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C:\Users\rabarzua\Documents\Compartido Nicolas and Raul\2025\04 Glosas\Glosas\09 Primer Semestre\2025\"/>
    </mc:Choice>
  </mc:AlternateContent>
  <xr:revisionPtr revIDLastSave="0" documentId="13_ncr:1_{74313CE0-A9FC-4BFF-B0E7-4A96E81EE532}" xr6:coauthVersionLast="47" xr6:coauthVersionMax="47" xr10:uidLastSave="{00000000-0000-0000-0000-000000000000}"/>
  <bookViews>
    <workbookView xWindow="-28920" yWindow="-105" windowWidth="29040" windowHeight="15840" xr2:uid="{00000000-000D-0000-FFFF-FFFF00000000}"/>
  </bookViews>
  <sheets>
    <sheet name="Tabla" sheetId="4" r:id="rId1"/>
    <sheet name="Base Trimestral" sheetId="1" r:id="rId2"/>
  </sheets>
  <externalReferences>
    <externalReference r:id="rId3"/>
  </externalReferences>
  <definedNames>
    <definedName name="_xlnm._FilterDatabase" localSheetId="1" hidden="1">'Base Trimestral'!$A$4:$M$1117</definedName>
    <definedName name="_xlnm.Print_Area" localSheetId="1">'Base Trimestral'!$A$2:$K$6</definedName>
    <definedName name="_xlnm.Print_Area" localSheetId="0">Tabla!$B$13:$G$50</definedName>
    <definedName name="_xlnm.Print_Titles" localSheetId="1">'Base Trimestral'!$2:$4</definedName>
  </definedNames>
  <calcPr calcId="191029"/>
  <pivotCaches>
    <pivotCache cacheId="26"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87" i="1" l="1"/>
  <c r="L425" i="1"/>
  <c r="L320" i="1"/>
  <c r="L202" i="1"/>
  <c r="L193" i="1"/>
  <c r="L170" i="1"/>
  <c r="L169" i="1"/>
  <c r="L160" i="1"/>
  <c r="L159" i="1"/>
  <c r="L52" i="1"/>
  <c r="L31" i="1"/>
  <c r="L30" i="1"/>
  <c r="L17" i="1"/>
  <c r="C21" i="4"/>
  <c r="C18" i="4"/>
  <c r="E21" i="4"/>
  <c r="E19" i="4"/>
  <c r="E18" i="4"/>
  <c r="D19" i="4"/>
  <c r="E20" i="4"/>
  <c r="D21" i="4"/>
  <c r="D20" i="4"/>
  <c r="D18" i="4"/>
  <c r="C20" i="4"/>
  <c r="C19" i="4"/>
  <c r="E22" i="4" l="1"/>
  <c r="D22" i="4"/>
  <c r="F20" i="4"/>
  <c r="C22" i="4"/>
  <c r="F18" i="4"/>
  <c r="F19" i="4"/>
  <c r="F21" i="4"/>
  <c r="F22" i="4" l="1"/>
  <c r="G22" i="4" s="1"/>
  <c r="G19" i="4" l="1"/>
  <c r="G20" i="4"/>
  <c r="G21" i="4"/>
  <c r="G18" i="4"/>
</calcChain>
</file>

<file path=xl/sharedStrings.xml><?xml version="1.0" encoding="utf-8"?>
<sst xmlns="http://schemas.openxmlformats.org/spreadsheetml/2006/main" count="7430" uniqueCount="1961">
  <si>
    <t>Licitación Pública</t>
  </si>
  <si>
    <t>Centro Financiero</t>
  </si>
  <si>
    <t>Mecanismo de Compra</t>
  </si>
  <si>
    <t>Tipo y N° de Resolución</t>
  </si>
  <si>
    <t>Fecha de Resolución</t>
  </si>
  <si>
    <t>Documento de Compra</t>
  </si>
  <si>
    <t>N° Documento</t>
  </si>
  <si>
    <t>Fecha Documento de Compra</t>
  </si>
  <si>
    <t>Descripción de la Compra</t>
  </si>
  <si>
    <t>Razón Social Proveedor</t>
  </si>
  <si>
    <t>R.U.T. N° Proveedor</t>
  </si>
  <si>
    <t>Monto contratado o a contratar (impuesto incluido) indicar moneda: $, UF, US$ u otro</t>
  </si>
  <si>
    <t>No Aplica</t>
  </si>
  <si>
    <t>Contratación Directa</t>
  </si>
  <si>
    <t>Fiscalía Nacional</t>
  </si>
  <si>
    <t>F.R. Tarapacá</t>
  </si>
  <si>
    <t>Otro</t>
  </si>
  <si>
    <t>Licitación Privada</t>
  </si>
  <si>
    <t>Licitación Privada Mayor</t>
  </si>
  <si>
    <t>Contrato</t>
  </si>
  <si>
    <t>Orden de Servicio</t>
  </si>
  <si>
    <t>Orden de Compra</t>
  </si>
  <si>
    <t>No aplica</t>
  </si>
  <si>
    <t>76.204.527-3</t>
  </si>
  <si>
    <t>96.556.940-5</t>
  </si>
  <si>
    <t>96.670.840-9</t>
  </si>
  <si>
    <t>87.778.800-8</t>
  </si>
  <si>
    <t>K D M S.A.</t>
  </si>
  <si>
    <t>96754450-7</t>
  </si>
  <si>
    <t>F.R. Metrop. Sur</t>
  </si>
  <si>
    <t>LIMSERVICE SPA</t>
  </si>
  <si>
    <t>F.R. Magallanes</t>
  </si>
  <si>
    <t>F.R. Aysén</t>
  </si>
  <si>
    <t>F.R. Maule</t>
  </si>
  <si>
    <t>F.R. Metrop. Centro Norte</t>
  </si>
  <si>
    <t>F.R. Ñuble</t>
  </si>
  <si>
    <t>F.R. Metrop. Oriente</t>
  </si>
  <si>
    <t>F.R. Coquimbo</t>
  </si>
  <si>
    <t>F.R. Atacama</t>
  </si>
  <si>
    <t>F.R. Metrop. Occidente</t>
  </si>
  <si>
    <t>F.R. Antofagasta</t>
  </si>
  <si>
    <t>F.R. Los Lagos</t>
  </si>
  <si>
    <t>F.R. Los Ríos</t>
  </si>
  <si>
    <t>F.R. Arica y Parinacota</t>
  </si>
  <si>
    <t>76863427-0</t>
  </si>
  <si>
    <t>EMCO LTDA.</t>
  </si>
  <si>
    <t>76.065.100-1</t>
  </si>
  <si>
    <t>Mecanismo de Compra y/o Contratación</t>
  </si>
  <si>
    <t>Mes / Año</t>
  </si>
  <si>
    <t>Trato Directo</t>
  </si>
  <si>
    <t>Convenio Marco</t>
  </si>
  <si>
    <t>Total general</t>
  </si>
  <si>
    <t>Suma de Monto contratado o a contratar (impuesto incluido) indicar moneda: $, UF, US$ u otro</t>
  </si>
  <si>
    <t>INFORME MECANISMOS DE COMPRA Y CONTRATACIÓN MINISTERIO PÚBLICO</t>
  </si>
  <si>
    <t>MECANISMO</t>
  </si>
  <si>
    <t xml:space="preserve">% </t>
  </si>
  <si>
    <t>TOTAL ($)</t>
  </si>
  <si>
    <t>Notas:</t>
  </si>
  <si>
    <t>2) En el caso de compras o contrataciones en Unidades de Fomento, dólares u otra moneda, se utilizó una estimación para convertir sus montos a pesos.</t>
  </si>
  <si>
    <t>F.R. Valparaíso</t>
  </si>
  <si>
    <t>F.R. O´Higgins</t>
  </si>
  <si>
    <t>F.R. Araucanía</t>
  </si>
  <si>
    <t>76.490.409-5</t>
  </si>
  <si>
    <t>77.803.150-7</t>
  </si>
  <si>
    <t>Soc. de Turismo e Inversiones Inmobiliarias Limitada.</t>
  </si>
  <si>
    <t>Construcciones Patricio Manosalva Fernández E.I.R.L.</t>
  </si>
  <si>
    <t>77.088.350-4</t>
  </si>
  <si>
    <t>99588050-4</t>
  </si>
  <si>
    <t>76.580.320-9</t>
  </si>
  <si>
    <t>Sociedad Periodística Araucanía S.A.</t>
  </si>
  <si>
    <t>F.R. Biobío</t>
  </si>
  <si>
    <t>90193000-7</t>
  </si>
  <si>
    <t>13865841-4</t>
  </si>
  <si>
    <t>99557380-6</t>
  </si>
  <si>
    <t>76.049.426-7</t>
  </si>
  <si>
    <t>77.178.231-0</t>
  </si>
  <si>
    <t>SOC.CONCESIONARIA C.DE JUSTICIA DE STGO.</t>
  </si>
  <si>
    <t>77.108.874-0</t>
  </si>
  <si>
    <t>77.269.090-8</t>
  </si>
  <si>
    <t>GUILLERMO IGNACIO GUZMAN MORAN</t>
  </si>
  <si>
    <t>16.816.622-2</t>
  </si>
  <si>
    <t>CONSULTORA TCS GROUP SEARCH SPA</t>
  </si>
  <si>
    <t>COMERCIAL E INVERSIO</t>
  </si>
  <si>
    <t>ELECTRON INGENIERIA SPA</t>
  </si>
  <si>
    <t>Compañía de Telecomunicaciones Belltel Ltda.</t>
  </si>
  <si>
    <t>SISTEMAS DE ENERGIA S.A.</t>
  </si>
  <si>
    <t>Alma González Saez</t>
  </si>
  <si>
    <t>76.240.638-1</t>
  </si>
  <si>
    <t>no aplica</t>
  </si>
  <si>
    <t>HEXING WANG</t>
  </si>
  <si>
    <t>12030780-0</t>
  </si>
  <si>
    <t>FN/MP N° 1454</t>
  </si>
  <si>
    <t>Servicios Alimentarios Pedro Pablo Hernandez Medina E.I.R.L.</t>
  </si>
  <si>
    <t>77599203-4</t>
  </si>
  <si>
    <t>MJR SERVICIOS SPA</t>
  </si>
  <si>
    <t>JAYA SPA</t>
  </si>
  <si>
    <t>76.484.358-4</t>
  </si>
  <si>
    <t>96.705.640-5</t>
  </si>
  <si>
    <t>77.169.637-6</t>
  </si>
  <si>
    <t>FRIMAX CLIMA SPA</t>
  </si>
  <si>
    <t>77.530.698-K</t>
  </si>
  <si>
    <t>77.225.200-5</t>
  </si>
  <si>
    <t>93565000-3</t>
  </si>
  <si>
    <t>DISTRIBUIDORA NENE SPA</t>
  </si>
  <si>
    <t>77.127.954-6</t>
  </si>
  <si>
    <t>77.768.602-K</t>
  </si>
  <si>
    <t>85.732.200-2</t>
  </si>
  <si>
    <t>Energía y Ecología SPA</t>
  </si>
  <si>
    <t>76.469.671-9</t>
  </si>
  <si>
    <t>76580320-9</t>
  </si>
  <si>
    <t>HOTEL ANTOFAGASTA S.A</t>
  </si>
  <si>
    <t>96.884.900-K</t>
  </si>
  <si>
    <t>ASCENSORES SCHINDLER CHILE S.A.</t>
  </si>
  <si>
    <t>93.565.000-3</t>
  </si>
  <si>
    <t>JOSE MARIA SILVA CARVAJAL</t>
  </si>
  <si>
    <t>76.058.347-2</t>
  </si>
  <si>
    <t>ARRENDADORA DE VEHICULOS S.A.</t>
  </si>
  <si>
    <t>Subsecretaria del Interior
(Diario Oficial)</t>
  </si>
  <si>
    <t>60501000-8</t>
  </si>
  <si>
    <t>ABDON GERARDO AYALA PINTO</t>
  </si>
  <si>
    <t>7270914-4</t>
  </si>
  <si>
    <t>Compra ágil / Convenio Marco (Chilecompra)</t>
  </si>
  <si>
    <t>76799430-3</t>
  </si>
  <si>
    <t>ANTONIO PUGA Y COMPANIA LIMITADA</t>
  </si>
  <si>
    <t>80.764.900-0</t>
  </si>
  <si>
    <t>F.R. La Araucanía</t>
  </si>
  <si>
    <t>Alma Sabores y Tendencias Spa.</t>
  </si>
  <si>
    <t>76.802.224-0</t>
  </si>
  <si>
    <t>Leonardo Enrique Morales Pérez.</t>
  </si>
  <si>
    <t>12.297.697-1</t>
  </si>
  <si>
    <t>Ascensores Otis Chile Ltda.</t>
  </si>
  <si>
    <t>96.797.340-8</t>
  </si>
  <si>
    <t>RES FR N°293</t>
  </si>
  <si>
    <t xml:space="preserve">SISTEMAS DE ENERGIA S.A. </t>
  </si>
  <si>
    <t>77975103-1</t>
  </si>
  <si>
    <t>SERELEC SPA</t>
  </si>
  <si>
    <t>78052732-3</t>
  </si>
  <si>
    <t>FABRIMETAL S.A.</t>
  </si>
  <si>
    <t>85233500-9</t>
  </si>
  <si>
    <t>FN/MP N° 3029</t>
  </si>
  <si>
    <t>Southbridge Compañía de Seguros Generales S.A.</t>
  </si>
  <si>
    <t>99288000-7</t>
  </si>
  <si>
    <t>76126485-0</t>
  </si>
  <si>
    <t>MSLI Latam Inc.</t>
  </si>
  <si>
    <t>88044324-9</t>
  </si>
  <si>
    <t>84295700-1</t>
  </si>
  <si>
    <t>ALEXANDER LOWENSTEIN VASQUEZ</t>
  </si>
  <si>
    <t>7160043-2</t>
  </si>
  <si>
    <t>PROVEEDORES INTEGRALES PRISA S A</t>
  </si>
  <si>
    <t>77768602-K</t>
  </si>
  <si>
    <t>Fid Chile Seguros Generales S.A.</t>
  </si>
  <si>
    <t>77096952-2</t>
  </si>
  <si>
    <t>COMERCIALIZADORA GC S.A.</t>
  </si>
  <si>
    <t>Cía. Periodística e Imprenta Tamango S.A.</t>
  </si>
  <si>
    <t>96.695.300-4</t>
  </si>
  <si>
    <t>13.944.235-0</t>
  </si>
  <si>
    <t>FN/MP N° 1027</t>
  </si>
  <si>
    <t>52.001.942-1</t>
  </si>
  <si>
    <t>JOSE RETAMALES GONZALEZ</t>
  </si>
  <si>
    <t>10.844.827-K</t>
  </si>
  <si>
    <t>JULIO CRUZ ESPINDOLA</t>
  </si>
  <si>
    <t>76.393.076-9</t>
  </si>
  <si>
    <t>SOC. EDITORA Y PERIOD. EL CHAÑAR LTDA.</t>
  </si>
  <si>
    <t>78.177.490-1</t>
  </si>
  <si>
    <t>4-FR Nº 006</t>
  </si>
  <si>
    <t>EMPRESA EL MERCURIO DE VALPARAISO S A P</t>
  </si>
  <si>
    <t>96.799.250-K</t>
  </si>
  <si>
    <t>Sociedad de Servicios Computacionales Aska Ltda.</t>
  </si>
  <si>
    <t>Cristian Enrique Almonacid Leviñanco</t>
  </si>
  <si>
    <t>12.715.872-K</t>
  </si>
  <si>
    <t>EMPRESA DE PUBLICACIONES LA PRENSA AUSTRAL LTDA.</t>
  </si>
  <si>
    <t>HANS HUMBERTO BUSTOS</t>
  </si>
  <si>
    <t>Publicación de aviso de concurso.</t>
  </si>
  <si>
    <t>HIDRO AUTOMATIZACION LTDA.</t>
  </si>
  <si>
    <t>17 FN-MP NRO.2562</t>
  </si>
  <si>
    <t xml:space="preserve">Orden de Compra </t>
  </si>
  <si>
    <t>96.880.440-5</t>
  </si>
  <si>
    <t>DELTA AUTOMOTRIZ SPA</t>
  </si>
  <si>
    <t>Licitacion Privada</t>
  </si>
  <si>
    <t>RES DER N° 25/2024</t>
  </si>
  <si>
    <t>Adquisición de una tarjeta para ingresar al edificio del Centro de Justicia.</t>
  </si>
  <si>
    <t>Servicio de destrucción de especies.</t>
  </si>
  <si>
    <t>76034708-6</t>
  </si>
  <si>
    <t>FN/MP N° 353</t>
  </si>
  <si>
    <t>ALEXANDER LOWENSTEIN</t>
  </si>
  <si>
    <t>PEOPLE GO SPA</t>
  </si>
  <si>
    <t>77073835-0</t>
  </si>
  <si>
    <t>GUTIVAS SPA</t>
  </si>
  <si>
    <t>77339489-K</t>
  </si>
  <si>
    <t>CONSULTORIA E INVESTIGACION EN RRHH SPA</t>
  </si>
  <si>
    <t>FCING SPA</t>
  </si>
  <si>
    <t>77.226.432-1</t>
  </si>
  <si>
    <t>MARIANELLA AVILA ZAMORA</t>
  </si>
  <si>
    <t>14.113.783-2</t>
  </si>
  <si>
    <t>TRANSVE S.A.</t>
  </si>
  <si>
    <t>96.802.280-6</t>
  </si>
  <si>
    <t>77.979.890-9</t>
  </si>
  <si>
    <t>DER N°05</t>
  </si>
  <si>
    <t>Soc. Servicios Computacionales Aska Ltda.</t>
  </si>
  <si>
    <t>17 FN/MP N°994</t>
  </si>
  <si>
    <t>Rosario Arratia Ffrench-Davis</t>
  </si>
  <si>
    <t>15.384.505-0</t>
  </si>
  <si>
    <t>GIORDANO E HIJOS LIMITADA</t>
  </si>
  <si>
    <t>80407100-8</t>
  </si>
  <si>
    <t>LATAM AIRLINES GROUP S.A.</t>
  </si>
  <si>
    <t>89.862.200-2</t>
  </si>
  <si>
    <t>76.512.241-4</t>
  </si>
  <si>
    <t>COMERCIALIZADORA TRANS SERVICE SPA</t>
  </si>
  <si>
    <t>77.271.309-6</t>
  </si>
  <si>
    <t>77.002.769-1</t>
  </si>
  <si>
    <t>DIMERC S A</t>
  </si>
  <si>
    <t>TESAM CHILE S A</t>
  </si>
  <si>
    <t>76.770.763-0</t>
  </si>
  <si>
    <t>OVEJA NEGRA SPA</t>
  </si>
  <si>
    <t>1) Los montos corresponden a los montos totales de nuevas compras o contrataciones efectuadas en el periodo respectivo, con ejecución presupuestaria 2025</t>
  </si>
  <si>
    <t xml:space="preserve">3) Este informe fue elaborado utilizando como base los informes de compra y contratación publicados en el sitio Web de la institución, en el apartado de transparencia, y los reportes de la paltaforma de mercado público. </t>
  </si>
  <si>
    <t>Segun el correo electronico fechado el 26-03-2025, enviado por la DEN de la FiscalIa Nacional, se autorizo la renovacion del arriendo de vehiculo con chofer por un (1) mes, a partir del 13-04-2025.</t>
  </si>
  <si>
    <t>FN/MP N° 2060</t>
  </si>
  <si>
    <t>Cambio de itinerario pasaje aéreo por comisión de servicio para don Juan Castro Conexión viaje a Argentina para Participar en Reuniones de trabajo Ministerio Público Fiscal y Secretaria de Lucha contra el Narcotráfico y la Criminalidad Organizada del Ministerio de Seguridad de la Nación</t>
  </si>
  <si>
    <t>Pasaje aéreo por comisión de servicios para don Cristian Aguilar. Asiste alegato en Corte Suprema. UE 251</t>
  </si>
  <si>
    <t>Compra/Contratación  inferior a 3 UTM</t>
  </si>
  <si>
    <t>Servicio de traslado de Fiscal Regional en el contexto de seguridad en la ciudad de Santiago por comisión de servicios. Conexión viaje a Argentina.</t>
  </si>
  <si>
    <t>Arrendadora de Vehículos S.A.</t>
  </si>
  <si>
    <t>Instalación de pórtico detector de metales en sector recepción de la Fiscalía Local de Vallenar.</t>
  </si>
  <si>
    <t>CANAL SPA</t>
  </si>
  <si>
    <t>77.687.529-5</t>
  </si>
  <si>
    <t>Reparación de falla en tablero eléctrico de la Fiscalía Regional de Valparaiso</t>
  </si>
  <si>
    <t>ECOENERGY CHILE SPA</t>
  </si>
  <si>
    <t>77.028.757-K</t>
  </si>
  <si>
    <t>Reparación del sistema CCTV de la Fiscalía Local de Villarrica.</t>
  </si>
  <si>
    <t>Pasajes Aéreos Nacionales, Temuco -Santiago-Balmaceda para el Sr. Fiscal Jefe Sacfi de Fiscalía Regional de Aysén, Concurrencia Diligencias Causa Art. 19.-</t>
  </si>
  <si>
    <t>Res. FR N° 134/2025</t>
  </si>
  <si>
    <t>Contratación servicios de aseo para la Fiscalía Local de Aysén y para la Oficina de atención de Puerto Cisnes, Licitación ID 697209-2-LE25 Mercado Público .</t>
  </si>
  <si>
    <t>Serv. Jorge Ballesteros Otárola E.I.R.L.</t>
  </si>
  <si>
    <t>Pasaje aéreo internacional para Sr. Bruno Hernandez Tuñon, Rut: 13.056.108-K, Santiago/Santa Cruz de la Sierra - Bolivia/Santiago, del 09 al 12 de abril de 2025. Participar en XIII Comisión Mixta sobre Drogas y Delitos Conexos Chile – Bolivia mas Reunión ECI con Fiscalía General de Bolivia.</t>
  </si>
  <si>
    <t>Publicación aviso de concurso público para el cargo de Administrativo Operativo para FL Antofagasta.</t>
  </si>
  <si>
    <t>AGENCIA COLOMA CARRASCO PUBLICIDAD</t>
  </si>
  <si>
    <t>Archivadores ECOH Calama Avda Chorrillos 1677 Of 303 Torre 2 Calama</t>
  </si>
  <si>
    <t>PROVEEDORES INTEGRAL PRINORTE S.A.</t>
  </si>
  <si>
    <t>76.213.681-3</t>
  </si>
  <si>
    <t>Pasaje aéreo para Fiscal Regional quien viaja a Santiago para gestionar diligencias de investigación.</t>
  </si>
  <si>
    <t>Diseño y confección de señalética para la nueva Fiscalía Local de Carahue.</t>
  </si>
  <si>
    <t>Lorena Schleyer Sabugal.</t>
  </si>
  <si>
    <t>9.715.610-7</t>
  </si>
  <si>
    <t>Res FR N°294</t>
  </si>
  <si>
    <t>Traslado del sistema de alarmas a la nueva Fiscalía Local de Carahue.</t>
  </si>
  <si>
    <t>First Security Spa.</t>
  </si>
  <si>
    <t>99.528.470-7</t>
  </si>
  <si>
    <t>Servicio de coffee break para reunión del Fiscal Regional.</t>
  </si>
  <si>
    <t>Pasaje marítimo Hualaihué - Caleta Gonzalo - Hualaihué</t>
  </si>
  <si>
    <t>Soc Marítima y Comercial Somarco Ltda.</t>
  </si>
  <si>
    <t>80.925.100-4</t>
  </si>
  <si>
    <t>Pasaje aéreo Concepción - Santiago - Concepción 21-05 al 23-05-25</t>
  </si>
  <si>
    <t>Pasajes aéreos Santiago-Balmaceda-Santiago para Fiscal</t>
  </si>
  <si>
    <t>Pasaje aéreo nacional para Sra. Mónica Naranjo López, Rut: 13.458.502-1, Santiago/La Serena/Santiago, del 21 al 23 de abril de 2025. Visita Fiscalía Regional de Coquimbo.</t>
  </si>
  <si>
    <t>Pasaje aéreo nacional para Sra. Simone Hartard Cazenave, Rut: 13.858.657-k, Santiago/La Serena/Santiago, del 21 al 23 de abril de 2025. Visita Fiscalía Regional de Coquimbo.</t>
  </si>
  <si>
    <t>Pasaje aéreo nacional para Sra. Paula Arroyave Escaffi, Rut: 10.359.201-1, Santiago/La Serena/Santiago, del 21 al 23 de abril de 2025. Visita Fiscalía Regional de Coquimbo.</t>
  </si>
  <si>
    <t>Pasaje aéreo nacional para Sr. Alejandro Bozzi Acuña, Rut: 10.212.342-5, Santiago/La Serena/Santiago, del 21 al 23 de abril de 2025. Visita Fiscalía Regional de Coquimbo.</t>
  </si>
  <si>
    <t>Evaluación psicolaboral para cargo de (1) Auxiliar - Oficina Atención Cochrane Fiscalía Regional de Aysén.</t>
  </si>
  <si>
    <t>Servicio de reparación Ascensor 1 de edificio Las Condes.</t>
  </si>
  <si>
    <t xml:space="preserve">Pasaje aéreo para Abogado Sacfi quien viaja a Santiago para gestionar diligencias de investigación. </t>
  </si>
  <si>
    <t>Evaluación psicolaboral para cargos Abogado Asistente FL Los Vilos y cargo auxiliar FL La Serena.</t>
  </si>
  <si>
    <t>CONSULTORA TCS GROUP SEARCH SPA.</t>
  </si>
  <si>
    <t xml:space="preserve">Evaluaciones psicolaborales para el cargo de abogado ECOH (Plan calle sin violencia) </t>
  </si>
  <si>
    <t>Reparación de filtración de agua en oficina de Administración en FL P. Natales, incluye retiro y reposición de hojalatería.</t>
  </si>
  <si>
    <t>Pasaje aéreo Santiago - Balmaceda - Santiago para Abogado Asesor.</t>
  </si>
  <si>
    <t>Adquisición de 1 Ciento de tarjetas de presentación, impresa en ambos lados (texto del reverso en inglés), a color tiro y retiro,tamaño 9x5.5 cm corte recto en papel couche de 300 gr. Para la División Estudios, Evaluación, Control y Desarrollo Gestión.</t>
  </si>
  <si>
    <t>Fongraf S.A.</t>
  </si>
  <si>
    <t>76126182-7</t>
  </si>
  <si>
    <t>Compra/Contratación correspondiente a Gastos de Representación</t>
  </si>
  <si>
    <t>Adquisición de 100 bolígrafos de madera con atril con logo en la caja y en el bolígrafo. Por concepto de gastos de representación del Fiscal Nacional, para sus actividades internacionales.</t>
  </si>
  <si>
    <t>CTM Group Spa.</t>
  </si>
  <si>
    <t>76409739-4</t>
  </si>
  <si>
    <t>Contratación de 1 Servicio de Coffe, para 40 personas que se realizará el próximo lunes 14 de abril, en el piso 07 de la Fiscalía Nacional, con motivo de Reunión IAP.</t>
  </si>
  <si>
    <t>Segun la Resolucion FN/MP Nro. 2060/2024, emitida el 13-08-2024, se adquirieron pasajes aereos nacional, tramo ARI-SCL y SCL-ARI, tarifa light, para el fiscal regional M.E.C.G., C.I. 12.834.953-7.</t>
  </si>
  <si>
    <t>Servicio de aseo mes de mayo para oficina ECOH Calama.</t>
  </si>
  <si>
    <t>FILOMENA BARRA Y CIA LTDA.</t>
  </si>
  <si>
    <t>Evaluación psicolaboral cargo Administrador (S) para FL Mejillones - Carlos Bustos</t>
  </si>
  <si>
    <t>SOC DE PROF OSSANDON INTEGRALES LTDA.</t>
  </si>
  <si>
    <t>Reparación y fijación de baranda de escalera del segundo piso de Oficina SACFI.</t>
  </si>
  <si>
    <t>JAVIER ROJAS LEYTON</t>
  </si>
  <si>
    <t>6.959.294-5</t>
  </si>
  <si>
    <t>Adquisicion de pasaje aereo Sra. Marcia Venegas viaje a Santiago, 12-05 y 15-05</t>
  </si>
  <si>
    <t>PSICOLABORALES SOLICITUD 03-04-2025</t>
  </si>
  <si>
    <t xml:space="preserve">Tarjetas de proximidad y estacionamiento en Centro de Justicia de Santiago. </t>
  </si>
  <si>
    <t xml:space="preserve">SOCIEDAD CONCESIONARIA CENTRO DE JUSTICIA SANTIAGO S.A </t>
  </si>
  <si>
    <t>Servicio de mantención de 06 extintores para piso 11 edificio Miraflores. Contratación conforme a la excepción letra "a" de art. 8 del reglamento interno ley 19886 del MP.</t>
  </si>
  <si>
    <t>COMERCIAL JAMFIRE SPA</t>
  </si>
  <si>
    <t>77165733-8</t>
  </si>
  <si>
    <t>OC regulariza servicio de adquisición de pasajes aéreos nacional Santiago - La serena ida 03/04/2025 / La Serena - Santiago regreso 04/04/2025 fiscal Sergio Soto. Contratación conforme a convenio.</t>
  </si>
  <si>
    <t>Servicio de Coffe Break para 80 personas autorizado con presupuesto gastos de representación N°13549 para encuentro de seguridad de la FRM Occidente con autoridades externas el 11/04/2025 en auditorio de la FN.</t>
  </si>
  <si>
    <t>77885066-4</t>
  </si>
  <si>
    <t>Pasaje aéreo internacional para Sr. Jose Uribe Ortega, Rut: 10.038.278-4, Santiago/Santa Cruz de la Sierra-Bolivia/Santiago, del 09 al 12 de abril de 2025. Participar en XIII Comisión Mixta sobre Drogas y Delitos Conexos Chile – Bolivia mas Reunión ECI con Fiscalía General de Bolivia. Diferencia de tarifa por cambio de pasajero.</t>
  </si>
  <si>
    <t>Instalación y modificación de enchufes en oficinas del segundo y tercer piso de la fiscalía regional y modificación de lugar de instalación de luminaria Led.</t>
  </si>
  <si>
    <t>JUAN JOSE WILLIAMSON GARZON</t>
  </si>
  <si>
    <t>10.331.078-4</t>
  </si>
  <si>
    <t>Pasajes aéreos para Fiscal Adjunto de F.L. de Chañaral, por asistir a jornada “Formación en Responsabilidad Penal Adolescente” que se realizará en Santiago entre el 22 y 24 de abril en dependencias de la Fiscalía Nacional.</t>
  </si>
  <si>
    <t>Pasaje aéreo para Profesional Sacfi quien viaja a Santiago a realizar diligencias investigativas.</t>
  </si>
  <si>
    <t>Compra de pasajes aéreos por participación de Fiscal Adjunto en las "Jornadas Patagónicas de Derecho Penal"</t>
  </si>
  <si>
    <t>Modificación pasaje aéreo</t>
  </si>
  <si>
    <t>Cambio panel de mampara por ventana en oficina 2do piso de la FL San Carlos</t>
  </si>
  <si>
    <t>CARLOS SAAVEDRA LAVIN</t>
  </si>
  <si>
    <t>76.395.940-6</t>
  </si>
  <si>
    <t>Reparacíon, presurización con nitrógeno y carga de refrigerante de AA sala de servidor FR Ñuble</t>
  </si>
  <si>
    <t>M Y J CLIMATIZACION SPA</t>
  </si>
  <si>
    <t>Diagnóstico de falla eléctrica en el rack de comunicaciones de la Fiscalía Local de Curacautín.</t>
  </si>
  <si>
    <t>Pasaje aéreo para fiscal en comisión de servicio, trayecto Tco.-Stgo. Tco.</t>
  </si>
  <si>
    <t>Servicio de sanitización en bodega de especies de la Fiscalía Local de Valdivia</t>
  </si>
  <si>
    <t>Fumiservi Sur Ltda.</t>
  </si>
  <si>
    <t>77.997.300-K</t>
  </si>
  <si>
    <t>Provisión e instalación repisa sevg FL R.Negro</t>
  </si>
  <si>
    <t>Soc. Servicios Generales Bastidas SPA</t>
  </si>
  <si>
    <t>Pasaje aéreo Puerto Montt - Santiago - Puerto Montt  21-04 al 23-04-25</t>
  </si>
  <si>
    <t>Pago pasaje aéreo Sr. Cristian Crisosto Rifo Ruta: Santiago - Punta Arenas Fecha : 09-04-2025</t>
  </si>
  <si>
    <t>REGULARIZACIÓN DE SERVICIO DE INTÉRPRETE CHINO-ESPAÑOL</t>
  </si>
  <si>
    <t>Pasaje aéreo nacional para Sr. Cristian Paredes Valenzuela , Rut: 14.303.292-2, Santiago/Concepción/Santiago, del 09 al 10 de abril de 2025. Por disposición del Sr. Fiscal Nacional, acompaña al experto en Derecho Marítimo, Hugo Botto a la ciudad de Concepción.</t>
  </si>
  <si>
    <t>Pasaje aéreo internacional para Sr. Juan Pablo Glasinovic Vernon, Rut: 9.616.765-2, Buenos Aires - Argentina/Santiago, el 11 de abril 2025. Acompañar al Fiscal Nacional para Participar en 59° Reunión del Comité Ejecutivo del IAP. Cambio de pasaje.</t>
  </si>
  <si>
    <t>Pasaje aéreo internacional para Sr. Ángel Valencia Vásquez, Rut: 8.667.131-k, Buenos Aires - Argentina/Santiago, el 09 de abril 2025. Participar en 59° Reunión del Comité Ejecutivo del IAP. Cambio de pasaje.</t>
  </si>
  <si>
    <t>Pasaje aéreo internacional para Sr. Felipe Fritz Castro, Rut: 16.899.242-4, Buenos Aires - Argentina/Santiago, el 09 de abril 2025. Escoltar a Fiscal Nacional para Participar en 59° Reunión del Comité Ejecutivo del IAP. Cambio de pasaje.</t>
  </si>
  <si>
    <t>Pasaje aéreo internacional para Sra. Deborah Bailey, Rut: 11.605.340-3, Buenos Aires - Argentina/Santiago, el 09 de abril 2025. Acompañar al Fiscal Nacional para Participar en 59° Reunión del Comité Ejecutivo del IAP. Cambio de pasaje.</t>
  </si>
  <si>
    <t>Servicio de desratización en casa Sacfi</t>
  </si>
  <si>
    <t>Pasaje aéreo Stgo - Temuco - Stgo por Diligencia en Investigación.</t>
  </si>
  <si>
    <t>Arriendo de vehículo en Aeropuerto Temuco desde el 10/04/2025 al 11/04/2025.</t>
  </si>
  <si>
    <t>RENTAS Y SERVICIOS S.A.</t>
  </si>
  <si>
    <t>76.095.267-2</t>
  </si>
  <si>
    <t>Servicio de evaluación psicolaboral individual para 1 postulante a profesional Uravit</t>
  </si>
  <si>
    <t>Cambio de pasaje aéreo Sr. Cristian Crisosto Rifo. desde el día 09 de abril al 27 de abril del 2025 Ruta : Santiago - Punta Arenas.</t>
  </si>
  <si>
    <t>Tarjetas identificación Patricio Benítez</t>
  </si>
  <si>
    <t>MARCO ANTONIO TAPIA</t>
  </si>
  <si>
    <t>6872985-8</t>
  </si>
  <si>
    <t>Pasaje aéreo nacional para Sra. Mónica Naranjo López, Rut: 13.458.502-1, Santiago/Punta Arenas /Santiago, del 06 al 08 de mayo de 2025. Viaja a la Fiscalía Regional de Punta Arenas a reunión con equipo regional.</t>
  </si>
  <si>
    <t>Pasaje aéreo nacional para Sra. María Pilar Irribarra Valdovinos, Rut: 11.229.634-4, Santiago/Punta Arenas /Santiago, del 06 al 08 de mayo de 2025. Viaja a la Fiscalía Regional de Punta Arenas a reunión con equipo regional.</t>
  </si>
  <si>
    <t>Pasaje aéreo nacional para Sra. Simone Hartard Cazenave, Rut: 13.858.657-k, Santiago/Iquique/Santiago, del 24 al 25 de abril de 2025. Asiste a la Ceremonia de Inauguración de la nueva Fiscalía de Frontera Norte.</t>
  </si>
  <si>
    <t>Servicio de cafetería para jornada de trabajo de Fiscal Regional con Fiscales Jefes a realizarse el 22/04/2025.</t>
  </si>
  <si>
    <t>Pasaje aéreo por comisión de servicios para fiscal Claudia Vega, para asistir a primer encuentro de coordinadores macrozonales. Proyecto Tráfico Marítimo. UE 257</t>
  </si>
  <si>
    <t>Pasaje aéreo para don Juan Castro y PPI por comisión de servicios para asistir al primer encuentro de coordinadores macrozonal: Proyecto Tráfico Marítimo . UE 201</t>
  </si>
  <si>
    <t>Publicación de aviso llamado a concurso público para los cargos Técnico operativo de causas FL Illapel y Abogado asistente para FL Combarbalá.</t>
  </si>
  <si>
    <t>Publicación de llamado a Concurso Público, Recepcionista Fiscalía Local de Curico</t>
  </si>
  <si>
    <t>EMP. PERIODISTICA CU</t>
  </si>
  <si>
    <t>81.535.500-8</t>
  </si>
  <si>
    <t>Adquisición de Pasajes Aéreos Valdivia- Santiago_Valdivia para T. Esquivel y E. Aguayo, asisten a cuenta pública de Fiscal Nacional el día 30 de abril 2025</t>
  </si>
  <si>
    <t>Reubicación de dos radiadores para mejorar eficiencia térmica del tercer piso de la Fiscalía Regional de Aysén.</t>
  </si>
  <si>
    <t>Héctor J. Oakley Bañares</t>
  </si>
  <si>
    <t>10.198.101-0</t>
  </si>
  <si>
    <t>Publicación 13/04/25 aviso concurso publico Profesional Grado XI y Profesional VII para la Unidad de Gestión e Informática. Formato 10 cms * 2 columnas.</t>
  </si>
  <si>
    <t>RENOVACIÓN SUSCRIPCIÓN DIARIO LA SEGUNDA, MARLIS PFEIFFER</t>
  </si>
  <si>
    <t>EMPRESA EL MERCURIO</t>
  </si>
  <si>
    <t>FN/MP N° 719</t>
  </si>
  <si>
    <t>Contratación de Servicio de Modificación de butacas de la primera fila del auditorio de la Fiscalía Nacional.</t>
  </si>
  <si>
    <t>Quattro Office International Spa.</t>
  </si>
  <si>
    <t>96687530-5</t>
  </si>
  <si>
    <t>Contratación de 1 Servicio de Coffe Break, para 45 personas por jornada, las cuales se llevarán a cabo los días 22 y 23 de abril en jornadas AM a las 11:00 horas y PM a las 15:30 horas y para el día 24 de abril del 2025 solo en jornada AM a las 11:00 horas, a realizarse en el Gran salón piso 07 de la Fiscalía Nacional, con motivo de "Curso de formación para especialización de fiscales RPA".</t>
  </si>
  <si>
    <t xml:space="preserve">Contratación de 1 Clase presencial sobre "Determinación de pena" a realizarse el día 10 de abril del 2025, entre las 10:00 y las 12:00 horas. </t>
  </si>
  <si>
    <t>Martín Besio Hernández</t>
  </si>
  <si>
    <t>13550371-2</t>
  </si>
  <si>
    <t>Llamado a concurso publico para los cargos de; Psicólogo Unidad de Atención a Victimas y Testigos (1) y para auxiliares para las Fiscalías Locales de Copiapó y Vallenar (2), el próximo domingo 13 de abril 2025.</t>
  </si>
  <si>
    <t>04-FR/MP UAF N°212</t>
  </si>
  <si>
    <t>Mantención Correctiva y cambio de cuña retráctil de apertura de cerraduras de puertas de Ascensor de la FL La Serena.</t>
  </si>
  <si>
    <t>04-FR/MP UAF N°211</t>
  </si>
  <si>
    <t>Mantención y Reparación correctiva de Ascensor de la Fiscalía Local de Ovalle (incluye cambio de batería de respaldo y reparación de bloque de contrapeso.-</t>
  </si>
  <si>
    <t xml:space="preserve">Reparación de emergencia de Bombas de Hidropack de la Fiscalía Local de Ovalle. </t>
  </si>
  <si>
    <t>SMART INDUSTRIES SPA</t>
  </si>
  <si>
    <t>77.667.326-9</t>
  </si>
  <si>
    <t xml:space="preserve">Contratación de servicio de desratizado en inmueble que alberga a la Fiscalía Local de Valparaiso. </t>
  </si>
  <si>
    <t>SERVICIOS DE INGENIERÍA Y FUMIGACIONES ENTOMOLOGY SPA</t>
  </si>
  <si>
    <t>77.567.786-4</t>
  </si>
  <si>
    <t xml:space="preserve">Publicación Concursos Diario El Rancagua </t>
  </si>
  <si>
    <t>SOCIEDAD INFORMATIVA REGIONAL S.A.</t>
  </si>
  <si>
    <t>96.852.720-7</t>
  </si>
  <si>
    <t>Reparación de magnéticos de puertas en el edificio Fiscalía Regional y Local de Rancagua</t>
  </si>
  <si>
    <t>Adquisición de Calefactor eléctrico para Fiscalía Local de Parral. abril 2025.</t>
  </si>
  <si>
    <t>SOC.TECNOLOGICA Y SE</t>
  </si>
  <si>
    <t>77.730.550-6</t>
  </si>
  <si>
    <t>Servicio de Retiro de Dispensador e instalación de nuevo dispensador en vehículo Fiscalía Móvil. Según cotización de fecha 11-04-2025. Abril 2025.</t>
  </si>
  <si>
    <t>Pasaje aéreo para funcionario en comisión de servicio, trayecto Tco.-Stgo. Tco.</t>
  </si>
  <si>
    <t>Revisión tablero eléctrico por falla en el circuito que de los equipos de climatización de la Fiscalía Local de Pucón.</t>
  </si>
  <si>
    <t>Arriendo de vehículo</t>
  </si>
  <si>
    <t>Compra de pasaje aéreo Sra. Alba Palma, Ruta : Punta Arenas – Santiago 12/05/2025 / Ruta : Santiago - Punta Arenas 16/05/2025.</t>
  </si>
  <si>
    <t>Pago pasaje aéreo Sr. Juan Carlos Levin Ruta Punta Arenas - Santiago 12/05/2025 - Santiago - Punta Arenas 13/05/2025.</t>
  </si>
  <si>
    <t>Compra de 3 letreros acrílicos.</t>
  </si>
  <si>
    <t>PRODUCCIONES GRAFICAS CINCOMONOS SPA</t>
  </si>
  <si>
    <t>77795903-4</t>
  </si>
  <si>
    <t>Orden complementaria a orden 14250044, por pago de multa por cambio de pasaje.</t>
  </si>
  <si>
    <t>Servicio de detección de fuga de agua potable en cañería costado bodega materiales en la FL de Talagante. Contratación conforme a la excepción d el art.8 letra "a" del reglamento interno ley 19886 del MP.</t>
  </si>
  <si>
    <t>MARCELO CONTRERAS PEREZ</t>
  </si>
  <si>
    <t>16090410-0</t>
  </si>
  <si>
    <t>Servicio de provisión, cambio e instalación de focos led (5), reubicación de focos cuadrados(02), cambio interruptor y desconexión fluorescentes(2) y revisión cinta led en sector gabinete FRM Occidente en edificio Miraflores. contratación refiere excepción del art. 8 letra "a" del reglamento interno ley 19886 del MP.</t>
  </si>
  <si>
    <t>Pasaje aéreo nacional para Sra. María Elena Leiva, Rut: 10.575.564-3, Santiago/Copiapó/Santiago, del 23 al 24 de abril de 2025. Asiste a recibir las obras de ampliación de la FL Copiapó.</t>
  </si>
  <si>
    <t>Servicios de arriendos de equipos y otros para jornada de integración y trabajo regional a efectuarse el 05 de mayo de 2025.</t>
  </si>
  <si>
    <t>FUNDACION RUINAS DE HUANCHACA</t>
  </si>
  <si>
    <t>65.840.050-9</t>
  </si>
  <si>
    <t>FR/MP Nº 234/2024</t>
  </si>
  <si>
    <t>Reparaciones Sistema VRV Fiscalía Regional y local de Rancagua: Cambio de 3 tarjetas UI, Turbina y motor, y cambio de lona</t>
  </si>
  <si>
    <t>SISTEMAS DE ENERGIA S.A</t>
  </si>
  <si>
    <t>Adquisicion de pasaje aereo Sra. Nayalet Mansilla viaje a Santiago el dia 30-04</t>
  </si>
  <si>
    <t>Instalación de luz eléctrica en la sala de entrevista videograbada de la nueva Fiscalía Local de Carahue.</t>
  </si>
  <si>
    <t>Pasaje aéreo Puerto Montt - Santiago - Puerto Montt  29-04 al 01-05-25</t>
  </si>
  <si>
    <t>Pasajes aéreo nacional, diferencia por cambio de vuelo Balmaceda - Santiago, pasaje Expositor XVIII Jornadas Patagónicas.</t>
  </si>
  <si>
    <t>Servicio de alojamiento expositor XVIII Jornadas Patagónicas de Derecho Penal Fiscalía Regional de Aysén.</t>
  </si>
  <si>
    <t>Hotelera Diego de Almagro Ltda.</t>
  </si>
  <si>
    <t>77.663.150-7</t>
  </si>
  <si>
    <t>Contratación de 1 Servicio de ampliación de fotografia en mural en adhesivo PVC alta en resolución a 3x2, 2mt.</t>
  </si>
  <si>
    <t>Publicidad Bula Costa Ltda.</t>
  </si>
  <si>
    <t>76143236-2</t>
  </si>
  <si>
    <t>Adquisición de 10 Placas para pie de fotografia en acrilico blanco con textos en color negro, medida 18x2.5 cm.</t>
  </si>
  <si>
    <t>Mantención 80.000 KM. Vehiculo Runner - Patente KGKP-47</t>
  </si>
  <si>
    <t>SOCIEDAD ORIENTAL SERVICE SPA</t>
  </si>
  <si>
    <t>77557695-2</t>
  </si>
  <si>
    <t>Confección de cuadernillos institucionales para jornada macrozona norte</t>
  </si>
  <si>
    <t>COLORES Y TINTAS SPA</t>
  </si>
  <si>
    <t>Pasaje aéreo tramo Copiapó / Santiago / Copiapó, para Fiscal Regional de Atacama , con la finalidad de participar en Cuenta Pública del Fiscal Nacional, a realizarse el 30 de abril del año en curso.</t>
  </si>
  <si>
    <t xml:space="preserve">Carga de minutos para teléfono satelital </t>
  </si>
  <si>
    <t>Publicación de aviso por cargo vacante</t>
  </si>
  <si>
    <t>Servicio de evaluación psicolaboral individual para 1 postulante a profesional</t>
  </si>
  <si>
    <t>Reparación de caldera Sacfi-Uravit el día 14-05-2025</t>
  </si>
  <si>
    <t>Vicente Antonio Guerrero Orellana</t>
  </si>
  <si>
    <t>06.655.262-4</t>
  </si>
  <si>
    <t>1 EV. PSICOLABORAL SOLICITUD 15-04-25 (EST. PROFESIONAL)</t>
  </si>
  <si>
    <t>Adquisición de una tarjeta para ingresar al Estacionamiento del Centro de Justicia.</t>
  </si>
  <si>
    <t>Pasaje aéreo nacional para Sra. Tania Gajardo Orellana, Rut: 14.143.379-2, Santiago/Arica/Santiago, del 14 al 16 de mayo de 2025. Acompaña a la delegación de EEUU que trae al fiscal de Texas José Angel Moreno a realizar una actividad en dicha ciudad para fiscales de Arica y Tarapacá, esta actividad se enmarca en fomentar el trabajo en fuerzas de tarea por fiscales de crimen organizado y también otra actividad con la Fiscalía de Arica.</t>
  </si>
  <si>
    <t>Servicio de catering para el día 25/04/25, en Oficina Frontera Norte, ubicada en Terreno Ejercito de Chile, ruta 15 paso Fronterizo Colchane.</t>
  </si>
  <si>
    <t>SOC. COMERCIAL INKA THAKI LTDA.</t>
  </si>
  <si>
    <t>76328137-K</t>
  </si>
  <si>
    <t>Compra de 50 estuches de terciopelo para presentes FR.</t>
  </si>
  <si>
    <t>Adquisición de Cables Magic para computadores FL San Javier y FL Parral. Según cotización de fecha 09-04-2025. / Abril 2025.</t>
  </si>
  <si>
    <t>Servicio de evaluación psicolaboral individual para 1 postulante a profesional FR (Suplencia maternal)</t>
  </si>
  <si>
    <t xml:space="preserve">Adquisicion de servicio "Respeto y comprendiendo las diferencias" Prorama de Capacitacion UDP </t>
  </si>
  <si>
    <t>ALIMENTOS LEYSLY SAN MARTIN GARRIDO EIRL</t>
  </si>
  <si>
    <t>77.481.756-5</t>
  </si>
  <si>
    <t>Adquisición de Pasaje Aéreo Temuco - Santiago - Temuco para A. Almontes desde el 22 al 23 de mayo de 2025</t>
  </si>
  <si>
    <t>Pasaje aéreo Puerto Montt - Santiago - Puerto Montt  27-04 al 29-04-25</t>
  </si>
  <si>
    <t>Pasaje aéreo Puerto Montt - Santiago - Puerto Montt  12-05 al 15-05-25</t>
  </si>
  <si>
    <t>Pasaje aéreo Concepción - Santiago - P.Montt 12-05 al 15-05-25</t>
  </si>
  <si>
    <t>Pasaje aéreo P.Montt - Santiago 25-04-25</t>
  </si>
  <si>
    <t>Llamado a concurso público estamento profesional, cargo Asesor Jurídico grado X para la Fiscalía Regional de Aysén. Publicación día lunes 21-04-2025.</t>
  </si>
  <si>
    <t>Pasajes aéreos nacionales, Balmaceda-Temuco-Santiago (ida y regreso), para Sr. Fiscal Regional de Aysén. Concurrencia a Juicio causa Art. 19 en Temuco y Cuenta Pública Fiscal Nacional en Santiago.</t>
  </si>
  <si>
    <t>Pasaje aéreo nacional para Sra. Paula Arroyave Escaffi, Rut: 10.359.201-1, La Serena/Santiago, el 22 de abril de 2025. Visita Fiscalía Regional de Coquimbo. Cambio de pasaje.</t>
  </si>
  <si>
    <t>Pasaje aéreo nacional para Sr. Alejandro Bozzi Acuña, Rut: 10.212.342-5, La Serena/Santiago, el 22 de abril de 2025. Visita Fiscalía Regional de Coquimbo. Cambio de pasaje.</t>
  </si>
  <si>
    <t>Pasaje aéreo nacional para Sr. Ángel Valencia Vásquez, Rut: 8.667.131-k, Santiago/Iquique/Santiago, del 24 al 25 de abril de 2025. Inauguración de la Fiscalía Frontera Norte Colchane.</t>
  </si>
  <si>
    <t>Pasaje aéreo nacional para Sra. Leslie Trollund Arellano, Rut: 16.128.388-6, Santiago/Iquique/Santiago, del 24 al 25 de abril de 2025. Inauguración de la Fiscalía Frontera Norte Colchane.</t>
  </si>
  <si>
    <t>Pasaje aéreo nacional para Sr. Luis Bozzo Barraza, Rut: 14.530.315-k, Santiago/Iquique/Santiago, del 24 al 25 de abril de 2025. Inauguración de la Fiscalía Frontera Norte Colchane.</t>
  </si>
  <si>
    <t>Segun la Resolucion FN/MP Nro. 2060/2024, emitida el 13/08/2024, se adquirieron pasajes aereos nacional, tramo ARI-SCL y SCL-ARI, tarifa light, para el FR M.E.C.G., C.I. 12.834.953-7.</t>
  </si>
  <si>
    <t>Renovación suscripción anual de diario La Tercera</t>
  </si>
  <si>
    <t>Autorizaciópn término de arrendamiento P.Varas</t>
  </si>
  <si>
    <t>Paula Mendez Gallardo</t>
  </si>
  <si>
    <t>15.297.836-7</t>
  </si>
  <si>
    <t>Compra de pasaje aereo Sra. Yenny Anticoy Ovalle : Ruta : Punta Arenas – Santiago Fecha : Mayo 26 Ruta : Santiago – Punta Arenas Fecha : Mayo 30</t>
  </si>
  <si>
    <t>Revisión de urgencia del NVR Hikvision y reparación de sistema CCTV por falla de asignación de direccionamiento IP hacia el DHCP. Incluye prueba de funcionamiento del sistema y entrega de informe de conclusiones.</t>
  </si>
  <si>
    <t>FICONTEL LTDA.</t>
  </si>
  <si>
    <t>78049160-4</t>
  </si>
  <si>
    <t>Pasaje aéreo por comisión de servicios para fiscal Raúl Marabolí por asistencia a curso Formación en Responsabilidad Penal Adolescente. UE 295</t>
  </si>
  <si>
    <t>Servicio de traslado por comisión de servicios en la ciudad de Santiago para Fiscal Regional en el contexto de su seguridad.</t>
  </si>
  <si>
    <t>Galvano Raulí de 22x28cms con grabado laser (Aniversario Carabineros de Chile).</t>
  </si>
  <si>
    <t>PUBLIFOTO LIMITADA</t>
  </si>
  <si>
    <t>76.179.804-9</t>
  </si>
  <si>
    <t>Pasaje aéreo para Fiscal Sacfi quien asiste a Jornada de Responsabilidad Penal de Personas Jurídicas.</t>
  </si>
  <si>
    <t>Pasaje aéreo para Fiscal Regional quien asiste a Cuenta Pública de Fiscal Nacional.</t>
  </si>
  <si>
    <t>Pasaje aéreo P.Montt - Santiago - P.Montt 12-05 al 16-05-2025</t>
  </si>
  <si>
    <t>1 Galvano de 26X20 Cm para el Jefe de la Zona de Carabineros Aysén, con motivo del 98 aniversario institucional.</t>
  </si>
  <si>
    <t>Macsport SPA</t>
  </si>
  <si>
    <t>77.505.989-3</t>
  </si>
  <si>
    <t>Compra de pasaje aéreo Sr. Mauricio Sovino, Ruta Santiago - Punta Arenas Mayo 19 / Punta Arenas - Santiago Mayo 20 / 2025</t>
  </si>
  <si>
    <t>Pasaje aéreo Sr. Cristian Crisosto Rifo, ruta Punta Arenas - Santiago Abril 28 / Santiago - Punta Arenas Mayo 01 2025</t>
  </si>
  <si>
    <t>Servicio de evaluacion psicolaboral</t>
  </si>
  <si>
    <t>Pasajes aéreos para, Jefa UGI, Jefa URAVIT y Profesional rrhh, para participar en "Jornadas Formativas FR" a realizarse los días 6,7 y 8 de mayo en Santiago.</t>
  </si>
  <si>
    <t>Pasaje aéreo, para el Fiscal Jefe de la Fiscalía Local de Copiapó, con la finalidad realizar diligencias de investigación en Fiscalía Nacional junto al Fiscal Regional de Atacama. (Causa asignadas al F. Regional)</t>
  </si>
  <si>
    <t>Pasaje aéreo, para el Fiscal Regional de Atacama, con la finalidad realizar diligencias de investigación en Fiscalía Nacional, el 8 de mayo. (Causas asignadas al F. Regional)</t>
  </si>
  <si>
    <t>Pasaje aéreo para Psicóloga Uravit quien asiste a II Congreso de Entrevistadores.</t>
  </si>
  <si>
    <t>Pasaje aéreo para Abogado Asistente de Fiscal quien asiste a II Congreso de Entrevistadores.</t>
  </si>
  <si>
    <t>Adquisición de Pasaje Aéreo Valdivia - Santiago - Valdivia para P. Zúñiga desde el 13 al 15 de mayo de 2025</t>
  </si>
  <si>
    <t>Adquisición de Pasaje Aéreo Valdivia - Santiago - Valdivia para C. Vyhmeister desde el 13 al 15 de mayo de 2025</t>
  </si>
  <si>
    <t>Adquisición de Pasaje Aéreo Valdivia - Santiago - Valdivia para R. Reyes desde el 13 al 15 de mayo de 2025</t>
  </si>
  <si>
    <t>Adquisición de Pasaje Aéreo Valdivia - Santiago - Valdivia para E. Diaz desde el 13 al 15 de mayo de 2025</t>
  </si>
  <si>
    <t>Adquisición de Pasaje Aéreo Valdivia - Santiago - Valdivia para J. Calfil y A. Montesinos desde el 15 al 16 de mayo de 2025</t>
  </si>
  <si>
    <t>Pasaje aéreo P.Montt - Santiago - P.Montt 28-04 -25</t>
  </si>
  <si>
    <t>Servicios de traslados para Profesores participantes en XVIIl Jornadas Patagónicas de Derecho Penal, Aeropuerto Balmaceda a la ciudad de Coyhaique.</t>
  </si>
  <si>
    <t>Autopro Spa</t>
  </si>
  <si>
    <t>78.071.727-0</t>
  </si>
  <si>
    <t>Servicio de interpretación chino - español.</t>
  </si>
  <si>
    <t>Contratación de 1 Servicio de Coffe Break, para 25 personas por jornada, las cuales se llevarán a cabo los días 06, 07 de mayo en jornadas AM a las 10:30 horas y PM a las 16:00 horas y para el día 08 de mayo solo en jornada AM a las 10:30 horas, a realizarse en el Gran salón piso 07 de la Fiscalía Nacional, con motivo de "Jornada de entrega de conocimientos a Jefaturas Regionales".</t>
  </si>
  <si>
    <t>Contratación de 1 Servicio de Coffe Break, para 36 personas por jornada, las cuales se llevarán a cabo los días 13, 14 de mayo en jornadas AM a las 10:30 horas y PM a las 16:00 horas y para el día 15 de mayo solo en jornada AM a las 10:30 horas, a realizarse en Sala Academia, Piso 3, con motivo de "Jornada de entrega de conocimientos a Jefaturas Regionales".</t>
  </si>
  <si>
    <t>Contratación de 1 Servicio de Coffe Break, para 45 personas por jornada, las cuales se llevarán a cabo los días 13, 14 de mayo en jornadas AM a las 10:30 horas y PM a las 16:00 horas y para el día 15 de mayo solo en jornada AM a las 10:30 horas, a realizarse en el Gran salón piso 07 de la Fiscalía Nacional, con motivo de "Curso de formación para especialización de fiscales RPA".</t>
  </si>
  <si>
    <t>Contratación de 1 Servicio de Coffe Break, para 30 personas por jornada, las cuales se llevarán a cabo los días 05, 12, 19 de mayo y 02 de junio en jornada AM a las 10:30 horas, a realizarse en el Gran salón piso 07 de la Fiscalía Nacional, con motivo de "Programa de gestión y diseño de proyectos".</t>
  </si>
  <si>
    <t>Contratación de 1 Servicio de Coffe Break, para 30 personas la cual se llevara a cabo el día 15 de mayo en jornadas AM a las 10:30 horas, a realizarse en Sala Academia, Piso 3, con motivo de "Investigación de Responsabilidad Penal de Personas Jurídicas".</t>
  </si>
  <si>
    <t>Pasaje aéreo nacional para Sra. Mónica Naranjo López, Rut: 13.458.502-1, Santiago/La Serena/Santiago, del 22 al 23 de mayo de 2025. Visita Fiscalía Regional de Coquimbo.</t>
  </si>
  <si>
    <t>Pasaje aéreo nacional para Sra. Simone Hartard Cazenave, Rut: 13.858.657-k, Santiago/La Serena/Santiago, del 22 al 23 de mayo de 2025. Visita Fiscalía Regional de Coquimbo.</t>
  </si>
  <si>
    <t xml:space="preserve">Pasaje aéreo nacional para Sr. Cristian Paredes Valenzuela, Rut: 14.303.292-2, Santiago/Concepción/Santiago, del 07 al 08 de mayo de 2025. Reunión de levantamiento de buenas prácticas en materia de atención de usuarios y protección a víctimas y testigos.  </t>
  </si>
  <si>
    <t>Contratación de 1 Servicio de pintura, para 15 muros en edificio instotucional de la Fiscalia Nacional.</t>
  </si>
  <si>
    <t>Guillermo Felipe Rocha Benavides</t>
  </si>
  <si>
    <t>17777693-9</t>
  </si>
  <si>
    <t>Reubicación de cámara de seguridad en edificio de la Fiscalía Local de Antofagasta.</t>
  </si>
  <si>
    <t>Servicio de traslado para Jefe de Unidad de Personas don Cristian Valencia que concurre a la ciudad de Santiago en comisión de servicios.</t>
  </si>
  <si>
    <t>Pasaje aéreo por comisión de servicios para don Cristian Valencia que concurre a Santiago a retirar vehículo institucional, dron y starlink</t>
  </si>
  <si>
    <t>Pasajes aéreos para la siguiente persona que asiste a “Jornada UNAC sobre Responsabilidad Penal de las Personas Jurídicas” que se realizará en Santiago entre los días 15 de mayo 2025.</t>
  </si>
  <si>
    <t xml:space="preserve">Evaluación psicolaboral para cargo Abogado a honorarios FL Los Vilos. </t>
  </si>
  <si>
    <t>Pasaje aéreo para Jefa Uravit quien debe asistir a Jornadas Formativas FR.</t>
  </si>
  <si>
    <t>Galvanos para ceremonia de reconocimiento de Carabineros.</t>
  </si>
  <si>
    <t>Trofeos Osorio Ltda.</t>
  </si>
  <si>
    <t>76.577.575-2</t>
  </si>
  <si>
    <t>Adquisición de Pasaje Aéreo Temuco - Santiago - Temuco para A. Almonte desde el 13 al 15 de mayo de 2025</t>
  </si>
  <si>
    <t>Adquisición de Pasaje Aéreo Valdivia - Santiago - Valdivia para S. Marchant  desde el 13 al 15 de mayo de 2025</t>
  </si>
  <si>
    <t>Adquisición de Pasaje Aéreo Valdivia - Santiago - Valdivia para R. San Martin desde el 13 al 15 de mayo de 2025</t>
  </si>
  <si>
    <t>Servicio de provisión de 150 brochetas de fruta para coffee break en Jornada con alcaldes zona Sur, en dependencias de Gran Avenida 5234, San Miguel</t>
  </si>
  <si>
    <t>EVENTOS Y REPOSTERIA CREATIVA MAURICIO ANDRÉS HENRIQUEZ SOTO EMPRESA</t>
  </si>
  <si>
    <t>76482349-4</t>
  </si>
  <si>
    <t>Pasaje aéreo internacional para Sra. María Gabriela Gonzalez Cofre, Rut: 12.659.157-8, Santiago/Varsovia-Polonia-Francia-Estrasburgo/Santiago, del 06 al 15 de mayo 2025. Participar, como punto de contacto, en la 64ª Reunión Plenaria de la Red Judicial Europea, que se celebrará del 7 al 9 de mayo en Varsovia, Polonia y participar convocatoria a la 87° Plenaria del PC-OC (Consejo de Europa) del 13 al 15 de mayo.</t>
  </si>
  <si>
    <t>FR N°12</t>
  </si>
  <si>
    <t>Recarga de teléfonos satelitales 881632679611 y 881632728103, aut. sg. Res. FR N°12 del 14-04-25</t>
  </si>
  <si>
    <t>GLOBALSAT TELECOMUNICACIONES</t>
  </si>
  <si>
    <t>76098819-7</t>
  </si>
  <si>
    <t>Recarga de teléfonos satelitales 881632512815 y 881631697309, aut. sg. Res. FR N°12 del 14-04-25</t>
  </si>
  <si>
    <t>Pasaje aéreo para Jefa Unidad de Personas quien debe asistir a Jornadas Fornamativas en Fiscalía Nacional.</t>
  </si>
  <si>
    <t>Pasaje aéreo para funcionarios en comisión de servicio, trayecto Tco.-Stgo. Tco.</t>
  </si>
  <si>
    <t>Pasaje aéreo P.Montt - Santiago - P.Montt 05-05 al 07-05-2025</t>
  </si>
  <si>
    <t>Publicación concurso público 27-04-2025 diario El Llanquihue de P.Montt. Cargo Administrativo Maullín</t>
  </si>
  <si>
    <t>Evaluación Psicolaboral para cargo de (1) Técnico (Suplente )- Fiscalía local Coyhaique</t>
  </si>
  <si>
    <t xml:space="preserve"> FR N°34</t>
  </si>
  <si>
    <t>Adjudica Lic. Privada x Resolución FR 34 del 14.02.2025</t>
  </si>
  <si>
    <t>AB SAMI SERVICIOS INTEGRADOS LTDA.</t>
  </si>
  <si>
    <t>78289660-1</t>
  </si>
  <si>
    <t>Servicio de reparación de filtración de agua en sector bodega materiales de la FL de Talagante. Contratación conforme a la excepción del art. 8 letra "a" del reglamento interno del MP ley 19886.</t>
  </si>
  <si>
    <t>Servicio técnico de emergencia para reseteo de control acceso Biométrico en piso 19 edificio Catedral 1401Contratación conforme a art. 8 letra "a" del reglamento interno del MP ley 19886.</t>
  </si>
  <si>
    <t>Provisión, cambio e instalación de luminarias exteriores perimetrales (05 focos led 12w - 01 panel led 60x120 - 02 focos proyectores de área con sensor movimiento) en la FL de Melipilla. Contratación conforme a art. 8 letra "a" del reglamento interno MP ley 19886. programa presupuestario seguridad FF del Ministerio Público conforme a autorización de presupuesto seguridad FN N°13667 del 17/04/2025.</t>
  </si>
  <si>
    <t>Adquisición de 50 Bolígrafos de cobre y lapislázuli piedra representativa de Chile, posee característico color azul, muy apreciada en joyería, presentado en caja de madera nativa en raulí, realizada por artesanos de la Región de la Araucanía, incluye logo de la Fiscalía.</t>
  </si>
  <si>
    <t>Servicios y Asesorias Lavanderos Limitada</t>
  </si>
  <si>
    <t>76066407-3</t>
  </si>
  <si>
    <t>Contratación de 1 Servicio de Coffe Break, para 47 personas por jornada, las cuales se llevarán a cabos el día 28 de abril en jornadas AM a las 11:30 horas y PM a las 16:30 horas y para el día 29 de abril solo en jornada AM a las 11:00 horas, a realizarse en Gran salón piso 07, con motivo de "Primer Encuentro de Coordinadores Macrozonales en Trafico Portuario".</t>
  </si>
  <si>
    <t>Pasaje aéreo nacional para Sra. Simone Hartard Cazenave, Rut: 13.858.657-k, Iquique/Santiago, el 25 de abril de 2025. Asiste a la Ceremonia de Inauguración de la nueva Fiscalía de Frontera Norte. Cambio de pasaje.</t>
  </si>
  <si>
    <t xml:space="preserve">Pasaje aéreo nacional para Sr. José Sebastián Roa Ramírez, Rut: 12.661.686-4, Santiago/Concepción/Santiago, el 08 de mayo de 2025. Reunión de levantamiento de buenas prácticas en materia de atención de usuarios y protección a víctimas y testigos.  </t>
  </si>
  <si>
    <t>FR/ R II 903/2024</t>
  </si>
  <si>
    <t>Evaluaciones psicolaborales para el cargo de abogado honorarios para ECOH Calama</t>
  </si>
  <si>
    <t>Pasajes aéreos por cometidos funcionarios -  Fiscal Regional y Asesora Comunicacional</t>
  </si>
  <si>
    <t>Contratación de servicio de sanitizado de la Fiscalía Local de San Antonio.</t>
  </si>
  <si>
    <t>Servicios de publicación en diario la Discusión el 27/04/202</t>
  </si>
  <si>
    <t>EMPRESA PERIODISTICA LA DISCUSION S.A.</t>
  </si>
  <si>
    <t>96.546.100-0</t>
  </si>
  <si>
    <t>Materiales de oficina para la Fiscalía Local de Temuco.</t>
  </si>
  <si>
    <t>Moya Lopez Compañía Ltda.</t>
  </si>
  <si>
    <t>76.482.607-8</t>
  </si>
  <si>
    <t>Pasaje aéreo P.Montt - Santiago - P.Montt 09-06 al 15-06-2025</t>
  </si>
  <si>
    <t>Servicio de alimentación para Expositores XVIII Jornadas Patagónicas de Derecho Penal, Fiscalía Regional de Aysén.</t>
  </si>
  <si>
    <t>Compra insumos para Gabinete atención autoridades y visitas NO institucionales y para RRHH para capacitación. Contratación conforme a la excepción art. 8 letra "a" del reglamento interno del MP ley 19886.</t>
  </si>
  <si>
    <t>PROVEEDORES INTEGRALES PRISA S.A.</t>
  </si>
  <si>
    <t>96556940-5</t>
  </si>
  <si>
    <t>Pasaje aéreo nacional para Sr. Ángel Valencia Vásquez, Rut: 8.667.131-k, Santiago/Concepción/Santiago, del 26 al 27 de abril de 2025. Asiste a ceremonias conmemorativas de Carabineros de Chile “Izamiento pabellón nacional y ceremonia de develación de placa identificatoria de la 1era. Comisaria Control de Orden Público "Héroes de Arauco" y acción ecuménica”.</t>
  </si>
  <si>
    <t>Pasaje aéreo nacional para Sra. Deborah Bailey, Rut: 11.605.340-3, Santiago/Concepción/Santiago, del 26 al 27 de abril de 2025. Acompaña al Fiscal Nacional en ceremonias conmemorativas de Carabineros de Chile “Izamiento pabellón nacional y ceremonia de develación de placa identificatoria de la 1era. Comisaria Control de Orden Público "Héroes de Arauco" y acción ecuménica”.</t>
  </si>
  <si>
    <t>Pasaje aéreo nacional para Sr. Francisco Parada, Rut: 12.010.872-7, Santiago/Concepción/Santiago, del 26 al 27 de abril de 2025. Escolta al FN en ceremonias conmemorativas de Carabineros de Chile “Izamiento pabellón nacional y ceremonia de develación de placa identificatoria de la 1era. Comisaria Control de Orden Público "Héroes de Arauco" y acción ecuménica”.</t>
  </si>
  <si>
    <t>Pasaje aéreo nacional para Sra. Sonia Flores Rubio, Rut: 13.581.084-3, Santiago/Concepción/Santiago, del 26 al 27 de abril de 2025. Acompaña al Fiscal Nacional en ceremonias conmemorativas de Carabineros de Chile “Izamiento pabellón nacional y ceremonia de develación de placa identificatoria de la 1era. Comisaria Control de Orden Público "Héroes de Arauco" y acción ecuménica”.</t>
  </si>
  <si>
    <t>Pasaje aéreo nacional para Sr. Ángel Valencia Vásquez, Rut: 8.667.131-k, Santiago/Concepción/Santiago, el 28 de abril de 2025. Asiste a reunión de trabajo en la Fiscalía Regional del Bío Bío.</t>
  </si>
  <si>
    <t>Pasaje aéreo nacional para Sra. Catalina Wildner, Rut: 17.083.401-1, Santiago/Concepción/Santiago, el 28 de abril de 2025. Acompaña al Fiscal Nacional en reunión de trabajo en la Fiscalía Regional del Bío Bío.</t>
  </si>
  <si>
    <t>Pasaje aéreo nacional para Sr. Felipe Fritz Castro, Rut: 16.899.242-4, Santiago/Concepción/Santiago, el 28 de abril de 2025. Escoltar al Fiscal Nacional en reunión de trabajo en la Fiscalía Regional del Bío Bío.</t>
  </si>
  <si>
    <t>Pasaje aéreo nacional para Sr. Francisco Pincheira Pavez, Rut: 13.477.595-5, Santiago/Concepción/Santiago, el 28 de abril de 2025. Acompaña al Fiscal Nacional en reunión de trabajo en la Fiscalía Regional del Bío Bío.</t>
  </si>
  <si>
    <t>Pasaje aéreo nacional para Sr. Luis Bozzo Barraza, Rut: 14.530.315-k, Santiago/Concepción/Santiago, el 28 de abril de 2025. Acompaña al Fiscal Nacional en reunión de trabajo en la Fiscalía Regional del Bío Bío.</t>
  </si>
  <si>
    <t>Pasaje aéreo nacional para Sr. Cristian Paredes Valenzuela, Rut: 14.303.292-2, Santiago/Concepción/Santiago, el 28 de abril de 2025. Acompaña al Fiscal Nacional en reunión de trabajo en la Fiscalía Regional del Bío Bío.</t>
  </si>
  <si>
    <t>Pasaje aéreo nacional para Sr. Ángel Valencia Vásquez, Rut: 8.667.131-k, Santiago/Temuco/Santiago, del 07 al 09 de mayo de 2025. Asiste a Inauguración de la Fiscalía Local de Carahue y visita a las Fiscalías Locales de Lautaro, Angol, Traiguén, Temuco y la Fiscalía Regional.</t>
  </si>
  <si>
    <t>Pasaje aéreo nacional para Sra. Catalina Wildner, Rut: 17.083.401-1, Santiago/Temuco/Santiago, del 07 al 09 de mayo de 2025. Acompaña al Fiscal Nacional a Inauguración de la Fiscalía Local de Carahue y visita a las Fiscalías Locales de Lautaro, Angol, Traiguén, Temuco y la Fiscalía Regional.</t>
  </si>
  <si>
    <t>Pasaje aéreo nacional para Sra. Deborah Bailey, Rut: 11.605.340-3, Santiago/Temuco/Santiago, del 07 al 09 de mayo de 2025. Acompaña al Fiscal Nacional a Inauguración de la Fiscalía Local de Carahue y visita a las Fiscalías Locales de Lautaro, Angol, Traiguén, Temuco y la Fiscalía Regional.</t>
  </si>
  <si>
    <t>Pasaje aéreo nacional para Sr. Felipe Fritz Castro, Rut: 16.899.242-4, Santiago/Temuco/Santiago, del 07 al 09 de mayo de 2025. Escoltar al Fiscal Nacional a Inauguración de la Fiscalía Local de Carahue y visita a las Fiscalías Locales de Lautaro, Angol, Traiguén, Temuco y la Fiscalía Regional.</t>
  </si>
  <si>
    <t>Pasaje aéreo nacional para Sr. Luis Bozzo Barraza, Rut: 14.530.315-k, Santiago/Temuco/Santiago, del 07 al 09 de mayo de 2025. Acompaña al Fiscal Nacional a Inauguración de la Fiscalía Local de Carahue y visita a las Fiscalías Locales de Lautaro, Angol, Traiguén, Temuco y la Fiscalía Regional.</t>
  </si>
  <si>
    <t>Pasaje aéreo internacional para Sra. Alejandra Mera Gonzalez-Ballesteros, Rut: 8.712.183-6, Santiago/Madrid-España/Santiago, del 31 de mayo al 07 de junio 2025. Participar en V congreso mundial sobre justicia con la niñez desde el 2 al 4 de junio.</t>
  </si>
  <si>
    <t>Adquisición de bolígrafos de pasta azul</t>
  </si>
  <si>
    <t>SOC. DE SERVICIOS IMPRESOS LTDA.</t>
  </si>
  <si>
    <t>76.056.507-5</t>
  </si>
  <si>
    <t>Compra de maletas para don Cristian Valencia para traer dron y starlink desde Santiago</t>
  </si>
  <si>
    <t>Pasajes Aéreos Nacionales ,SCL-ZCO-BBA para el Sr. Fiscal Jefe Sacfi de Fiscalía Regional de Aysén Concurrencia art 19 Temuco y Actividad Visita ex Fiscal del Depto. de Justicia de los EEUU en Santiago.</t>
  </si>
  <si>
    <t>Compra de pasaje aéreo Sr. Fabian Zarate. Ruta Puerto Williams - Punta Arenas mayo 07 / Punta Arenas - Puerto Williams mayo 09.</t>
  </si>
  <si>
    <t>Arriendo de salón para actividad Programa Calidad de Vida Regional "Movimientos y técnicas descontracturantes para el Manejo del Estrés", a realizarse el día 06 de mayo de 2025, para funcionarias de la Fiscalía Regional de Magallanes.</t>
  </si>
  <si>
    <t>Agrícola Danitza Filipic Gómez EIRL</t>
  </si>
  <si>
    <t>76.401.658-0</t>
  </si>
  <si>
    <t>PSICOLABORALES, - 3 evaluaciones administrativo operativo - 3 evaluaciones auxiliar. SOLICITUD 25-04-2025.</t>
  </si>
  <si>
    <t>Regularización servicio intérprete chino-español días 24 y 25 abril 2025.</t>
  </si>
  <si>
    <t>FN/MP N° 1013</t>
  </si>
  <si>
    <t>Prórroga de contrato de telefonía móvil por un plazo de 6 meses contados desde el día 1 de junio de 2025</t>
  </si>
  <si>
    <t>Entel PCS Telecomunicaciones S.A</t>
  </si>
  <si>
    <t>96806980-2</t>
  </si>
  <si>
    <t>Adquisición de servicios para Taller, Programa de Vida Laboral</t>
  </si>
  <si>
    <t>PERLA SUSANA LOBOS GARCIA</t>
  </si>
  <si>
    <t>8.354.140-7</t>
  </si>
  <si>
    <t>Servicio de mantenimiento de alcantarillado en la Fiscalía Regional de Ñuble</t>
  </si>
  <si>
    <t>ERIC FERNANDO VILDOSOLA JIMENEZ</t>
  </si>
  <si>
    <t>10.333.787-9</t>
  </si>
  <si>
    <t>Servicio de pintura de peldaño ubicado en el acceso principal de la FL Chillan</t>
  </si>
  <si>
    <t>Elaboración de bases técnicas Instalación de sistema de alimentacion de emergencia FL San Carlos</t>
  </si>
  <si>
    <t>Res FR N°83</t>
  </si>
  <si>
    <t>Adjudica licitación pública para contratar el suministro de petróleo para calefacción de las Fiscalías Locales de Collipulli, Victoria y Fiscalía Regional de La Araucanía.</t>
  </si>
  <si>
    <t>Comercial Alejandro Crisóstomo Victoriano Spa.</t>
  </si>
  <si>
    <t>77.131.031-1</t>
  </si>
  <si>
    <t>Compra de pasaje Sra. Maria Cecilia Valdevenito Mayo 21 Punta Arenas - Santiago / Mayo 24 Santiago - Punta Arenas Compra de pasaje Sra. Maria Cecilia Valdevenito Mayo 26 Punta Arenas - Santiago / Mayo 30 Santiago - Punta Arenas</t>
  </si>
  <si>
    <t>1 PSICOLABORAL cargo de Profesional Informático a honorarios, solciitud 29/04/2025.</t>
  </si>
  <si>
    <t>Pastelitos surtidos para actividad de capacitación.</t>
  </si>
  <si>
    <t>Pasaje aéreo nacional para Sr. Eduardo Parra Lara, Rut: 15.257.153-4,Temuco/Santiago/Temuco, del 29 al 30 de abril de 2025. Participación en La Ceremonia de Cuenta Pública de la Fiscalía Nacional.</t>
  </si>
  <si>
    <t>Contratación de 1 Servicio de Coffe Break, para 30 personas, el cual se llevara a cabo el día lunes 12 de mayo del 2025, en jornada PM a las 16:00 horas, a realizarse en Gran salón piso 07, con motivo de "Capacitación con ex Fiscal José Ángel Moreno (Regiones RM, Valparaíso, O’Higgins)".</t>
  </si>
  <si>
    <t>Contratación de 1 Servicio de Coffe Break, para 30 personas, el cual se llevara a cabo el día viernes 16 de mayo del 2025, en jornada PM a las 16:00 horas, a realizarse en Gran salón piso 07, con motivo de "Capacitación con ex Fiscal José Ángel Moreno (Macrozona Sur)".</t>
  </si>
  <si>
    <t>Pasaje aéreo nacional para Sr. José Roa Ramírez, Rut: 12.661.686-4, Santiago/La Serena/Santiago, del 22 al 23 de mayo de 2025. Visita a la FR de Coquimbo junto a la Directora Ejecutiva Nacional.</t>
  </si>
  <si>
    <t>Servicio de cafetería solicitado adicionalmente para jornada de trabajo regional con fiscales jefes.</t>
  </si>
  <si>
    <t>FN/MP N° 966/2025</t>
  </si>
  <si>
    <t>Bllindaje Vehículo SUV Mitsubishi Montero Sport</t>
  </si>
  <si>
    <t>BLINDEK RENT A CAR SPA</t>
  </si>
  <si>
    <t>76.509.855-6</t>
  </si>
  <si>
    <t>FR/ R II 255/2025</t>
  </si>
  <si>
    <t xml:space="preserve">Servicio de cafetería para asistentes a la actividad macrozona norte a realizarse el 15 y 16 de mayo en el Hotel Antofagasta. </t>
  </si>
  <si>
    <t>Pasaje aéreo para Jefa Unidad de Atención a Victimas y Testigos de la Fiscalía de Atacama para participar en "Jornada de jefaturas de URAVIT" los días 22 y 23 de mayo en Santiago.</t>
  </si>
  <si>
    <t>Evaluación Psicolaboral para Administrativo de reemplazo FL Ovalle.</t>
  </si>
  <si>
    <t>Cambio pasaje aéreo de Fiscal Regional cometido Stgo.</t>
  </si>
  <si>
    <t>Res FR N° 29</t>
  </si>
  <si>
    <t>Reparación correctiva del ascensor de la FL Chillán</t>
  </si>
  <si>
    <t>Reparación del reloj biométrico de la Fiscalía Regional.</t>
  </si>
  <si>
    <t>Publicación de aviso de concurso público para cargos de la región.</t>
  </si>
  <si>
    <t>Adquisición de Pasaje Aéreo Valdivia - Santiago - Valdivia para A. Anabalon desde el 13 al 15 de mayo de 2025</t>
  </si>
  <si>
    <t>Adquisición de Pasajes Aéreos Puerto Montt - Concepción - Puerto Montt para T. Esquivel, P. Zuñiga, E. Aguayo, V. Olivares y D. Avila desde el 04 al 09 de mayo de 2025</t>
  </si>
  <si>
    <t>Pasajes Aéreos Nacionales, vuelo - Balmaceda-Santiago- Balmaceda para el Srta. Jefa UAF Fiscalía Regional de Aysén, Jornadas formativas de Equipos Directivos en F Nacional Santiago.</t>
  </si>
  <si>
    <t>Pasajes Aéreos Nacionales, vuelo - Balmaceda-Santiago- Balmaceda para el Sr. Jefe UGI Fiscalía Regional de Aysén, Jornadas formativas de Equipos Directivos en F Nacional Santiago.</t>
  </si>
  <si>
    <t>Pasajes Aéreos Nacionales, vuelo - Balmaceda-Santiago- (ida y vuelta) para Administradora Fiscalía local Coyhaique , Jornadas formativas de Equipos Directivos en F Nacional Santiago.</t>
  </si>
  <si>
    <t>Pasajes Aéreos Nacionales, vuelo - Balmaceda-Santiago- (ida y vuelta) para Jefa URAVIT F. Regional Regional de Aysen, Jornadas Jefatura Uravit, Jornadas Formativas de Equipos Directivos en F Nacional Santiago</t>
  </si>
  <si>
    <t>Servicio de flete traslado de combustible a Puerto Aysén para caldera Fiscalía Local de Aysén.</t>
  </si>
  <si>
    <t>Jaime René Carrillo Vera</t>
  </si>
  <si>
    <t>5.084.436-6</t>
  </si>
  <si>
    <t>Servicio de reparación y cambio de bomba de condensado a equipo de aire acondicionado, ubicado en sala Atención Púublico, Gran Avenida 3814, San Miguel, según contrato.</t>
  </si>
  <si>
    <t>FN/MP N° 944</t>
  </si>
  <si>
    <t>Actualizar 3.720 Licencias Office 365 E3 y 80 Licencias Office 365 E5 a 3.800 Licencias Microsoft M365 E5, desde mayo 2025 a febrero 2026 y extensión del convenio por 4 meses desde noviembre 2025 a febrero 2026, por un total de 4.668 Licencias.</t>
  </si>
  <si>
    <t>Segun el correo electronico fechado el 02-05-2025, enviado por la DEN de la FiscalIa Nacional, se autorizo la renovacion del arriendo de vehiculo con chofer por un (1) mes, a partir del 13-05-2025.</t>
  </si>
  <si>
    <t>Evaluación psicolaboral cargo abogados asistentes para FACC</t>
  </si>
  <si>
    <t>FN/MP N°1025</t>
  </si>
  <si>
    <t>Servicio de monitoreo de alarmas para las Fiscalías de la rregión de Valparaíso</t>
  </si>
  <si>
    <t>GUARD SERVICE SEGURIDDA S.A.</t>
  </si>
  <si>
    <t>79.960.660-7</t>
  </si>
  <si>
    <t>Mantención de jardines de la fiscalía local de Traiguén.</t>
  </si>
  <si>
    <t>Corretaje de Propiedades, Asesorías Financiera y Administración.</t>
  </si>
  <si>
    <t>76.659.278-3</t>
  </si>
  <si>
    <t>Pasaje aéreo nacional para Sr. Ángel Valencia Vásquez, Rut: 8.667.131-k, Santiago/Isla de Pascua/Santiago, del 12 al 14 de mayo de 2025. Asiste a visita a la Fiscalía Local de Rapa Nui.</t>
  </si>
  <si>
    <t>Pasaje aéreo nacional para Sr. Mauricio Eduardo Aguayo Cuevas, Rut: 10.714.422-6, Santiago/Isla de Pascua/Santiago, del 12 al 14 de mayo de 2025. Escolta al FN a visita a la Fiscalía Local de Rapa Nui.</t>
  </si>
  <si>
    <t>Pasaje aéreo nacional para Sra. Leslie Trollund Arellano, Rut: 16.128.388-6, Santiago/Isla de Pascua/Santiago, del 12 al 14 de mayo de 2025. Acompaña al Fiscal Nacional a visita a la Fiscalía Local de Rapa Nui.</t>
  </si>
  <si>
    <t>Compra de amarras plásticas.</t>
  </si>
  <si>
    <t>Compra de DVD's.</t>
  </si>
  <si>
    <t>ECOFFICE COMPUTACION LIMITADA</t>
  </si>
  <si>
    <t>76.293.503-1</t>
  </si>
  <si>
    <t>Servicio de coffe break para asistentes a la inauguración del nuevo inmueble de la fiscalía local de Carahue.</t>
  </si>
  <si>
    <t>Servicios de Catering y Eventos Rolling Fest Ltda.</t>
  </si>
  <si>
    <t>76.704-203-5</t>
  </si>
  <si>
    <t>Pasajes Aéreos Nacionales Balmaceda-Santiago-Temuco (ida y regreso), para Administrativo UGI Fiscalía Regional de Aysén. Apoyo informática causa Art. 19.</t>
  </si>
  <si>
    <t>PSICOLABORAL CARGO: técnico a Honorarios, en TCS, para la FL Alta Complejidad.</t>
  </si>
  <si>
    <t>Adquisición de 1 fluxómetro expuesto Eisen II Tubo, para baño minusválido del piso 10, de la Fiscalia Nacional.</t>
  </si>
  <si>
    <t>Comercial Hispano Chilena Limitada</t>
  </si>
  <si>
    <t>79903920-6</t>
  </si>
  <si>
    <t>Servicio de aseo por el mes de junio para oficina ECOH de Calama</t>
  </si>
  <si>
    <t>FILOMENA BARRA Y CIA LTDA</t>
  </si>
  <si>
    <t>Pasajes aéreos para dos Fiscales Adjuntos, que asisten a jornada de “Investigación y tramitación de casos vinculados al procedimiento especial de medidas de seguridad” realizada en Santiago entre los días 29 y 30 de mayo 2025.</t>
  </si>
  <si>
    <t>Pasaje aéreo para Profesional ECOH quien asiste a II Encuentro Crimen Organizado MZN.</t>
  </si>
  <si>
    <t xml:space="preserve">Reposición de luminarias acceso estacionamiento FL Rancagua. </t>
  </si>
  <si>
    <t>Servicio de interpretación en Lengua de Señas 22 de Mayo por 2 horas en Fiscalía Local Coyhaique para tomar declaración a persona con discapacidad Auditiva.</t>
  </si>
  <si>
    <t>FR N°100</t>
  </si>
  <si>
    <t>Servicio provisión, cambio e instalación urgente de cámaras, balum y fuentes de poder añadas en cctv, incluye mantención del sistema. Contratación conforme a RES. FR N°100 de 05/05/2025 con presupuesto seguridad de FF del MP autorizado N°13394.</t>
  </si>
  <si>
    <t>Pasaje aéreo nacional para Sr. Sebastián Javier Palma Gaez, Rut: 19.035.987-5, Santiago/La Serena/Santiago, del 12 al 15 de mayo de 2025. Comisión de Servicios de la UNAC.</t>
  </si>
  <si>
    <t>Pasaje aéreo nacional para Sra. María Jesús Rojas Vera, Rut: 16.369.639-8, Santiago/La Serena/Santiago, del 12 al 15 de mayo de 2025. Comisión de Servicios de la UNAC.</t>
  </si>
  <si>
    <t>Pasaje aéreo nacional para Sr. Claudio Ramirez Nuñez, Rut: 11.415.366-4, Santiago/Antofagasta/Santiago, del 14 al 16 de mayo de 2025. Participación en Jornada de Macrozona Norte 2025.</t>
  </si>
  <si>
    <t>Segun la Resolucion FN/MP Nro. 2060/2024, emitida el 13/08/2024, se adquirieron pasajes aereos nacionales, tramo SCL-ARI y ARI-SCL, para el Fiscal Adjunto.</t>
  </si>
  <si>
    <t>Adquisición de pasajes aéreos para relatores don Antonio Javier Maza y don Luis Ignacio García por actividad Macrozona Norte. UE 201</t>
  </si>
  <si>
    <t>Pasaje aéreo para profesional Uravit quien asiste a Jornada Jefaturas Uravit.</t>
  </si>
  <si>
    <t>Publicación en Diario Austral región de Los Ríos el día domingo 11 -05-2025</t>
  </si>
  <si>
    <t>Publicación concurso público 11-05-2025 en el diario El Llanquihue de P.Montt. Cargo Abogado Asistente Osorno</t>
  </si>
  <si>
    <t>Pasaje aéreo Osorno - Santiago - Osorno 15-05 al 17-05-2025</t>
  </si>
  <si>
    <t>Pasaje aéreo P.Montt - Santiago - P.Montt del 15-05 al 16-05-25</t>
  </si>
  <si>
    <t>Pasaje aéreo nacional para Sra. Maria Jesús Gutierrez, Rut: 18.391.651-3, Santiago/Arica/Santiago, del 26 al 29 de mayo de 2025. Programa Auditoria 2025.</t>
  </si>
  <si>
    <t>Pasaje aéreo nacional para Sra. Paloma Farias Gamboa, Rut: 19.002.792-9, Santiago/Arica/Santiago, del 26 al 29 de mayo de 2025. Programa Auditoria 2025.</t>
  </si>
  <si>
    <t>Pasaje aéreo nacional para Sr. Asher Hasson Díaz, Rut: 16.376.464-4, Santiago/Arica/Santiago, del 26 al 29 de mayo de 2025. Programa Auditoria 2025.</t>
  </si>
  <si>
    <t>Pasaje aéreo nacional para Sr. Pablo Andrade Zuñiga, Rut: 10.228.056-3, Santiago/Arica/Santiago, del 26 al 30 de mayo de 2025. Programa Auditoria 2025.</t>
  </si>
  <si>
    <t>Pasaje aéreo nacional para Sr. Eduardo Gallegos Díaz, Rut: 11.242.138-6, Santiago/Arica/Santiago, del 26 al 30 de mayo de 2025. Programa Auditoria 2025.</t>
  </si>
  <si>
    <t>Pasaje aéreo nacional para Sr. Gabriel Araya Ibáñez, Rut: 7.848.406–3, Santiago/Arica/Santiago, del 26 al 30 de mayo de 2025. Programa Auditoria 2025.</t>
  </si>
  <si>
    <t>FR 04</t>
  </si>
  <si>
    <t>Servicio de evaluación psicolaboral p/1 cargo profesional a honorario</t>
  </si>
  <si>
    <t>Compra de materiales de oficina para enviar a oficina frontera norte Colchane y stock F. Regional.</t>
  </si>
  <si>
    <t>76067436-2</t>
  </si>
  <si>
    <t>FR/ R II 308/2025</t>
  </si>
  <si>
    <t xml:space="preserve">Servicio de arriendo de equipos de amplificación para actividad Macrozona Norte a realizarse el 15 y 16 de mayo de 2025. </t>
  </si>
  <si>
    <t>Adquisición de bandera chilena de interior para ceremonias.</t>
  </si>
  <si>
    <t>COMERCIAL TEXTIL MARIA JOSE PUGA EIRL</t>
  </si>
  <si>
    <t>77.248.724-K</t>
  </si>
  <si>
    <t>Pasaje aéreo tramo La Serena / Antofagasta, para el Fiscal Regional de Atacama y para la Fiscal Jefa de SACFI, por participación en reunión de macrozona norte los días 15 y 16 de mayo de 2025.</t>
  </si>
  <si>
    <t>Pasaje aéreo para Fiscal ECOH, quien asiste a II Encuentro de Crimen Organizado MZN.</t>
  </si>
  <si>
    <t xml:space="preserve">Publicación Concursos Diario El Rancagua día 11 de mayo. </t>
  </si>
  <si>
    <t>Compra de portatarjeta con cordón azul.</t>
  </si>
  <si>
    <t>DIMERC S.A.</t>
  </si>
  <si>
    <t>10 FR N° 040</t>
  </si>
  <si>
    <t>Autoriza renovar contrato de servicio de mantenimiento de ascensor FL Osorno por 1 año acontar del 01-08-25</t>
  </si>
  <si>
    <t>Colaciones saludables para actividad del Programa Calidad de Vida UE292 para funcionarias de FL Calama.</t>
  </si>
  <si>
    <t>ARELY GARCIA LOPEZ</t>
  </si>
  <si>
    <t>23.560.673-9</t>
  </si>
  <si>
    <t>Servicio de instructora de yoga para Programa Calidad de Vida Laboral UE 292 para funcionarias de Fiscalía Regional de Antofagasta. Resolución FR/II N°309/2025</t>
  </si>
  <si>
    <t>Servicio de instructora de yoga para actividad del Programa Calidad de Vida. UE292 para funcionarias de Calama. Resolución FR/II N°310/2025</t>
  </si>
  <si>
    <t>MARCELA VASQUEZ PACHECO</t>
  </si>
  <si>
    <t>13.745.948-5</t>
  </si>
  <si>
    <t>Compra de pasaje aéreo Sr. C. Saavedra Punta Arenas - Santiago - Punta Arenas Mayo 26/Junio 01</t>
  </si>
  <si>
    <t>Compra de pasaje aéreo Sra. V. Vasquez Punta Arenas - Santiago - Punta Arenas Mayo 26/Junio 01</t>
  </si>
  <si>
    <t>PILAS AA LARGA DURACIÓN STOCK BODEGA UAF</t>
  </si>
  <si>
    <t>COMERCIALIZADORA SP</t>
  </si>
  <si>
    <t>Pasaje aéreo nacional para Sr. Samuel Malamud Herrera, Rut: 18.913.550-5, Santiago/Antofagasta/Santiago, del 14 al 15 de mayo de 2025. Exponer en el Encuentro de Crimen Organizado en la Macrozona Norte.</t>
  </si>
  <si>
    <t>Contratación de 1 Servicio de Coffe Break, para 33 personas, por jornada, el cual se llevara a cabo los días jueves 22 de mayo del 2025, en jornada AM y PM, y para el día viernes 23 de mayo de 2025, solo en jornada AM, a realizarse en dependencias de la Fiscalía Nacional, con motivo de "Jornada de Jefes URAVIT".</t>
  </si>
  <si>
    <t>Contratación de 1 Servicio de Coffe Break, para 50 personas, por jornada, el cual se llevara a cabo los días 27 y 28 de mayo del 2025, en jornada AM 10:30 horas y PM 16:00 horas, y para el día jueves 29 de mayo de 2025, solo en jornada AM 10:30 horas, a realizarse en dependencias de la Fiscalía Nacional, con motivo de "Jornada de entrega de conocimientos a Jefaturas Regionales".</t>
  </si>
  <si>
    <t>Contratación de 1 Servicio de Coffe Break, para 50 personas, por jornada, el cual se llevara a cabo los días 28 y 29 de mayo del 2025, en jornada AM 10:30 horas y PM 16:00 horas, a realizarse en dependencias de la Fiscalía Nacional, Gran Salón, Piso 7, con motivo de "Tramitación de casos art. 458 CPP y medidas de seguridad".</t>
  </si>
  <si>
    <t>Pasaje aéreo por comisión de servicios para doña Ximena Torres B. UE 295 "Investigación y tramitación de casos vinculados al procedimiento especial de medidas de seguridad"</t>
  </si>
  <si>
    <t>Pasaje aéreo por comisión de servicios para don Daniel García H. “Investigación y tramitación de casos vinculados al procedimiento especial de medidas de seguridad" UE 295</t>
  </si>
  <si>
    <t>Contratación de servicio de desratizado en la Fiscalía Local de Quillota</t>
  </si>
  <si>
    <t>FR N° 83</t>
  </si>
  <si>
    <t>Compra de combustible para calefacción de la Fiscalía Regional.</t>
  </si>
  <si>
    <t>Comercial Acv Spa.</t>
  </si>
  <si>
    <t>Mantención de tres aires acondicionados, 01 en Fiscalia Regional y 02 AA en la unidad de Sacfi.</t>
  </si>
  <si>
    <t>Comercial Furtz Ltda.</t>
  </si>
  <si>
    <t>76.345.966-7</t>
  </si>
  <si>
    <t>Compra de pasaje aéreo Sra. Wendoline Acuña Aliaga. Ruta : Punta Arenas/Puerto Williams/Punta Arenas Ida: Mayo 26  Retorno: Mayo 28/2025</t>
  </si>
  <si>
    <t>FR N°99</t>
  </si>
  <si>
    <t>Contratación servicio de reparación urgente de cañería dañada y cambio de llave de bola por filtración de agua en red sistema de aire acondicionado en piso 17 de edificio catedral 1401 que alberga a la FL de Maipú. C.D. urgente conforme a RES FR N°99/2025 del 05-05-2025.</t>
  </si>
  <si>
    <t>FR N°97</t>
  </si>
  <si>
    <t>C.D. RS FR 97 del 28.04.25 Cambio llave para despiche de pozo fl Pudahuel. contrato vigente</t>
  </si>
  <si>
    <t>Contratación de Endoso a las pólizas de seguro de incendio y de terrorismo, de nuevo inmueble que alberga a la Fiscalía Local de Carahue, en la Región de La Araucanía.
Póliza Property N° 20112881 (Incendio) 
Póliza SRCC N° 20113333 (Terrorismo)</t>
  </si>
  <si>
    <t xml:space="preserve">Pasaje aéreo nacional para Sr. Cristian Paredes Valenzuela, Rut: 14.303.292-2, Santiago/Concepción/Santiago, del 19 al 20 de mayo de 2025. Desarrollo de mesa violencia rural en la que participan Fiscales Regionales del BioBío, La Araucanía, Los Ríos y Los Lagos. </t>
  </si>
  <si>
    <t>Suministro e instalación de 3 focos led sobrepuestos en Sacfi</t>
  </si>
  <si>
    <t>Pasaje aéreo por comisión de servicios para don Cristian Valencia G. - Jornada Formativa FR UE 295</t>
  </si>
  <si>
    <t>Pasaje aéreo por comisión de servicios para don Nestor Gómez para asistir a Jornada Formativa UE 295</t>
  </si>
  <si>
    <t>Pasaje aéreo por comisión de servicios para don Héctor Zambrano para asistir a Jornada Formativa UE 295</t>
  </si>
  <si>
    <t xml:space="preserve">Pasaje aéreo para Fiscal Sacfi quien asiste a alegato por diligencias causas relevantes. </t>
  </si>
  <si>
    <t>Servicio de Limpieza de Ducto de evacuación de agua en Quincho Fiscalía Regional del Maule. Según cotización fecha 28-04-2025. Mayo 2025</t>
  </si>
  <si>
    <t>Provisión e Instalación de Cerradura eléctrica, montaje eléctrico y mecánico FL San Javier. según cotización fecha 28-04-2025. Mayo 2025</t>
  </si>
  <si>
    <t>Resolución FN/MP N°1870/2024</t>
  </si>
  <si>
    <t>Reparación Central de Climatización Fiscalía Local de Talca. Cotización N°4.072. Res. FN/MP N°1870/2024. Mayo 2025.</t>
  </si>
  <si>
    <t>SERKLIMA GRUPO TECNI</t>
  </si>
  <si>
    <t>76417616-2</t>
  </si>
  <si>
    <t>Mantenciónes y reparaciónes eléctricas en edificio de FR. Ñuble</t>
  </si>
  <si>
    <t>Reparaciones en el inmueble de la Fiscalía Regional.</t>
  </si>
  <si>
    <t>Reparaciones eléctricas en la fiscalía local de Pucón.</t>
  </si>
  <si>
    <t>Pasaje aéreo Osorno - Santiago - Osorno del 28-05 al 31-05-25</t>
  </si>
  <si>
    <t>Pasaje aéreo P.Montt - Santiago - P.Montt del 14-05 al 18-05-25</t>
  </si>
  <si>
    <t>Compra de pasaje aéreo del Sr. Cristian Crisosto Rifo. Ruta: Punta Arenas - Santiago Fecha : 15/05/2025</t>
  </si>
  <si>
    <t>Reparación eléctrica en circuito caseta de guardias y control de riego de Ed. Las Condes.</t>
  </si>
  <si>
    <t>FN/MP N° 1113</t>
  </si>
  <si>
    <t>Servicio de Mantención preventiva de los 130.000 kilómetros, para vehículo institucional marca Chevrolet, modelo Traverse, placa patente KJTF-XX.</t>
  </si>
  <si>
    <t>Salinas y Fabres Sociedad Anonima</t>
  </si>
  <si>
    <t>91502000-3</t>
  </si>
  <si>
    <t>Servicio de cafetería adicional para participantes de actividad del fiscal regional de Antofagasta Macrozona Norte a realizarse el 15 y 16 de mayo</t>
  </si>
  <si>
    <t>Servicio de grabación de audio relatores actividad macrozona norte 15 y 16 de mayo</t>
  </si>
  <si>
    <t>Servicio audiovisual para transmisión en actividad macrozona norte a realizarse el 15 y 16 de mayo de 2025</t>
  </si>
  <si>
    <t>Pasaje aéreo P.Montt - Santiago - P.Montt del 28-05 al 31-05-25</t>
  </si>
  <si>
    <t>Pasajes aéreos nacionales, Balmaceda-Santiago (ida y regreso), para Sr. Fiscal Adjunto Fiscalía Local de Aysén. Concurrencia capacitación RPA en Fiscalía Nacional Santiago</t>
  </si>
  <si>
    <t>Pasajes Aéreos Nacionales Balmaceda-Santiago (ida y regreso), para Sr. Jefe UAJ Fiscalía Regional de Aysén.  Concurrencia coordinación sobre temas regionales jefes UAJ FN y otras jefaturas unidades especializadas en Santiago.</t>
  </si>
  <si>
    <t>Pasajes Aéreos Nacionales Balmaceda-Santiago (ida y regreso),  para Asesor UAJ Fiscalía Regional de Aysén.  Capacitación sobre “Investigación y tramitación de casos vinculados al procedimiento especial de medidas de seguridad" en FN.</t>
  </si>
  <si>
    <t>Compra de pasaje aéreo Sr. Cristian Crisosto. Ruta : Santiago - Punta Arenas. Fecha: 18/05/25</t>
  </si>
  <si>
    <t>Pasaje aéreo nacional para Sra. María Elena Leiva, Rut: 10.575.564-3, Santiago/Copiapó/Santiago, del 03 al 04 de junio de 2025. Debe recibir las obras terminadas de ampliación de la FL Copiapó.</t>
  </si>
  <si>
    <t>Pasaje aéreo internacional para Sr. Felipe Fritz Castro, Rut: 16.899.242-4, Santiago/Madrid - España/Santiago, del 25 al 30 de mayo de 2025. Escoltar a Fiscal Nacional para Participar en XXXII Asamblea General Ordinaria AIAMP.</t>
  </si>
  <si>
    <t>Desarmado de mesa de reuniones y traslado de 19 butacas desde Prat hacia la Sala de Reuniones de la Fiscalía Regional en Baquedano 340.</t>
  </si>
  <si>
    <t>CRISTIAN ENRIQUEZ COQUE</t>
  </si>
  <si>
    <t>25.978.215-5</t>
  </si>
  <si>
    <t xml:space="preserve">Resolución FRM N°84/2025 </t>
  </si>
  <si>
    <t>Mantención 40.000 Kms. Vehículo Fiscalía Móvil - Proyecto UNAAC Según Resolución FRM N°84/2025 de fecha 14-05-2025. Mayo 2025.</t>
  </si>
  <si>
    <t>76283312-3</t>
  </si>
  <si>
    <t>Galvano para saludo protocolar a la Gobernación Marítima de Aysén, con motivo del  día de las Glorias Navales.</t>
  </si>
  <si>
    <t>PUBLICIDAD RICARDO ARAYA Y CIA. LTDA.</t>
  </si>
  <si>
    <t>76078041-3</t>
  </si>
  <si>
    <t>Reparación equipo aire acondicionado Edif. Ñuñoa.</t>
  </si>
  <si>
    <t>FN/MP N° 1099</t>
  </si>
  <si>
    <t>Servicio de Reparación de 4 Equipos de inspección por rayos x de las regiones Metropolitana, Valparaíso y Maule.</t>
  </si>
  <si>
    <t>Representaciones Aerotech Spa</t>
  </si>
  <si>
    <t>77878040-2</t>
  </si>
  <si>
    <t>FN/MP N° 1100</t>
  </si>
  <si>
    <t>Renovación de la suscripción anual del servicio de acceso a Base de Datos del Diario Oficial, a través de la plataforma del Diario Digital (servicio DOE).</t>
  </si>
  <si>
    <t>Info-Update Limitada</t>
  </si>
  <si>
    <t>76023530-K</t>
  </si>
  <si>
    <t>Pasaje aéreo internacional para Sra. Nathalie Yonsson Ampuero, Rut: 16.460.969-3, Santiago/Bogotá - Colombia/Santiago, del 19 al 21 de mayo de 2025. Participar en iniciación de primeras diligencias por Extradición de Gabriel Acosta Escalante.</t>
  </si>
  <si>
    <t>Pasaje aéreo internacional para Sr. Ignacio Castillo Val, Rut: 10.598.535-5, Santiago/Bogotá - Colombia/Santiago, del 19 al 21 de mayo de 2025. Participar en iniciación de primeras diligencias por Extradición de Gabriel Acosta Escalante.</t>
  </si>
  <si>
    <t>Pasaje aéreo por comisión de servicios para doña Claudia Vega V. Art. 19 Causa Investigativas UE290</t>
  </si>
  <si>
    <t>Evaluaciones psicolaborales para cargo administrativo FL Antofagasta - Jesús Pineda, Ellens Montofre y Nicole Jaldin</t>
  </si>
  <si>
    <t>Compra de materiales de Oficna, Programa Cacpacitacion Regional por la UDP</t>
  </si>
  <si>
    <t>BLUE MIX SPA</t>
  </si>
  <si>
    <t>77.283.950-2</t>
  </si>
  <si>
    <t>Compra de pasajes M.J. Hurtado y C. Baeza, Jornada de capacitación sobre "Investigación y tramitación de casos vinculados al procedimiento especial de medidas de seguridad" - 29 y 30 de mayo de 2025</t>
  </si>
  <si>
    <t>Evaluación Psicolaboral para cargo de (1) Técnico (Honorario )- Fiscalía local Coyhaique</t>
  </si>
  <si>
    <t>Reparación de escalones en pérgola de edif. Las Condes.</t>
  </si>
  <si>
    <t>CONSTR. Y MANTENT. ELIAN RUBIO R. EIRL.</t>
  </si>
  <si>
    <t>Pasaje aéreo nacional para Sr. Pablo Andrade Zuñiga, Rut: 10.228.056-3, Arica/Santiago, el 19 de mayo de 2025. Programa Auditoria 2025. Cambio de pasaje.</t>
  </si>
  <si>
    <t>Según la Resolución FN/MP Nro. 2060/2024, emitida el 13/08/2024 se han adquirido pasajes aéreos nacionales para el tramo ARI-SCL, para el Abogado Asesor Sr. Richard Toledo Hidalgo, para asistir a Jornada de Relatores Internos del MP, a realizarse durante los días 10 y 11 de junio en la Fiscalía Nacional.</t>
  </si>
  <si>
    <t>Pasajes aéreos por comisión de servicios para don Juan Castro, PPI y don Eduardo Ríos. UE 290 Art.19 causas investigativas relevantes.</t>
  </si>
  <si>
    <t>Servicio traslado en vehículo arrendado de Fiscal Regional de Antofagasta en la ciudad de Santiago 20/05/2025. En contexto de medida de seguridad.</t>
  </si>
  <si>
    <t>Provisión e instalación de láminas de seguridad y polarizado en vehículo de Fiscal Regional de Antofagasta</t>
  </si>
  <si>
    <t>VISUALCAR SPA</t>
  </si>
  <si>
    <t>76.529.464-9</t>
  </si>
  <si>
    <t xml:space="preserve">Evaluación psicolaboral de 02 postulantes a cargo Abogado/a Asistente de FL Combarbalá. </t>
  </si>
  <si>
    <t>Pasaje aéreo para Fiscal Regional quien asiste a Diligencias causas relevantes.</t>
  </si>
  <si>
    <t>Pasaje aéreo para Fiscal SACFI quien asiste a diligencias causas relevantes.</t>
  </si>
  <si>
    <t>FN/MP N°199/2025</t>
  </si>
  <si>
    <t>Servicio de traslado, instalación y configuración del equipamiento de red de la Fiscalía Local San Antonio a sus nuevas dependencias</t>
  </si>
  <si>
    <t>CLARO CHILE SPA</t>
  </si>
  <si>
    <t>Adquisicion de servicio Programa Regional de Capacitacion UDP</t>
  </si>
  <si>
    <t>Pasaje aéreo P.Montt - Santiago - P.Montt del 18-05 al 21-05-2025</t>
  </si>
  <si>
    <t>Pasajes Aéreos Nacionales Balmaceda-Santiago (ida y regreso), para Fiscal Jefe FL de Aysen.  Capacitación  “Investigación y tramitación de casos vinculados al procedimiento especial de medidas de seguridad" en FN.</t>
  </si>
  <si>
    <t>SUSCRIPCIÓN ANUAL EL MERCURIO 26/05/2025</t>
  </si>
  <si>
    <t>Pasaje aéreo por comisión de servicios para Fiscal Regional y PPI - UE 290 Diligencias investigativas relevantes Art.19.</t>
  </si>
  <si>
    <t>Pasaje aéreo por comisión de servicios para don Eduardo Ríos - UE 290 Causas Investigativas Relevantes art.19.</t>
  </si>
  <si>
    <t>Pasaje aéreo por comisión de servicios para asesor comunicacional José Luis Ramírez para cubrir investigación de causas relevantes UE 290 art.19.</t>
  </si>
  <si>
    <t>Cambio de itinerario pasaje aéreo por comisión de servicios de don Eduardo Ríos.</t>
  </si>
  <si>
    <t>FR/ R II 288/2025</t>
  </si>
  <si>
    <t>Servicio de alojamiento y alimentación para relatores externos don Luis Ignacio García Sigman y don Antonio Javier Maza que participaron de Macrozona norte, realizada los días 15 y 16 de mayo.</t>
  </si>
  <si>
    <t>Servicio de limpieza de piscina de edificio Fiscalía Local de San Pedro de Atacama</t>
  </si>
  <si>
    <t>Reparaciones varias en edificio de Fiscalía Local de San Pedro de Atacama.</t>
  </si>
  <si>
    <t>Provisión e Instalación de cortina Roller para oficina Fiscalia Regional.</t>
  </si>
  <si>
    <t>KUHN Y HOCHBERGER LTDA.</t>
  </si>
  <si>
    <t>78.660.870-8</t>
  </si>
  <si>
    <t>FR N°20</t>
  </si>
  <si>
    <t>C.D. según adicionales dentro de contrato vigente y RS FR 20 del 28.01.25</t>
  </si>
  <si>
    <t>Pasaje aéreo internacional para Sra. Alejandra Seguel Gonzalez, Rut: 13.766.394-5, Santiago/Santa Cruz de la Sierra – Bolivia/Santiago, del 01 al 07 de junio de 2025. Participar en Curso Protección de los derechos de las personas con discapacidad y mayores en contacto con la Administración de Justicia. Desafíos comunes en la región (Fase Presencial).</t>
  </si>
  <si>
    <t xml:space="preserve">Pasaje aéreo nacional para Sra. Simone Hartard Cazenave, Rut: 13.858.657-K, Santiago/Arica/Santiago, del 08 al 10 de junio de 2025. Asiste a reunión de levantamiento de buenas prácticas en materia de atención a usuarios y protección a víctimas y testigos. </t>
  </si>
  <si>
    <t>Servicio de traslado en el contexto de seguridad para Fiscal Regional y PPI en la ciudad de Santiago por comisión de servicios. Art. 19 UE 290</t>
  </si>
  <si>
    <t>Instalación de láminas de seguridad en vehículo de Fiscal Regional en el contexto de protección UE285</t>
  </si>
  <si>
    <t>Pasaje aéreo para Abogado Asesor quien asiste a Jornada "Investigación y tramitación de casos vinculados al procedimiento especial de medidas de seguridad"</t>
  </si>
  <si>
    <t>Pasaje aéreo para Abogado Asistente FL LA Serena quien asiste a Jornada "Investigación y tramitación de casos vinculados al procedimiento especial de medidas de seguridad"</t>
  </si>
  <si>
    <t>Compra de pasaje aéreo a La Serena - comisión de servicios de la Fiscal Regional</t>
  </si>
  <si>
    <t>Publicación de aviso llamado a concurso para proveer cargo de Auxiliar grado XIX para Fiscalía Local de Curicó, domingo 25 de mayo de 2025.</t>
  </si>
  <si>
    <t>81535500-8</t>
  </si>
  <si>
    <t>Cambio de gomas, rotulado PVC de extintores ubicados en Fiscalías Locales y Regional</t>
  </si>
  <si>
    <t>GEOSEG TALCA SEGURID</t>
  </si>
  <si>
    <t>76244928-5</t>
  </si>
  <si>
    <t>Servicio de evaluación psicolaboral individual para 1 postulantes al cargo Auxiliar</t>
  </si>
  <si>
    <t>Reparación de Filtraciones aguas lluvias en losa techo Fiscalia Regional.</t>
  </si>
  <si>
    <t>PEDRO CAMILO MARTINEZ LOP</t>
  </si>
  <si>
    <t>8.912.972-9</t>
  </si>
  <si>
    <t>Reparación y sellos ventana proyectante Fiscalia Concepción.</t>
  </si>
  <si>
    <t>Reparación de cuatro cortinas Roller en oficinas Fiscalia Regional.</t>
  </si>
  <si>
    <t>SOLUCIONES SOLARES PERSON</t>
  </si>
  <si>
    <t>77.327.434-7</t>
  </si>
  <si>
    <t>Compra de pasaje aéreo Sra. Paula Hott Ruta : Puerto Natales - Santiago Junio 13 / Santiago - Puerto Natales Junio 22/2025</t>
  </si>
  <si>
    <t xml:space="preserve">Pasaje aéreo nacional para Sr. José Roa Ramírez, Rut: 12.661.686-4, Santiago/Arica/Santiago, del 09 al 10 de junio de 2025. Reunión de levantamiento de buenas prácticas en materia de atención a usuarios y protección a víctimas y testigos. </t>
  </si>
  <si>
    <t>Segun la Resolucion FN/MP Nro. 2060/2024, emitida el 13/08/2024, se adquirieron pasajes aereos nacionales, tramo ARI-SCL y SCL-ARI, para el Abogado Asesor R.A.T.H.</t>
  </si>
  <si>
    <t>Segun la Resolucion FN/MP Nro. 2060/2024, emitida el 13/08/2024, se adquirieron pasajes aereos nacionales, tramo ARI-SCL y SCL-ARI, para el Abogado Asesor A.A.T.F.</t>
  </si>
  <si>
    <t>Compra pasaje aéreo por comisión de servicios para doña Mónica Farren para participar en Jornada Formativa FR - UE 295</t>
  </si>
  <si>
    <t xml:space="preserve">Cargo por cambio de horario de pasaje aéreo </t>
  </si>
  <si>
    <t xml:space="preserve">FN/MP N°1222/2025 </t>
  </si>
  <si>
    <t>Servicio de Alarmas y monitoreo para Las fiscalías de la región de O'Higgins, por un año, a contar del 3 de junio de 2025.</t>
  </si>
  <si>
    <t>GILABERT Y CHÁVEZ ALARMAS LTDA.</t>
  </si>
  <si>
    <t>Modificación y reubicación de enchufes de computación, enchufes varios en la FR Ñuble</t>
  </si>
  <si>
    <t>Pago de multa por cambio de pasaje</t>
  </si>
  <si>
    <t>Arriendo de dependencias para actividad deportiva, Programa Calidad de Vida Regional, a realizarse el día 30 de mayo de 2025, para funcionarios y fiscales de la Fiscalía Regional de Magallanes y de la Antártica Chilena.</t>
  </si>
  <si>
    <t>INDOOR PATAGONIA LIMITADA</t>
  </si>
  <si>
    <t>76.783.099-8</t>
  </si>
  <si>
    <t>Cambio de pasaje aéreo Sra. Maria Cecilia Valdebenito. Desde el 24/05/25 18:30 horas al 24/05/25 09:05 horas.</t>
  </si>
  <si>
    <t>Adquisición de tres tarjetas de ingreso al estacionamiento del Centro de Justicia.</t>
  </si>
  <si>
    <t>Adquisición de una tarjeta de ingreso al Edificio del Centro de Justicia.</t>
  </si>
  <si>
    <t>FR N°111</t>
  </si>
  <si>
    <t>Servicio de detección de rotura en matriz de red de agua de edificio FL de Talagante con método de gas trazador. Contratación refiere una CD de acuerdo con resolución FR N°111/2025 de fecha 16-05-2025.</t>
  </si>
  <si>
    <t>SIGAS SPA</t>
  </si>
  <si>
    <t>77399293-2</t>
  </si>
  <si>
    <t>FN/MP N° 1153</t>
  </si>
  <si>
    <t>Provisión de los servicios de mantención y soporte, por un periodo de 12 meses, para Licencias Oracle, según los siguiente número de Servicio de Soporte y fecha de inicio: 6310030 de 13-May-25; 10553843 de 20-May-25; 10555560 de 20-May-25; 15278011 de 22-May-25; 5998137 de 26-Sep-25; 9930159 de 1-Oct-25; 13113543 de 30-Nov-25; 6475381 de 19-Dic-25; 6473715 de 26-Dic-25; 21313152 de 27-Dic-25.</t>
  </si>
  <si>
    <t>Sistemas Oracle de Chile Limitada</t>
  </si>
  <si>
    <t>96557720-3</t>
  </si>
  <si>
    <t>Pasaje aéreo nacional para Sra. Marcela Abarca Villaseca, Rut: 11.348.899-9, Santiago/Balmaceda/Santiago, del 01 al 05 de junio de 2025. Nueva Plataforma Satisfacción de Usuarios IPSOS, Política de Calidad de la atención y Apoyo URAVIT.</t>
  </si>
  <si>
    <t>Mercado Público</t>
  </si>
  <si>
    <t>Compra Ágil / Convenio Marco</t>
  </si>
  <si>
    <t>697055-25-CM25</t>
  </si>
  <si>
    <t>Orden de Compra: 697055-25-CM25</t>
  </si>
  <si>
    <t>696011-19-AG25</t>
  </si>
  <si>
    <t>Orden de Compra generada por invitación a compra ágil: 696011-29-COT25</t>
  </si>
  <si>
    <t>696713-17-AG25</t>
  </si>
  <si>
    <t>Publicación concurso 25-05-2025</t>
  </si>
  <si>
    <t>696212-56-CM25</t>
  </si>
  <si>
    <t>Orden de Compra: 696212-56-CM25</t>
  </si>
  <si>
    <t>696011-20-AG25</t>
  </si>
  <si>
    <t>Orden de Compra generada por invitación a compra ágil: 696011-28-COT25</t>
  </si>
  <si>
    <t>696228-34-AG25</t>
  </si>
  <si>
    <t>LECTOR DE BLU RAY FISCALIA REGION BIOBIO</t>
  </si>
  <si>
    <t>Segun la Resolucion FN/MP Nro. 2060/2024, emitida el 13/08/2024, se adquirieron pasajes aereos nacionales, tramo SCL-CCP y CCP-SCL, para el Fiscal Adjunto.</t>
  </si>
  <si>
    <t>Compra de materailes menores para stock F. Regional</t>
  </si>
  <si>
    <t>Servicio de evaluación psicolaboral p/3 postulantes auxiliar y 3 profesional a cargos vacantes en FR Tarapacá</t>
  </si>
  <si>
    <t>Servicio de coffe break en el marco de las actividades del programa de Calidad de Vida Laboral.</t>
  </si>
  <si>
    <t>Reparaciones en los inmuebles de las fiscalías locales de Collipulli y Angol.</t>
  </si>
  <si>
    <t>Compra de pasaje aéreo Srta. Maria Loreto Diaz. Ruta Punta Arenas-Santiago-Punta Arenas Mayo 27 - Mayo 31/2025</t>
  </si>
  <si>
    <t>Servicio de destrucción de especies de Fiscalía Local de Violencia de Género.</t>
  </si>
  <si>
    <t>696228-35-AG25</t>
  </si>
  <si>
    <t>REPARACION Y REPOSICION VENTANA OFICINA FISCALIA REGIONAL</t>
  </si>
  <si>
    <t>696704-22-AG25</t>
  </si>
  <si>
    <t>certificación del ascensor - FL Tallca</t>
  </si>
  <si>
    <t>696704-23-AG25</t>
  </si>
  <si>
    <t>MANTENCIÓN DE ESTUFAS A GAS - FISCALÍA REGIONAL DEL MAULE</t>
  </si>
  <si>
    <t>697209-12-AG25</t>
  </si>
  <si>
    <t>SERVICIO DE MANTENCIÓN DE CALDERAS DE CALEFACCIÓN CENTRAL DE LA FISCALÍA REGIONAL DE AYSÉN, FISCALIAS LOCALES Y OFICINAS DE ATENCIÓN</t>
  </si>
  <si>
    <t>5148-54-AG25</t>
  </si>
  <si>
    <t>ADQUISICIÓN E INSTALACIÓN DE 02 FUENTES DE PODER, 01 NODO DE CONTROL, 01 DISCO DURO PARASISTEMA CONTROL DE ACCESO. Compra ágil: 5148-70-COT25</t>
  </si>
  <si>
    <t>696228-36-AG25</t>
  </si>
  <si>
    <t>REPARACION PUERTA METALICA TABLERO CUBIERTA FISCALIA REGION BOIOBIO</t>
  </si>
  <si>
    <t>696212-57-AG25</t>
  </si>
  <si>
    <t>Orden de Compra generada por invitación a compra ágil: 696212-58-COT25</t>
  </si>
  <si>
    <t>696961-22-AG25</t>
  </si>
  <si>
    <t>Orden de Compra generada por invitación a compra ágil: 696961-25-COT25</t>
  </si>
  <si>
    <t>Compra de pasajes aéreos de comisión de servicios de don Juan Castro- PPI- Cristian Valencia. Art 19 UE290</t>
  </si>
  <si>
    <t>Cambio de itinerario en pasaje aéreo de don Cristian Valencia.</t>
  </si>
  <si>
    <t>FR/ R II 370/2025</t>
  </si>
  <si>
    <t>Servicio de flete para traslado de documentos y especies desde la ciudad de La Serena hasta Antofagasta.Art.19 UE290</t>
  </si>
  <si>
    <t>Confección de Timbres para Unidad de Servicios Transversales de Fiscalía Regional.</t>
  </si>
  <si>
    <t>Provisión e instalación de una cámara de seguridad en la fiscalía local de Carahue.</t>
  </si>
  <si>
    <t>Informática David Hernán Blanco Aillapán E.I.R.L.</t>
  </si>
  <si>
    <t>76.370.508-0</t>
  </si>
  <si>
    <t>Reparación de cubierta en la fiscalía local de Lautaro.</t>
  </si>
  <si>
    <t>Publicación llamado a concurso público cargo Asesor Jurídico grado X para la Fiscalía Regional de Aysén.</t>
  </si>
  <si>
    <t>Compra de pasaje aéreo Sra. Camila Rodriguez Fernández. Ruta Punta Arenas-Santiago-Punta Arenas Junio 08 - Junio 12/2025</t>
  </si>
  <si>
    <t xml:space="preserve">Servicio de destrucción de especies, solicitado por la Unidad de Custodia Fiscalía Local de Puente Alto. </t>
  </si>
  <si>
    <t>FR N°114</t>
  </si>
  <si>
    <t>CD RS FR 114 del 20.05.25 PARA LA REPARACIÓN URGENTE DEL MONTACARGA POR DEFECTO GRAVE Y REPARACIÓN DEL ASCENSOR, DEL EDIFICIO DE LA FISCALÍA LOCAL DE SAN BERNARDO</t>
  </si>
  <si>
    <t>COM. E INDUSTRIAL ALDUNCE Y CIA. LTDA.</t>
  </si>
  <si>
    <t>79670710-0</t>
  </si>
  <si>
    <t>Visita de emergencia por cortina metalica fl talagante con problemas y peligro de caida. valor por contrato vigente</t>
  </si>
  <si>
    <t>LEONEL SALIT GAJARDO</t>
  </si>
  <si>
    <t>9765193-0</t>
  </si>
  <si>
    <t>Visita de emergencia por cortina metalica fl curacavi con problemas y peligro de caida. valor por contrato vigente</t>
  </si>
  <si>
    <t>Pasaje aéreo nacional para Sra. Paula Arroyave, Rut: 10.359.201-1, Santiago/Concepción/Santiago, del 10 al 11 de junio de 2025. Visitar las FLs de Los Ángeles y Talcahuano, a fin de escuchar a los equipos para apoyar en temas de clima organizacional.</t>
  </si>
  <si>
    <t>Pasaje aéreo nacional para Sr. Alejandro Bozzi, Rut: 10.212.342-5, Santiago/Concepción/Santiago, del 10 al 11 de junio de 2025. Visitar las FLs de Los Ángeles y Talcahuano, a fin de escuchar a los equipos para apoyar en temas de clima organizacional.</t>
  </si>
  <si>
    <t>Adquisición e Instalación de un Contactor con voltaje 220, en la bomba Nr. 2, del Sistema de Agua Potable de la Fiscalía Nacional.</t>
  </si>
  <si>
    <t>Ebsa S.A.</t>
  </si>
  <si>
    <t>696750-17-AG25</t>
  </si>
  <si>
    <t>Orden de Compra generada por invitación a compra ágil: 696750-22-COT25</t>
  </si>
  <si>
    <t>696011-21-AG25</t>
  </si>
  <si>
    <t>Orden de Compra generada por invitación a compra ágil: 696011-27-COT25</t>
  </si>
  <si>
    <t>697058-18-CM25</t>
  </si>
  <si>
    <t>Orden de Compra: 697058-18-CM25 MATERIALES OFICINA FRM OCCIDENTE</t>
  </si>
  <si>
    <t>697058-19-CM25</t>
  </si>
  <si>
    <t>Orden de Compra: 697058-19-CM25 MAT OF. FRM OCCI</t>
  </si>
  <si>
    <t>697058-20-CM25</t>
  </si>
  <si>
    <t>Orden de Compra: 697058-20-CM25 RESMAS OFICIO FRM OCCIDENTE</t>
  </si>
  <si>
    <t>697036-40-AG25</t>
  </si>
  <si>
    <t>Orden de Compra generada por invitación a compra ágil: 697036-43-COT25</t>
  </si>
  <si>
    <t>696212-58-AG25</t>
  </si>
  <si>
    <t>Orden de Compra generada por invitación a compra ágil: 696212-56-COT25</t>
  </si>
  <si>
    <t>709129-8-AG25</t>
  </si>
  <si>
    <t>Mantencion y reparacion sistema de calefaccion central Fiscalia Local de Punta Arenas,compra ágil: 709129-13-COT25</t>
  </si>
  <si>
    <t>696212-59-AG25</t>
  </si>
  <si>
    <t>Orden de Compra generada por invitación a compra ágil: 696212-54-COT25</t>
  </si>
  <si>
    <t>5148-56-AG25</t>
  </si>
  <si>
    <t>ADQUISICIÓN DE PORTA HOJAS ACRILICOS. Compra ágil: 5148-63-COT25</t>
  </si>
  <si>
    <t>697055-26-AG25</t>
  </si>
  <si>
    <t>Orden de Compra generada por invitación a compra ágil: 697055-41-COT25</t>
  </si>
  <si>
    <t>696212-60-AG25</t>
  </si>
  <si>
    <t>Orden de Compra generada por invitación a compra ágil: 696212-60-COT25</t>
  </si>
  <si>
    <t>696217-48-CM25</t>
  </si>
  <si>
    <t>Orden de Compra: 696217-48-CM25</t>
  </si>
  <si>
    <t>696961-23-CM25</t>
  </si>
  <si>
    <t>Orden de Compra: 696961-23-CM25</t>
  </si>
  <si>
    <t>696217-49-CM25</t>
  </si>
  <si>
    <t>Orden de Compra: 696217-49-CM25</t>
  </si>
  <si>
    <t>Segun instruccion del Profesional UAF, se solicito el cambio de pasaje aereo, tramo SCL-ARI del Abogado Asesor R.A.T.H.,codigo de reserva UJGKUC (LA).</t>
  </si>
  <si>
    <t>Servicio de desratización Uravit, incluye 2 visitas</t>
  </si>
  <si>
    <t>Pasaje aéreo por comisión de servicios para don Nestor Gómez Jornada Relatores UE 295</t>
  </si>
  <si>
    <t>Evaluación Psicolaboral Familia Cargos Administrativosy Auxiliares</t>
  </si>
  <si>
    <t>Evaluación Psicolaboral FamiliaCargos Técnicos - Profesional a Honorario</t>
  </si>
  <si>
    <t>Servicio de levantamiento de luminarias perimetrales dañadas en FL de Curacaví. Contratación conforme a art.8 letra "a" del reglamento MP ley 19886 con presupuesto de seguridad N°13684 autorizado el 29/04/2025.</t>
  </si>
  <si>
    <t>Contratación servicio de suministro, cambio e instalación de luminarias exteriores perimétricas en la FL de Curacaví. Contratación conforme a art. 8 letra "a" del reglamento del MP ley 19886 con presupuesto seguridad autorizado FN N°13684.</t>
  </si>
  <si>
    <t>Normaliza contratación urgente por reparación de foco dañado en cocina sector Gabinete-RRHH piso 12 edificio Miraflores 383 que implica el suministro, cambio e instalación de foco led redondo. Contratación de conformidad a letra "a" del art. 8 del reglamento del MP ley 19.886.-</t>
  </si>
  <si>
    <t>Contratación urgente de visita de emergencia por corto circuito en tablero eléctrico de la FL de Curacaví incluye evacuación de informe correspondiente .Contratación refiere a art. 8 letra "a" del reglamento del MP de ley 19.886.</t>
  </si>
  <si>
    <t>FN/MP N° 1223</t>
  </si>
  <si>
    <t>Contratación de un Servicio de Soporte y Mantención Evolutiva de la página web institucional, por un periodo de 12 meses.</t>
  </si>
  <si>
    <t>Blue Company S.A.</t>
  </si>
  <si>
    <t>96981410-2</t>
  </si>
  <si>
    <t>Pasaje aéreo nacional para Sra. Maruzzella Pavan, Rut: 9.037.574-1, Santiago/Puerto Montt/Santiago, del 04 al 05 de junio de 2025. Inauguración de la Fiscalía Local de Río Negro y reunión en la DA-MOP de la región de los Lagos, por proyecto FL Castro.</t>
  </si>
  <si>
    <t>Contratación de 1 Servicio de Coffe Break, para 36 personas, por jornada, el cual se llevara a cabo los días 10 y 11 de junio del 2025, en jornadas AM 10:30 horas y PM 16:00 horas, a realizarse en dependencias de la Fiscalía Nacional, Sala Academia, Piso 3, con motivo de "Jornada Relatores Internos".</t>
  </si>
  <si>
    <t>Contratación de 1 Servicio de Coffe Break, para 45 personas, por jornada, el cual se llevara a cabo los días 10 y 11 de junio del 2025, en jornadas AM 10:00 horas y PM 16:00 horas y para el día 12 de julio solo en jornada AM 10:00 horas, a realizarse en dependencias de la Fiscalía Nacional, Gran Salón, Piso 7, con motivo de "Curso de Formación para Especialización de Fiscales RPA".</t>
  </si>
  <si>
    <t>697209-13-AG25</t>
  </si>
  <si>
    <t>MÁQUINAS Y EQUIPOS DIGITALES PARA URAVIT AYSÉN</t>
  </si>
  <si>
    <t>697209-14-AG25</t>
  </si>
  <si>
    <t>SERVICIO DE MANTENCIÓN DE GRUPOS ELECTRÓGENOS DE LA FISCALÍA REGIONAL, FISCALIAS LOCALES Y OFICINAS DE ATENCIÓN DEL MINISTERIO PÚBLICO EN LA REGIÓN DE AYSÉN</t>
  </si>
  <si>
    <t>696217-50-AG25</t>
  </si>
  <si>
    <t>Orden de Compra generada por invitación a compra ágil: 696217-24-COT25</t>
  </si>
  <si>
    <t>709129-9-AG25</t>
  </si>
  <si>
    <t>Provisión e instalación de láminas de seguridad para vehículos,compra ágil: 709129-16-COT25</t>
  </si>
  <si>
    <t>697057-40-AG25</t>
  </si>
  <si>
    <t>Compra de equipamiento tecnológico</t>
  </si>
  <si>
    <t>5148-58-AG25</t>
  </si>
  <si>
    <t>ADQUISICIÓN DE PRODUCTOS PARA SISTEMA DE AUDIOOrden de Compra generada por invitación a compra ágil: 5148-53-COT25</t>
  </si>
  <si>
    <t>696704-24-AG25</t>
  </si>
  <si>
    <t>696704-23-COT25/Resellado de una parte del muro cortina existente en la Fiscalía local de Talca.</t>
  </si>
  <si>
    <t>5148-59-CM25</t>
  </si>
  <si>
    <t>ADQUISICIÓN DE ARTÍCULOS DE ASEO</t>
  </si>
  <si>
    <t>Compra de insumo para servicio de coffe jornada trabajo Macrozona Sur_Sacfi.</t>
  </si>
  <si>
    <t>AMAPOLA SPA</t>
  </si>
  <si>
    <t>77.981.397-5</t>
  </si>
  <si>
    <t>Pasaje aéreo P.Montt - Santiago - P.Montt del 09-06 al 11-06-2025</t>
  </si>
  <si>
    <t>OC Regularización servicios tickets: 938325, 938383, 942441.</t>
  </si>
  <si>
    <t>Servicio de instalación de cámara al CCTV de edif. La Florida.</t>
  </si>
  <si>
    <t>VISION SEGURIDAD INTEG ELECT Y TEL LTDA.</t>
  </si>
  <si>
    <t>76069830-K</t>
  </si>
  <si>
    <t>696217-51-SE25</t>
  </si>
  <si>
    <t>Pasajes aereos</t>
  </si>
  <si>
    <t>5148-60-AG25</t>
  </si>
  <si>
    <t>ADQUISICIÓN DE EQUIPOS DE AUDIO PROFESIONAL PARA LA FISCALÍA NACIONAL. Compra ágil: 5148-59-COT25</t>
  </si>
  <si>
    <t>696212-61-AG25</t>
  </si>
  <si>
    <t>Orden de Compra generada por invitación a compra ágil: 696212-63-COT25</t>
  </si>
  <si>
    <t>5148-61-AG25</t>
  </si>
  <si>
    <t>ADQUISICIÓN DE SISTEMA INALÁMBRICO DIGITALSOLAPA/LAVALIER PARA FISCALÍA NACIONAL. Compra ágil: 5148-60-COT25</t>
  </si>
  <si>
    <t>696228-37-AG25</t>
  </si>
  <si>
    <t>ARRIENDO SALON CON COFFE FISCALIA REGION BIOBIO</t>
  </si>
  <si>
    <t>696704-25-AG25</t>
  </si>
  <si>
    <t>REPACION DE FUGA EN CONDENSADOR - Fiscalía Local de Linares</t>
  </si>
  <si>
    <t>696750-18-AG25</t>
  </si>
  <si>
    <t>Orden de Compra generada por invitación a compra ágil: 696750-16-COT25</t>
  </si>
  <si>
    <t>5148-62-AG25</t>
  </si>
  <si>
    <t>ADQUISICIÓN E INSTALACIÓN DE 03 TARJETAS COMPATIBLES PARA EQUIPOS DE CLIMA MARCA LG. Compra ágil: 5148-65-COT25</t>
  </si>
  <si>
    <t>696750-19-AG25</t>
  </si>
  <si>
    <t>Orden de Compra generada por invitación a compra ágil: 696750-24-COT25</t>
  </si>
  <si>
    <t>5148-63-AG25</t>
  </si>
  <si>
    <t>ADQUISICIÓN Y ENTREGA EN DOMICILIO DE 04 UPS DE 3KVA, PARA EQUIPOS DE RAYOS X, DISTRIBUIDOS EN LAS FISCALIAS DE ANTOFAGASTA, CALAMA, LINARES, Y VALDIVIA. Compra ágil: 5148-74-COT25</t>
  </si>
  <si>
    <t>696212-62-AG25</t>
  </si>
  <si>
    <t>Orden de Compra generada por invitación a compra ágil: 696212-64-COT25</t>
  </si>
  <si>
    <t>Segun la Resolucion FN/MP Nro. 2060/2024, emitida el 13/08/2024, se adquirieron pasajes aereos nacionales, tramo ARI-SCL y SCL-ARI, para el Abogado Asesor Anthony Alexis Torres Fuenzalida.</t>
  </si>
  <si>
    <t>Segun cotizacion Nro. s/n de fecha 28-05-2025 se autorizo la renovación de la Suscripción del Diario Regional La Estrella de Arica en sus formatos papel y digital, para la FR de Arica y Parinacota.</t>
  </si>
  <si>
    <t>EMPRESA PERIODISTICA EL NORTE S.A.</t>
  </si>
  <si>
    <t>Suministro e instalación de 4 planchas de cielo americano en FLIQ y suministro e instalación de 2 focos sobrepuestos en nuevo puesto de trabajo en sacfi.</t>
  </si>
  <si>
    <t>Servicio de traslado de Fiscal Regional en la ciudad de Santiago entre el 1° y 3 de junio, con motivo de diligencias investigativas. Art.19 UE 290</t>
  </si>
  <si>
    <t>Servicio de traslado de Fiscal Regional en la ciudad de La Serena entre el 3 y 5 de junio, con motivos de diligencias investigativas. Art. 19 UE 290.</t>
  </si>
  <si>
    <t>Cambio de pasaje aéreo por comisión de servicios para don Eduardo Ríos. Art 19 UE290</t>
  </si>
  <si>
    <t>Cambio de pasaje aéreo por comisión de servicios para don Juan Castro, PPI y don Cristian Valencia. Art 19 UE290</t>
  </si>
  <si>
    <t>Cambio de pasaje aéreo por comisión de servicios de don Juan Castro y PPI. Art 19 UE 290</t>
  </si>
  <si>
    <t>Compra pasaje aéreo por comisión de servicios para don Eduardo Ríos. Art. 19 UE290</t>
  </si>
  <si>
    <t xml:space="preserve">Programa de capacitación " Atención de Usuarios" : contratación de servicio de coffee break </t>
  </si>
  <si>
    <t>VERONICA DEL CARMEN JULIA PARDO CISTERNAS</t>
  </si>
  <si>
    <t>12.024.614-3</t>
  </si>
  <si>
    <t>06-FR/MP N° 133/2025</t>
  </si>
  <si>
    <t xml:space="preserve">Mantención vehículo institucional de uso exclusivo del Fiscal Regional 220.000km. </t>
  </si>
  <si>
    <t>SERVICIOS ADR LIMITADA</t>
  </si>
  <si>
    <t>76.039.218-9</t>
  </si>
  <si>
    <t>Servicio coffe Inauguración Fiscalía R.Negro</t>
  </si>
  <si>
    <t>11.141.422-K</t>
  </si>
  <si>
    <t>Pasajes aéreos Nacional Balmaceda -Santiago (ida y regreso), para Sr. Fiscal Regional de Aysén (S). Jornada de trabajo Ministerio Público/ Carabineros de Chile.</t>
  </si>
  <si>
    <t>Reprogramación de tarjeta de estacionamiento Centro de Justicia.</t>
  </si>
  <si>
    <t>696704-26-SE25</t>
  </si>
  <si>
    <t>Mantencion Ascensor FL Curicó</t>
  </si>
  <si>
    <t>696961-24-AG25</t>
  </si>
  <si>
    <t>Orden de Compra generada por invitación a compra ágil: 696961-24-COT25</t>
  </si>
  <si>
    <t>696212-63-AG25</t>
  </si>
  <si>
    <t>Orden de Compra generada por invitación a compra ágil: 696212-57-COT25</t>
  </si>
  <si>
    <t>696961-25-AG25</t>
  </si>
  <si>
    <t>Orden de Compra generada por invitación a compra ágil: 696961-27-COT25</t>
  </si>
  <si>
    <t>696011-22-AG25</t>
  </si>
  <si>
    <t>Orden de Compra generada por invitación a compra ágil: 696011-22-COT25</t>
  </si>
  <si>
    <t>697058-22-AG25</t>
  </si>
  <si>
    <t>Orden de Compra generada por invitación a compra ágil: 697058-28-COT25</t>
  </si>
  <si>
    <t>696027-57-AG25</t>
  </si>
  <si>
    <t>Orden de Compra generada por invitación a compra ágil: 696027-37-COT25</t>
  </si>
  <si>
    <t>696704-27-AG25</t>
  </si>
  <si>
    <t>suministro e instalación equipos iluminación Fiscalía Local de Curicó y Fiscalía Regional</t>
  </si>
  <si>
    <t>5148-64-TD25</t>
  </si>
  <si>
    <t>Orden de Compra generada por Trato Directo ID 5148-14-FTD25</t>
  </si>
  <si>
    <t>1059240-20-AG25</t>
  </si>
  <si>
    <t>PROVISIÓN, INSTALACIÓN Y REPOSICIÓN DE SISTEMA DE CCTV FISCALÍA REGIONAL DE ÑUBLE compra ágil: 1059240-19-COT25</t>
  </si>
  <si>
    <t>1059240-21-AG25</t>
  </si>
  <si>
    <t>Adquisición de Mobiliario para Sala de Monitoreo EIVG Fiscalía Local de Chillán compra ágil: 1059240-21-COT25</t>
  </si>
  <si>
    <t>697057-41-AG25</t>
  </si>
  <si>
    <t>Mantención Equipos de aire acondicionado</t>
  </si>
  <si>
    <t>697057-42-AG25</t>
  </si>
  <si>
    <t>Servicio de flete</t>
  </si>
  <si>
    <t>697057-43-AG25</t>
  </si>
  <si>
    <t>Coffe break 06 Junio</t>
  </si>
  <si>
    <t>697057-44-AG25</t>
  </si>
  <si>
    <t>Reposición mampara FL San Vicente</t>
  </si>
  <si>
    <t>Arica y Parinacota</t>
  </si>
  <si>
    <t>Segun solicitud Nro. 348833 de fecha 30-05-2025 se autorizo la visita servicio tecnico, para la revision del botón de pánico instalado en la Fiscalía Local de Arica.</t>
  </si>
  <si>
    <t>ADT SECURITY SERVICE S.A.</t>
  </si>
  <si>
    <t>96719620-7</t>
  </si>
  <si>
    <t>Segun el correo electronico fechado el 27-05-2025, enviado por la DEN de la Fiscalia Nacional, se autorizo la renovacion del arriendo de un vehiculo con chofer por un (1) mes, con vigencia a partir del 13-06-2025.</t>
  </si>
  <si>
    <t>ABDON GERARDO AYALA</t>
  </si>
  <si>
    <t>Segun la Resolucion FN/MP Nro. 2060/2024, emitida el 13/08/2024, se adquirieron pasajes aereos nacional, tramo ARI-SCL y SCL-ARI, tarifa light, para el FR M.E.C.G.</t>
  </si>
  <si>
    <t>Soc. de Turismo e Inversiones Inmobiliaria Ltda. (G12 Viajes)</t>
  </si>
  <si>
    <t>76204527-3</t>
  </si>
  <si>
    <t>Segun la Resolucion FN/MP Nro. 2060/2024, emitida el 13/08/2024, se adquirieron pasajes aereos nacional, tramo SCL-ZAL y ZOS-SCL, tarifa light, para el FR M.E.C.G.</t>
  </si>
  <si>
    <t>Pasaje aéreo P.Montt - Santiago - P.Montt del 11-06 al 14-06-2025</t>
  </si>
  <si>
    <t>Aviso concurso público 08-06-25 cargo Auxiliar FL P.Varas</t>
  </si>
  <si>
    <t>Compra de pasaje aéreo Sr. Cristian Crisosto Rifo, ruta P. Arenas-Santiago junio 08/Santiago-Temuco junio 09/Temuco-Santiago Junio 11/Santiago-P. Arenas Junio 15</t>
  </si>
  <si>
    <t>Pasaje aéreo nacional para Sr. Ángel Valencia Vásquez, Rut: 8.667.131-k, Santiago/Puerto Montt/Santiago, del 04 al 05 de junio de 2025. Inauguración de la Fiscalía Local de Río Negro.</t>
  </si>
  <si>
    <t>Pasaje aéreo nacional para Sr. Francisco Pincheira Pavez, Rut: 13.477.595-5, Santiago/Puerto Montt/Santiago, del 04 al 05 de junio de 2025. Inauguración de la Fiscalía Local de Río Negro.</t>
  </si>
  <si>
    <t>Pasaje aéreo nacional para Sr. Felipe Fritz Castro, Rut: 16.899.242-4, Santiago/Puerto Montt/Santiago, del 04 al 05 de junio de 2025. Escolta al FN en Inauguración de la Fiscalía Local de Río Negro.</t>
  </si>
  <si>
    <t>Pasaje aéreo nacional para Sr. Luis Bozzo Barraza, Rut: Luis Bozzo Barraza, Santiago/Puerto Montt/Santiago, del 04 al 05 de junio de 2025. Inauguración de la Fiscalía Local de Río Negro.</t>
  </si>
  <si>
    <t>Endoso de póliza de seguro para vehículo institucional de la Fiscalía Regional de Antofagasta, MITSUBISHI MONTERO SPORT, PPU VDBG-15, con vigencia desde el 28/05/2025 hasta el término de la vigencia de la póliza original, esto es hasta el 30/11/2025.</t>
  </si>
  <si>
    <t>696217-52-AG25</t>
  </si>
  <si>
    <t>Orden de Compra generada por invitación a compra ágil: 696217-25-COT25</t>
  </si>
  <si>
    <t>696217-53-CM25</t>
  </si>
  <si>
    <t>Orden de Compra: 696217-53-CM25</t>
  </si>
  <si>
    <t>697058-23-CM25</t>
  </si>
  <si>
    <t>Orden de Compra: 697058-23-CM25 compra estufas a gas 15kg</t>
  </si>
  <si>
    <t>696954-27-AG25</t>
  </si>
  <si>
    <t>Mantención tableros eléctricos Provincia Chiloé</t>
  </si>
  <si>
    <t>696954-28-AG25</t>
  </si>
  <si>
    <t>Mantención tableros eléctricos Provincia Osorno</t>
  </si>
  <si>
    <t>697224-13-AG25</t>
  </si>
  <si>
    <t>697058-24-CM25</t>
  </si>
  <si>
    <t>Orden de Compra: 697058-24-CM25</t>
  </si>
  <si>
    <t>696954-29-AG25</t>
  </si>
  <si>
    <t>Compra de Notebook</t>
  </si>
  <si>
    <t>696212-65-AG25</t>
  </si>
  <si>
    <t>Orden de Compra generada por invitación a compra ágil: 696212-59-COT25</t>
  </si>
  <si>
    <t>697036-41-AG25</t>
  </si>
  <si>
    <t>Orden de Compra generada por invitación a compra ágil: 697036-44-COT25</t>
  </si>
  <si>
    <t>696212-66-AG25</t>
  </si>
  <si>
    <t>Orden de Compra generada por invitación a compra ágil: 696212-62-COT25</t>
  </si>
  <si>
    <t>5148-65-AG25</t>
  </si>
  <si>
    <t>EVALUACIÓN PSICOLABORAL DEL ESTAMENTO PROFESIONAL. Compra ágil: 5148-76-COT25</t>
  </si>
  <si>
    <t>Servicio de evaluación psicolaboral p/1 postulante a cargo honorario en FLTA</t>
  </si>
  <si>
    <t>Compra pasaje aéreo por comisión de servicios para don Christian Waelder para concurrir a Proyecto Ampliación de FR Tarapacá</t>
  </si>
  <si>
    <t>Servicio de desratización para Fiscalía Local de Antofagasta.</t>
  </si>
  <si>
    <t>NORTHPLAGAS SPA</t>
  </si>
  <si>
    <t>77.775.723-7</t>
  </si>
  <si>
    <t xml:space="preserve">Evaluación psicolaboral de un postulante a cargo Técnico de reemplazo para FL Illapel. </t>
  </si>
  <si>
    <t>Adquisicion de pasaje aereo Sra. Nayalet Mansilla viaje a Santiago el dia 12 y 13 Junio</t>
  </si>
  <si>
    <t>F.R. Aysen</t>
  </si>
  <si>
    <t>Pasajes Aéreos Nacionales Balmaceda-Temuco (ida y regreso), para Fiscal Adjunto Jefe SACFI Fiscalía Regional de Aysén.  Concurrencia a diligencias causa relevante en Temuco.</t>
  </si>
  <si>
    <t>Publicación aviso Concurso Público día 08/06/25 para el cargo de Administrador(a) Publico FL P. Arenas profesional Grado IX. Tamaño Aviso 10 cms*2 columnas.</t>
  </si>
  <si>
    <t>Compra de pasajes aéreos usuarias URAVIT. Jesica Cacabelos Gallardo/Josefa Nahuelquen Cacabelos Santiago-Punta Arenas Junio 25/Martina Palma Cacabelos Santiago-Punta Arenas Julio 02. Jesica Cacabelos Gallardo/Josefa Nahuelquen Cacabelos/Martina Palma Cacabelos Punta Arenas Santiago Julio 06.</t>
  </si>
  <si>
    <t>Reparaciones eléctricas oficina 103, más reparación de punto de red módulo de atención N°4 y cambio de foco exterior en zona de estacionamiento en la Fiscalía Local de Puente Alto.</t>
  </si>
  <si>
    <t>FABIAN EDUARDO GONZALEZ PASTEN</t>
  </si>
  <si>
    <t>19041186-9</t>
  </si>
  <si>
    <t xml:space="preserve">Servicios de coffee break para Taller de Trabajo de Duelo para el 10 Junio 2025 de la Fiscalía Regional Sur. </t>
  </si>
  <si>
    <t>SERVICIO DE BANQUETERIA CATHERINE  ALVAREZ. E.I.R.L</t>
  </si>
  <si>
    <t>77574477-4</t>
  </si>
  <si>
    <t xml:space="preserve">Cableado UTP para cámara tipo domo sobre Scanner de Rayos X que tiene problemas de intermitencia. Cableado desde el piso 1 al 3, en la Fiscalía Regional Sur. </t>
  </si>
  <si>
    <t>696217-54-CM25</t>
  </si>
  <si>
    <t>Orden de Compra: 696217-54-CM25</t>
  </si>
  <si>
    <t>696954-30-AG25</t>
  </si>
  <si>
    <t>Mantención tableros eléctricos Provincia Llanquihue</t>
  </si>
  <si>
    <t>696212-67-AG25</t>
  </si>
  <si>
    <t>Orden de Compra generada por invitación a compra ágil: 696212-52-COT25</t>
  </si>
  <si>
    <t>1059240-23-CM25</t>
  </si>
  <si>
    <t>Orden de Compra: 1059240-23-CM25</t>
  </si>
  <si>
    <t>696704-28-AG25</t>
  </si>
  <si>
    <t>Obras menores en la Fiscalía Local de Linares</t>
  </si>
  <si>
    <t>697055-27-CM25</t>
  </si>
  <si>
    <t>Orden de Compra: 697055-27-CM25</t>
  </si>
  <si>
    <t>696228-38-AG25</t>
  </si>
  <si>
    <t>CARRO MULTIUSO TRES NIVELES REGION BIOBIO</t>
  </si>
  <si>
    <t>5148-66-AG25</t>
  </si>
  <si>
    <t>ADQUISICIÓN DE EQUIPO CONMUTADOR. Compra ágil: 5148-80-COT25</t>
  </si>
  <si>
    <t>697058-25-AG25</t>
  </si>
  <si>
    <t>Orden de Compra generada por invitación a compra ágil: 697058-29-COT25</t>
  </si>
  <si>
    <t>5148-67-AG25</t>
  </si>
  <si>
    <t>MANTENIMIENTO PREVENTIVO DEL SISTEMA DE ANCLAJE DE EQUIPOS LIMPIA FACHADAS. Compra ágil: 5148-78-COT25</t>
  </si>
  <si>
    <t>Segun la Resolucion FN/MP Nro. 2060/2024, emitida el 13/08/2024, se adquirieron pasajes aereos nacionales, tramos SCL-ZAL y ZOS-SCL, para el Fiscal Adjunto.</t>
  </si>
  <si>
    <t>Servicio de revisión y diagnostico equipos de climatización FLTA.</t>
  </si>
  <si>
    <t>CLIMA PARTNER SPA</t>
  </si>
  <si>
    <t>77631891-4</t>
  </si>
  <si>
    <t>Serv. de evaluación psicolaboral p/1 postulante a cargo profesional honorarios.</t>
  </si>
  <si>
    <t>Pasaje aéreo del Fiscal Regional de Atacama, desde el 11 al 13 de junio, por Jornada de trabajo con Carabineros de Chile.</t>
  </si>
  <si>
    <t>Programa de capacitación regional: compra de Insumos cafeteria ( coffee break)</t>
  </si>
  <si>
    <t>Compra de 02 galvanos</t>
  </si>
  <si>
    <t>Hector Hugo Sepulveda Bravo.</t>
  </si>
  <si>
    <t>7.389.035-7</t>
  </si>
  <si>
    <t>Seministros e instalación de cebos para roedores, entretecho segundo y tercer piso edificio Fiscalía Regional</t>
  </si>
  <si>
    <t>Katseis Servicios SPA.</t>
  </si>
  <si>
    <t>78.139.373-8</t>
  </si>
  <si>
    <t>Compra de pasaje A. Anabalon invitación jornada de trabajo Ministerio Público/Carabineros de chile, desde el 12 al 13 de junio 2025</t>
  </si>
  <si>
    <t>Reparación de baños, edificio Ñuñoa.</t>
  </si>
  <si>
    <t>FN/MP N° 1280</t>
  </si>
  <si>
    <t>Contratación de Mantención de 20.000 kilómetros de vehículo institucional Chevrolet Tahoe PPU TSVD.44</t>
  </si>
  <si>
    <t>Adquisición de 06 Paneles de luces Led, para la Fiscalia Nacional.</t>
  </si>
  <si>
    <t>Comercial Royal Pro Spa.</t>
  </si>
  <si>
    <t>76503537-6</t>
  </si>
  <si>
    <t>697209-15-AG25</t>
  </si>
  <si>
    <t>Adquisisicón de smartphone para protección de víctimas y testigos.</t>
  </si>
  <si>
    <t>709129-10-AG25</t>
  </si>
  <si>
    <t>SERVICIO DE CAFETERIA. FISCALÍA REGIONAL DE MAGALLANES Y DE LA ANTÁRTICA CHILENA</t>
  </si>
  <si>
    <t>696212-68-AG25</t>
  </si>
  <si>
    <t>Orden de Compra generada por invitación a compra ágil: 696212-68-COT25</t>
  </si>
  <si>
    <t>5148-68-TD25</t>
  </si>
  <si>
    <t>Orden de Compra generada por Trato Directo ID 5148-15-FTD25</t>
  </si>
  <si>
    <t>Pasaje aéreo por comisión de servicios para asistir a jornada de Ministerio Público/Carabineros de Chile para Fiscal Regional y PPI - UE297 y UE201</t>
  </si>
  <si>
    <t>Compra pasaje aéreo por comisión de servicios para Tatiana Bustamante para asistir a Jornada de Relatores Interno UE 295</t>
  </si>
  <si>
    <t>Presente recordatorio para aniversario PDI</t>
  </si>
  <si>
    <t>Evaluación Psicolaboral Cargo Profesional</t>
  </si>
  <si>
    <t>Pasaje aéreo nacional para Sra. Lorena Rebolledo, Rut: 12.884.925-4, Santiago/Puntas Arenas/Santiago, del 30 de julio al 01 de agosto de 2025. Jornada de Capacitaciones de Crimen Organizado y Drogas a la Fiscalía Regional de Magallanes.</t>
  </si>
  <si>
    <t>Pasaje aéreo nacional para Sr. Ignacio Castillo, Rut: 10.598.535-5, Santiago/Puntas Arenas/Santiago, del 30 de julio al 01 de agosto de 2025. Jornada de Capacitaciones de Crimen Organizado y Drogas a la Fiscalía Regional de Magallanes.</t>
  </si>
  <si>
    <t>Pasaje aéreo nacional para Sra. Javiera Espinoza, Rut: 17.697.864-3, Santiago/Puntas Arenas/Santiago, del 30 de julio al 01 de agosto de 2025. Jornada de Capacitaciones de Crimen Organizado y Drogas a la Fiscalía Regional de Magallanes.</t>
  </si>
  <si>
    <t>Pasaje aéreo nacional para Sr. Emilio Rodriguez Morales, Rut: 13.191.814-6, Santiago/Valdivia- Puerto Montt /Santiago, del 22 al 26 de junio de 2025. Visitas coordinativas de seguridad a las región de los Rios y de Los Lagos.</t>
  </si>
  <si>
    <t>Pasaje aéreo nacional para Sra. Vanessa Moreira Cornejo, Rut: 10.700.411-4, Santiago/Valdivia- Puerto Montt /Santiago, del 22 al 26 de junio de 2025. Visitas coordinativas de seguridad a las región de los Rios y de Los Lagos.</t>
  </si>
  <si>
    <t>697055-28-AG25</t>
  </si>
  <si>
    <t>Orden de Compra generada por invitación a compra ágil: 697055-45-COT25</t>
  </si>
  <si>
    <t>697055-29-AG25</t>
  </si>
  <si>
    <t>Orden de Compra generada por invitación a compra ágil: 697055-48-COT25</t>
  </si>
  <si>
    <t>697055-30-AG25</t>
  </si>
  <si>
    <t>Orden de Compra generada por invitación a compra ágil: 697055-46-COT25</t>
  </si>
  <si>
    <t>696713-18-AG25</t>
  </si>
  <si>
    <t>AUDIFONOS DE PROTECCIÓN AUDITIVA</t>
  </si>
  <si>
    <t>696954-31-AG25</t>
  </si>
  <si>
    <t>Compra de 14 Radio Transmisor Walkie Talkie</t>
  </si>
  <si>
    <t>696713-19-AG25</t>
  </si>
  <si>
    <t>AUDIFONOS AUXILIARES Y PROFESIONAL</t>
  </si>
  <si>
    <t>696704-29-AG25</t>
  </si>
  <si>
    <t>696704-31-COT25/ Equipamiento tecnológico para la sala de entrevista y sala de observación de EIV</t>
  </si>
  <si>
    <t>696228-39-AG25</t>
  </si>
  <si>
    <t>ARRIENDO MINIBUS FISCALIA REGIONAL REGION BIOBIO</t>
  </si>
  <si>
    <t>696027-58-AG25</t>
  </si>
  <si>
    <t>Orden de Compra generada por invitación a compra ágil: 696027-33-COT25</t>
  </si>
  <si>
    <t>5148-69-TD25</t>
  </si>
  <si>
    <t>Orden de Compra generada por Trato Directo ID 5148-16-FTD25</t>
  </si>
  <si>
    <t>FN/MP N°2355</t>
  </si>
  <si>
    <t>Segun el correo electronico fechado el 06-06-2025, enviado por el Profesional UAF, se autorizo el pago de los Presupuestos por servicios de aseo adicionales.</t>
  </si>
  <si>
    <t>FREDDY ELEUTERIO BER</t>
  </si>
  <si>
    <t>5353451-1</t>
  </si>
  <si>
    <t>Servicio de traslado de Fiscal Regional en la ciudad de Santiago en contexto de seguridad. Asiste a jornada de MP/Carabineros de Chile.</t>
  </si>
  <si>
    <t>Confección de timbres para oficinas ECOH Antofagasta y Calama.</t>
  </si>
  <si>
    <t xml:space="preserve">Dos tarjetas de acceso a estacionamiento Zona Exclusiva para Fiscales en Centro de Justicia de Santiago, para la Fiscalía ECOH. </t>
  </si>
  <si>
    <t xml:space="preserve">SOC.CONCESIONARIA C.DE JUSTICIA DE STGO. </t>
  </si>
  <si>
    <t>FR N°134</t>
  </si>
  <si>
    <t>Contratación directa RS FR 134 del 06.06.25 carga urgente refrigerante por fuga AC Pudahuel</t>
  </si>
  <si>
    <t>FN/MP N°2010</t>
  </si>
  <si>
    <t>Contratación de 1 Visita de emergencia, según lo estipulado en la Cláusula Cuarta (4.3.10) del contrato suscrito entre PROTEGO S.A. y el Ministerio Público.</t>
  </si>
  <si>
    <t>Protego S.A</t>
  </si>
  <si>
    <t>99573010-3</t>
  </si>
  <si>
    <t>FN/MP N° 1319</t>
  </si>
  <si>
    <t>Reparación del sistema de detección y extinción de incendios del edificio institucional de la Fiscalía Nacional, reemplazando la pieza con fallas y considerando su instalación y configuración.</t>
  </si>
  <si>
    <t>Renovación de la Suscripción anual "Digital Diario La Tercera". Usuario: Francisco Pincheira y Leslie Trollund, Unidad de Comunicaciones. Período de suscripción 05/06/2025 al 05/06/2026. Contrato 5294283.</t>
  </si>
  <si>
    <t>Comercializadora GC S.A</t>
  </si>
  <si>
    <t>76058347-2</t>
  </si>
  <si>
    <t>Renovación de la Suscripción anual "Digital Diario La Tercera". Usuario: Deborah Andrea Bailey Vera, Unidad de Comunicaciones. Período de suscripción 12/08/2025 al 12/08/2026. Contrato 5297492.</t>
  </si>
  <si>
    <t>Renovación de la Suscripción anual "Digital Diario La Tercera". Usuario: Ángel Valencia Vásquez, Rut: 8.667.131-k. Período de suscripción 03/10/2025 al 03/10/2026. Contrato 5300643.</t>
  </si>
  <si>
    <t>Pasaje aéreo nacional para Sra. Mónica Naranjo, Rut: 13.458.502-1, Santiago/Concepción/Santiago, el 26 de junio de 2025. Visita fiscalía regional de Ñuble y fiscalías locales de la región.</t>
  </si>
  <si>
    <t>Pasaje aéreo nacional para Sr. Cristian Paredes, Rut: 14.303.292-2, Santiago/Concepción/Santiago, el 26 de junio de 2025. Visita fiscalía regional de Ñuble y fiscalías locales de la región.</t>
  </si>
  <si>
    <t>1059240-24-AG25</t>
  </si>
  <si>
    <t>Adquisición e instalación de cámaras de seguridad para reforzamientos domiciliarios para víctimas y testigos. 1059240-22-COT25</t>
  </si>
  <si>
    <t>5148-70-TD25</t>
  </si>
  <si>
    <t>Orden de Compra generada por Trato Directo ID 5148-17-FTD25</t>
  </si>
  <si>
    <t>697055-31-AG25</t>
  </si>
  <si>
    <t>Orden de Compra generada por invitación a compra ágil: 697055-49-COT25</t>
  </si>
  <si>
    <t>696713-20-AG25</t>
  </si>
  <si>
    <t>SILLA DE RUEDAS URAVIT</t>
  </si>
  <si>
    <t>696212-69-AG25</t>
  </si>
  <si>
    <t>Orden de Compra generada por invitación a compra ágil: 696212-70-COT25</t>
  </si>
  <si>
    <t>696228-40-AG25</t>
  </si>
  <si>
    <t>ARTICULOS OFICINA FISCALIA REGIONAL REGION BIOBIO</t>
  </si>
  <si>
    <t>696212-70-AG25</t>
  </si>
  <si>
    <t>Orden de Compra generada por invitación a compra ágil: 696212-71-COT25</t>
  </si>
  <si>
    <t>696217-55-AG25</t>
  </si>
  <si>
    <t>Orden de Compra generada por invitación a compra ágil: 696217-26-COT25</t>
  </si>
  <si>
    <t>696750-20-AG25</t>
  </si>
  <si>
    <t>Orden de Compra generada por invitación a compra ágil: 696750-26-COT25</t>
  </si>
  <si>
    <t>696212-71-AG25</t>
  </si>
  <si>
    <t>Orden de Compra generada por invitación a compra ágil: 696212-75-COT25</t>
  </si>
  <si>
    <t>Reparación de ventana Edificio de Las Condes.</t>
  </si>
  <si>
    <t xml:space="preserve">	
CONSTR. Y MANTENT. ELIAN RUBIO R. EIRL.</t>
  </si>
  <si>
    <t>696713-21-AG25</t>
  </si>
  <si>
    <t>Reparación Equipos de Aire Acondicionado 3.2 y 2.4 Ed. Las Condes</t>
  </si>
  <si>
    <t>4-FR N° 208</t>
  </si>
  <si>
    <t>Arriendo Inmueble Unidad ECOH, del mes de Junio de 2025,</t>
  </si>
  <si>
    <t>MARIANO TORREALBA NARDECCHIA</t>
  </si>
  <si>
    <t>10.022.548-4</t>
  </si>
  <si>
    <t>FN/MP N° 2008</t>
  </si>
  <si>
    <t>Arriendo de Multifuncionales Plan Calle sin Violencia ECOH. Mayo - Junio.</t>
  </si>
  <si>
    <t>RICOH CHILE S.A.</t>
  </si>
  <si>
    <t>96.513.980-K</t>
  </si>
  <si>
    <t>FN/MP N° 2167</t>
  </si>
  <si>
    <t>Servicio de aseo Oficina ECOH (Plan calle sin violencia) Mayo - Diciembre.</t>
  </si>
  <si>
    <t>ASEO INDUSTRIAL Y COMERC. EL CHANAR S.A</t>
  </si>
  <si>
    <t>76.573.646-3</t>
  </si>
  <si>
    <t>FN/MP Nº 2324</t>
  </si>
  <si>
    <t>Servicio de Guardias Oficina ECOH  Plan Calle sin Violencia.- Mayo - Diciembre.</t>
  </si>
  <si>
    <t>GUARD SERVICE SEGURIDAD S.A.</t>
  </si>
  <si>
    <t>Servicio de evaluación psicolaboral individual para 2 postulantes al cargo Tecnico Honorarios</t>
  </si>
  <si>
    <t>Adquisición de monitor para sala de Entrevista Videograbada de la Fiscalía Local de Temuco.</t>
  </si>
  <si>
    <t>Business Información Processing S.A.</t>
  </si>
  <si>
    <t>78.371.600-3</t>
  </si>
  <si>
    <t>Combustible para calefacción de la Fiscalía Local de Victoria.</t>
  </si>
  <si>
    <t>Combustible para calefacción de la Fiscalía Regional y Fiscalía Local de Temuco.</t>
  </si>
  <si>
    <t>1 Galvano para saludo protocolar Policía de Investigaciones de Chile, con motivo del 92° Aniversario.</t>
  </si>
  <si>
    <t>Compra de pasajes aéreos Sra. Camila Fernández Rodriguez - Sr. Cristian Saavedra Cifuentes. Ruta Punta Arenas-Porvenir-Punta Arenas junio 17/2025</t>
  </si>
  <si>
    <t>Pasaje aéreo internacional para Sr. Mauricio Aguayo Cuevas, Rut: 10.714.422-6, Santiago/Lima - Perú/Santiago, del 15 al 17 de junio de 2025. Escoltar a Fiscal Nacional para Participar en el Encuentro Anual del Programa EL PACCTO 2.0 de la Unión Europea, que tendrá lugar del 16 al 19 de junio de 2025 en Lima, Perú.</t>
  </si>
  <si>
    <t>Pasaje aéreo nacional para Sr. Marcelo Ignacio Gomez Concha, Rut: 9.678.603-4, Santiago/Temuco/Santiago, del 25 al 26 de junio de 2025. Seguimiento Implementación Ficha Caso Digital – RUTA.</t>
  </si>
  <si>
    <t>Pasaje aéreo nacional para Sr. Ruben Enrique Luna Cabret, Rut: 13.570.074-6, Santiago/Concepción/Santiago, del 25 al 26 de junio de 2025. Seguimiento Implementación Ficha Caso Digital – RUTA.</t>
  </si>
  <si>
    <t>Pasaje aéreo nacional para Sr. Alejandro Javier Rojas Bustos, Rut: 12.909.801-5, Santiago/Concepción/Santiago, del 25 al 26 de junio de 2025. Seguimiento Implementación Ficha Caso Digital – RUTA.</t>
  </si>
  <si>
    <t>696212-72-AG25</t>
  </si>
  <si>
    <t>Orden de Compra generada por invitación a compra ágil: 696212-73-COT25</t>
  </si>
  <si>
    <t>696027-59-AG25</t>
  </si>
  <si>
    <t>Orden de Compra generada por invitación a compra ágil: 696027-36-COT25</t>
  </si>
  <si>
    <t>696228-41-AG25</t>
  </si>
  <si>
    <t>MANTENCION GENERADORES FISCALIAS LOCALES REGION BIOBIO</t>
  </si>
  <si>
    <t>697058-27-CM25</t>
  </si>
  <si>
    <t>Orden de Compra: 697058-27-CM25 VALES DE GAS 15KG</t>
  </si>
  <si>
    <t>696713-22-AG25</t>
  </si>
  <si>
    <t>COMPRA DE UPS PARA SALAS DE ENTREVISTA VIDEO GRABADA</t>
  </si>
  <si>
    <t>696212-73-AG25</t>
  </si>
  <si>
    <t>Orden de Compra generada por invitación a compra ágil: 696212-67-COT25</t>
  </si>
  <si>
    <t>697036-42-AG25</t>
  </si>
  <si>
    <t>Orden de Compra generada por invitación a compra ágil: 697036-48-COT25</t>
  </si>
  <si>
    <t>697058-28-CM25</t>
  </si>
  <si>
    <t>Orden de Compra: 697058-28-CM25 ESTUFAS A GAS 15KG</t>
  </si>
  <si>
    <t>697224-14-TD25</t>
  </si>
  <si>
    <t>Orden de Compra generada por Trato Directo ID 697224-3-FTD25</t>
  </si>
  <si>
    <t>FN/MP N° 2683</t>
  </si>
  <si>
    <t>Servicio de aseo para oficinas ECOH Antofagasta para el mes de julio de 2025.</t>
  </si>
  <si>
    <t>SOCIEDAD COMERCIAL FERRETERA LTDA.</t>
  </si>
  <si>
    <t>76.076.620-8</t>
  </si>
  <si>
    <t xml:space="preserve">Evaluación psicolaboral de tres postulantes a cargo Administrador FL Los Vilos. </t>
  </si>
  <si>
    <t>4-FR Nº 009</t>
  </si>
  <si>
    <t>Atenciones psicológicas para Fiscales y funcionarios de las Fiscalías de la Región de Coquimbo.</t>
  </si>
  <si>
    <t>MARCELA MITSUKO MATSUMOTO MUNOZ</t>
  </si>
  <si>
    <t>11.863.325-3</t>
  </si>
  <si>
    <t>Compra de guantes y dispensadores de jabón</t>
  </si>
  <si>
    <t>Servicio de desmanchado de los vanos exteriores del auditorio de la Fiscalía Regional y pintura cortina metálica Fiscalía Local de Rancagua</t>
  </si>
  <si>
    <t>LUIS DOMINGO LILLO PARDO</t>
  </si>
  <si>
    <t>7.759.976-2</t>
  </si>
  <si>
    <t>Compra de 02 pizarras blanca, 01 pizarra autoadhesiva blanca</t>
  </si>
  <si>
    <t>Inv. E Inmobi. Cesar G Soto y Cia Ltda.</t>
  </si>
  <si>
    <t>78.471.650-3</t>
  </si>
  <si>
    <t>FR N°133</t>
  </si>
  <si>
    <t>Servicio de reparación y mantención urgente del sistema de cctv de la FRM Occidente dependencias de Miraflores 383 pisos 11y12. CD URGENTE con RES FR N°133 del 05-06-2025.</t>
  </si>
  <si>
    <t>FR N°129</t>
  </si>
  <si>
    <t>Servicio Provisión, cambio e instalación urgente de poste metálico dañado soportante de paso de tendido eléctrico en la FL de Melipilla.CD URGENTE conforme a RES FR N°129 del 05-06-2025.</t>
  </si>
  <si>
    <t>FR N°130</t>
  </si>
  <si>
    <t>Servicio de reparación urgente de rotura en matriz de agua potable en la FL de Talagante. C.D Urgente de acuerdo a RES FR N°130 del 05-06-2025.Trabajos a ejecutar en días inhábiles para no entorpecer el normal funcionamiento de la fiscalía.</t>
  </si>
  <si>
    <t>Adquisición de 1 Galvano mural de madera con vidrio biselado negro, incluye pivote para ser usado además sobre escritorio Dimensiones madera: 150 x 220 mm. Dimensiones cristal: 112 x 169 mm. Para Jornada de Trabajo que se realizará entre el Alto Mando de Carabineros y el Ministerio Público, a realizarse los días 12 y 13 de junio del 2025.</t>
  </si>
  <si>
    <t>697057-45-AG25</t>
  </si>
  <si>
    <t>Compra teléfonos movil URAVIT</t>
  </si>
  <si>
    <t>697057-47-AG25</t>
  </si>
  <si>
    <t>Láminas de seguridad para vehículos</t>
  </si>
  <si>
    <t>697057-48-AG25</t>
  </si>
  <si>
    <t>Fumigación y Desratización Fiscalías VI Región</t>
  </si>
  <si>
    <t>696228-42-CM25</t>
  </si>
  <si>
    <t>Pasaje Gonzalo Guerrero Santiago 12 Junio</t>
  </si>
  <si>
    <t>696961-26-SE25</t>
  </si>
  <si>
    <t>Compra de combustible para la Fiscalia de Victoria</t>
  </si>
  <si>
    <t>696212-75-CM25</t>
  </si>
  <si>
    <t>Orden de Compra: 696212-75-CM25</t>
  </si>
  <si>
    <t>696212-76-AG25</t>
  </si>
  <si>
    <t>Orden de Compra generada por invitación a compra ágil: 696212-66-COT25</t>
  </si>
  <si>
    <t>697036-43-AG25</t>
  </si>
  <si>
    <t>Orden de Compra generada por invitación a compra ágil: 697036-47-COT25</t>
  </si>
  <si>
    <t>697055-32-AG25</t>
  </si>
  <si>
    <t>Orden de Compra generada por invitación a compra ágil: 697055-53-COT25</t>
  </si>
  <si>
    <t>696961-27-SE25</t>
  </si>
  <si>
    <t>Compra de combustible para la Fiscalia Regional IX</t>
  </si>
  <si>
    <t>697055-33-AG25</t>
  </si>
  <si>
    <t>Orden de Compra generada por invitación a compra ágil: 697055-50-COT25</t>
  </si>
  <si>
    <t>Reparación de vehículo Mitsubishi Montero Sport.</t>
  </si>
  <si>
    <t>B&amp;P EXPERT SPA</t>
  </si>
  <si>
    <t>76.452.256-7</t>
  </si>
  <si>
    <t>Reparacion Baño Baquedano 340</t>
  </si>
  <si>
    <t>EDUARDO MARCELO MARA</t>
  </si>
  <si>
    <t>11.818.699-0</t>
  </si>
  <si>
    <t>Cambio de luminarias bodega UPAF subterráneo Fiscalía Regional</t>
  </si>
  <si>
    <t>Adecuación de control de acceso de la Fiscalía Local de Carahue.</t>
  </si>
  <si>
    <t>Cia. De Telecomunicaciones Belltel Ltda.</t>
  </si>
  <si>
    <t>Servicios de cafeteria, capacitación</t>
  </si>
  <si>
    <t>Vinculos SPA.</t>
  </si>
  <si>
    <t>77.515.624-4</t>
  </si>
  <si>
    <t>Mantención emergencia caldera FL Osorno</t>
  </si>
  <si>
    <t>Segunda mantención caldera FL P.Montt</t>
  </si>
  <si>
    <t>Pasajes aéreos nacionales Balmaceda-Santiago (ida y regreso), para Directora Ejecutiva Regional, Jefe UGI de la Fiscalía Regional de Aysen.  Concurrencia a Jornada de DERs de la macrozona Sur en Rancagua.</t>
  </si>
  <si>
    <t>Servicio de reparación de filtración de agua en WC y lavamanos incluye destape de WC en baños damas piso 18 edificio catedral 1401. Contratación conforme a la excepción letra "a" del art. 8 del reglamento ley 19886 del MP.</t>
  </si>
  <si>
    <t>NELSON ENRIQUE SOZA BARRAZA</t>
  </si>
  <si>
    <t>11662674-8</t>
  </si>
  <si>
    <t>Contratación de 1 Servicio de Coffe Break, para 45 personas, por jornada, el cual se llevara a cabo el día 24 de junio del 2025, en jornadas AM 10:30 horas y PM 16:00 horas, a realizarse en dependencias de la Fiscalía Nacional, Gran Salón, Piso 7, con motivo de "Programa de Cuidado de equipos: Factores protectores para equipos de alto riesgo.</t>
  </si>
  <si>
    <t>Contratación de 1 Servicio de Coffe Break, para 30 personas, por jornada, el cual se llevara a cabo los días 25 de junio y 02 de julio del 2025, en jornada AM 10:00 horas para ambos días, a realizarse en dependencias de la Fiscalía Nacional, Gran Salón, Piso 7, con motivo de "Técnicas de redacción normativa".</t>
  </si>
  <si>
    <t>696212-77-AG25</t>
  </si>
  <si>
    <t>Orden de Compra generada por invitación a compra ágil: 696212-50-COT25</t>
  </si>
  <si>
    <t>697058-29-AG25</t>
  </si>
  <si>
    <t>Orden de Compra generada por invitación a compra ágil: 697058-34-COT25</t>
  </si>
  <si>
    <t>696217-56-CM25</t>
  </si>
  <si>
    <t>Orden de Compra: 696217-56-CM25</t>
  </si>
  <si>
    <t>696954-32-AG25</t>
  </si>
  <si>
    <t>REUBICACION RACK CCTV FL PUERTO VARAS</t>
  </si>
  <si>
    <t>697209-17-AG25</t>
  </si>
  <si>
    <t>BIOMBO RETRÁCTIL PARA MEDIDA DE PROTECCIÓN URAVIT AYSÉN</t>
  </si>
  <si>
    <t>697058-30-AG25</t>
  </si>
  <si>
    <t>Orden de Compra generada por invitación a compra ágil: 697058-31-COT25</t>
  </si>
  <si>
    <t>Revision de citofono en FR Prat 461</t>
  </si>
  <si>
    <t>Pasaje aéreo para don Freddy González, para asistir a reunión de Comité de Diálogo Social en la Fiscalía Nacional.</t>
  </si>
  <si>
    <t>Programa de capacitación regional " Atención de Usuarios": compra de Insumos cafeteria ( coffee break)</t>
  </si>
  <si>
    <t>Publicacion de concurso cargo técnico operativo causas (TIF)</t>
  </si>
  <si>
    <t>Evaluación Psicolaboral Cargo Auxiliar</t>
  </si>
  <si>
    <r>
      <t>Servicio de traducción respecto de documento
en idioma</t>
    </r>
    <r>
      <rPr>
        <sz val="10"/>
        <rFont val="Calibri"/>
        <family val="2"/>
        <scheme val="minor"/>
      </rPr>
      <t xml:space="preserve"> inglés</t>
    </r>
    <r>
      <rPr>
        <sz val="10"/>
        <color theme="1"/>
        <rFont val="Calibri"/>
        <family val="2"/>
        <scheme val="minor"/>
      </rPr>
      <t>, asociado a la Causa Ref. UCIEX N°22329-25, correspondiente a la Fiscalía Regional de Antofagasta.</t>
    </r>
  </si>
  <si>
    <t>Oneide Queiroz Larrain</t>
  </si>
  <si>
    <t>9856683-K</t>
  </si>
  <si>
    <t>697058-31-AG25</t>
  </si>
  <si>
    <t>Orden de Compra generada por invitación a compra ágil: 697058-33-COT25</t>
  </si>
  <si>
    <t>696212-79-AG25</t>
  </si>
  <si>
    <t>Orden de Compra generada por invitación a compra ágil: 696212-72-COT25</t>
  </si>
  <si>
    <t>697224-16-AG25</t>
  </si>
  <si>
    <t>AVISOS EL MERCURIO RESTO AÑO 2025, desde compra ágil: 697224-18-COT25</t>
  </si>
  <si>
    <t>697209-18-CM25</t>
  </si>
  <si>
    <t>Compra combustible PD Junio 2025 para camionetas fiscales</t>
  </si>
  <si>
    <t>696217-58-CM25</t>
  </si>
  <si>
    <t>Orden de Compra: 696217-58-CM25</t>
  </si>
  <si>
    <t>4-FR N° 2131</t>
  </si>
  <si>
    <t xml:space="preserve">Traslado funcionarios ECOH Coquimbo. </t>
  </si>
  <si>
    <t>DIOGENES BARRAZA CARRIZO</t>
  </si>
  <si>
    <t>9.429.956-K</t>
  </si>
  <si>
    <t>Compra de pasaje aéreo Sr. Patricio Hormazábal Saavedra Punta Arenas-Santiago-Punta Arenas / Junio 22 / Junio 26</t>
  </si>
  <si>
    <t>Compra de pasaje aéreo Sr. Ignacio Martínez Molina. Punta Arenas - Santiago - Punta Arenas Junio 28 - Julio 06</t>
  </si>
  <si>
    <t>CD reparacion urgente en AC sala servidores FL Maipu articulo 8° letra a) del Reglamento Interno del Ministerio Público</t>
  </si>
  <si>
    <t>FN/MP N° 1362</t>
  </si>
  <si>
    <t>Contratación de Mantención de 20.000 kilómetros de vehículo institucional Chevrolet Tahoe PPU TSVC.99</t>
  </si>
  <si>
    <t>Pasaje aéreo nacional para Sra. Simone Hartard Cazenave, Rut: 13.858.657-k, Santiago/Antofagasta/Santiago, del 23 al 26 de junio de 2025. Visita Fiscalía Regional de Antofagasta.</t>
  </si>
  <si>
    <t>5148-71-TD25</t>
  </si>
  <si>
    <t>696228-43-AG25</t>
  </si>
  <si>
    <t>SERVICIO DE COFFE JORNADA FISCALIA REGION BIOBIO</t>
  </si>
  <si>
    <t>697055-34-AG25</t>
  </si>
  <si>
    <t>Orden de Compra generada por invitación a compra ágil: 697055-57-COT25</t>
  </si>
  <si>
    <t>5148-72-AG25</t>
  </si>
  <si>
    <t>SERVICIO DE INTERPRETE INGLES - ESPAÑOL PARA UNA ACTIVIDAD DE LA APEC EN CONJUNTO CON EL MINISTERIO PUBLICO. Compra ágil: 5148-77-COT25</t>
  </si>
  <si>
    <t>709129-12-CM25</t>
  </si>
  <si>
    <t>Orden de Compra: 709129-12-CM25</t>
  </si>
  <si>
    <t>697036-44-AG25</t>
  </si>
  <si>
    <t>Orden de Compra generada por invitación a compra ágil: 697036-50-COT25</t>
  </si>
  <si>
    <t>697057-49-AG25</t>
  </si>
  <si>
    <t>Reubicación mamparas acceso 4to piso</t>
  </si>
  <si>
    <t>709129-13-CM25</t>
  </si>
  <si>
    <t>Orden de Compra: 709129-13-CM25</t>
  </si>
  <si>
    <t>697209-19-TD25</t>
  </si>
  <si>
    <t>Orden de Compra generada por Trato Directo ID 697209-2-FTD25</t>
  </si>
  <si>
    <t>696750-21-AG25</t>
  </si>
  <si>
    <t>Orden de Compra generada por invitación a compra ágil: 696750-28-COT25</t>
  </si>
  <si>
    <t>696217-59-AG25</t>
  </si>
  <si>
    <t>Orden de Compra generada por invitación a compra ágil: 696217-28-COT25</t>
  </si>
  <si>
    <t>DER N°04</t>
  </si>
  <si>
    <t>Servicio de evaluación psicolaboral p/1 cargo técnico y 2 profesionales en FR Tarapacá.</t>
  </si>
  <si>
    <t>Compra de batería para radio portátil utilizada en F. Regional</t>
  </si>
  <si>
    <t>RADIOS PUNTO COM SPA</t>
  </si>
  <si>
    <t>76469283-7</t>
  </si>
  <si>
    <t>Trabajos de reparación en la oficina de atención de Purén.</t>
  </si>
  <si>
    <t>Compra de pasaje aéreo Sr. Felipe Aguirre, Punta Arenas-Santiago-Punta Arenas/ida. jun 27/Retorno. jul 02 / 2025</t>
  </si>
  <si>
    <t>FRMS N°74/2023</t>
  </si>
  <si>
    <t>Reparación de dos equipos de aire acondicionado en dependencia de la Fiscalía local Puente Alto y Fiscalía Regional Sur.</t>
  </si>
  <si>
    <t xml:space="preserve">Publicación Aviso 2° Llamado a Concurso Público para Fiscales RPA Diario Oficial, el 29 de mayo de 2025. </t>
  </si>
  <si>
    <t>696027-61-AG25</t>
  </si>
  <si>
    <t>Orden de Compra generada por invitación a compra ágil: 696027-38-COT25</t>
  </si>
  <si>
    <t>696228-45-CM25</t>
  </si>
  <si>
    <t>Pasaje Felipe Calabrano Stgo 29-06</t>
  </si>
  <si>
    <t>696713-24-CM25</t>
  </si>
  <si>
    <t>MATERIALES DE OFICINA FISCALIA LAS CONDES</t>
  </si>
  <si>
    <t>696011-23-AG25</t>
  </si>
  <si>
    <t>Orden de Compra generada por invitación a compra ágil: 696011-30-COT25</t>
  </si>
  <si>
    <t>5148-73-AG25</t>
  </si>
  <si>
    <t>CINTAS YMCKO NR. R5F008A11 PARA IMPRESIÓN DE TARJETAS CREDENCIALES. Compra ágil: 5148-73-COT25</t>
  </si>
  <si>
    <t>5148-74-AG25</t>
  </si>
  <si>
    <t>BOMBA DE EXTRACCIÓN DE CONDENSADO PARA DESAGUE. Compra ágil: 5148-75-COT25</t>
  </si>
  <si>
    <t>Servicio de flete para traslado de mobiliario desde la ciudad de Calama hacia Antofagasta.</t>
  </si>
  <si>
    <t>JORGE ARDILES ZEBALL</t>
  </si>
  <si>
    <t>97.769.24-9</t>
  </si>
  <si>
    <t>Publicación de aviso de concurso público para cargo de Administrador de FL Afta Grado VIII y cargo Asesor Jurídico Grado VI Fiscalía Regional.</t>
  </si>
  <si>
    <t>AGENCIA COLOMA CARRASCO</t>
  </si>
  <si>
    <t>Estudio del estado de voltaje neutro-tierra según norma eléctrica de la Fiscalía Local de Antofagasta.</t>
  </si>
  <si>
    <t>SEMITEC INDUSTRIAL SPA</t>
  </si>
  <si>
    <t>77.910.604-7</t>
  </si>
  <si>
    <t>Reparaciones eléctricas en oficinas de 2do y 3er piso de la Fiscalía Regional, instalación de enchufes con canaletas tipo Legrant.</t>
  </si>
  <si>
    <t>Cambio de itinerario de vuelo para reserva de pasaje aéreo del Fiscal Regional de Atacama.</t>
  </si>
  <si>
    <t>Reparación puntos eléctricos, cambio tubos fluorescentes a LED, reposición de focos embutidos, reposición de  tubos LED en dependencias de la F.L. de Copiapó y URAVIT.</t>
  </si>
  <si>
    <t>05-FR N°108</t>
  </si>
  <si>
    <t xml:space="preserve">Servicio de traslado de vehiculo incautado hacia aparcadero en convenio. </t>
  </si>
  <si>
    <t>ABASTECIMIENTOS GENERALES S.A.</t>
  </si>
  <si>
    <t>96.548.780-8</t>
  </si>
  <si>
    <t>Compra de pasaje aereo Valdivia a Santiago desde el 22 al 25 de junio 2025 para E. Aguayo y M. Bachman</t>
  </si>
  <si>
    <t>696212-80-AG25</t>
  </si>
  <si>
    <t>Orden de Compra generada por invitación a compra ágil: 696212-74-COT25</t>
  </si>
  <si>
    <t>697209-20-AG25</t>
  </si>
  <si>
    <t>Reposición de equipamiento tecnológico de Salas EIVG (UPS)</t>
  </si>
  <si>
    <t>5148-75-AG25</t>
  </si>
  <si>
    <t>CONTRATACIÓN DE 7 SERVICIOS DE EVALUACIONES PSICOLABORALES. Compra ágil: 5148-84-COT25</t>
  </si>
  <si>
    <t>696750-22-AG25</t>
  </si>
  <si>
    <t>Orden de Compra generada por invitación a compra ágil: 696750-27-COT25</t>
  </si>
  <si>
    <t>697036-45-AG25</t>
  </si>
  <si>
    <t>Orden de Compra generada por invitación a compra ágil: 697036-52-COT25</t>
  </si>
  <si>
    <t>696212-81-AG25</t>
  </si>
  <si>
    <t>Orden de Compra generada por invitación a compra ágil: 696212-76-COT25</t>
  </si>
  <si>
    <t>696954-34-AG25</t>
  </si>
  <si>
    <t>Mantención 2 veces al año de calderas de Fiscalía Regional, Fiscalias Locales de Puerto Varas, Maullín y Los Muermos</t>
  </si>
  <si>
    <t>696212-82-AG25</t>
  </si>
  <si>
    <t>Orden de Compra generada por invitación a compra ágil: 696212-65-COT25</t>
  </si>
  <si>
    <t>696954-35-AG25</t>
  </si>
  <si>
    <t>Mantención de aires acondicionados en Fiscalía Regional, y Fiscalías Locales de Puerto Montt, Puerto Varas y Osorno,</t>
  </si>
  <si>
    <t>697057-50-AG25</t>
  </si>
  <si>
    <t>Compra alarmas comunitarias</t>
  </si>
  <si>
    <t>697057-51-AG25</t>
  </si>
  <si>
    <t>Compra cámaras de seguridad</t>
  </si>
  <si>
    <t>697057-52-AG25</t>
  </si>
  <si>
    <t>Renovación Film Microperforado Fiscalía Regional</t>
  </si>
  <si>
    <t>697057-53-AG25</t>
  </si>
  <si>
    <t>Reparación Cortina Acceso Fiscalía Regional</t>
  </si>
  <si>
    <t>697057-54-AG25</t>
  </si>
  <si>
    <t>Mejoramiento oficina FL Rancagua</t>
  </si>
  <si>
    <t>Servicio de evaluación psicolaboral p/cargo vacante profesional en FR Tarapacá.</t>
  </si>
  <si>
    <t>Adquisición de dispensadores de toalla de papel y papel higiénico para habilitar inmueble Travesía del Mar.</t>
  </si>
  <si>
    <t>Servicio de aseo incluye materiales para habilitar inmueble Travesía del Mar (FAC) en Antofagasta.</t>
  </si>
  <si>
    <t>YOVANA SMITH COQUE T</t>
  </si>
  <si>
    <t>25.527.136-9</t>
  </si>
  <si>
    <t>Adquisición de texto TERRORISMO EN CHILE: EVOLUCIÓN NORMATICA Y EL IMPACTO A LA NUEVA LEY 21.732</t>
  </si>
  <si>
    <t>EDITORIAL LIBROMAR S.A</t>
  </si>
  <si>
    <t>FR/ II R N°423</t>
  </si>
  <si>
    <t>Habilitación de inmueble en comodato ubicado en Travesía de la Plaza 3290 Antofagasta. Oficinas FAC. Resolución FR/II R N°423/2025 contratación directa.</t>
  </si>
  <si>
    <t xml:space="preserve">4-FR Nº 163 </t>
  </si>
  <si>
    <t>Mantenciones Correctivas de Equipos de Aire acondicionado en las Fiscalías de Coquimbo, Combarbalá, Vicuña, Ovalle.</t>
  </si>
  <si>
    <t>Mantenimiento preventivo de equipo tipo cassete e informe final. Dependencias UNAAC. Cotización P039-29052025. Junio 2025.</t>
  </si>
  <si>
    <t>SERV ELECT Y CLIMAT</t>
  </si>
  <si>
    <t>78.002.687-1</t>
  </si>
  <si>
    <t>Compra de pasaje aereo Valdivia a Santiago desde el 22 al 25 de junio 2025 para M. Consuelo Oliva.</t>
  </si>
  <si>
    <t>Arriendo de multicancha del centro turístico leñadura Punta Arenas, para desarrollar actividad del programa de calidad de vida laboral Nombre de la actividad: Cuadrangular de baby fútbol mixto fiscalía regional de Magallanes. Fecha de la actividad: 26/06/2025 Tiempo de arriendo: 3 horas.</t>
  </si>
  <si>
    <t>CLA TURISMO SPA</t>
  </si>
  <si>
    <t>77.590.941-2</t>
  </si>
  <si>
    <t>Servicio de reparación de sistema NVR, incluye cambio de cableado HDMI por cable UTP, 50m en categoría 6, para la Fiscalia Local de Puente Alto.</t>
  </si>
  <si>
    <t>FN/MP N° 1392</t>
  </si>
  <si>
    <t>Contratación para el Suministro , Instalación y Programación (puesta en marcha) del variador de frecuencia para el montacargas del edificio de la Fiscalía Nacional.</t>
  </si>
  <si>
    <t>Ascensores Schindler (Chile)S.A.</t>
  </si>
  <si>
    <t>Pasaje aéreo internacional para Sr. Juan Pablo Glasinovic Vernon, Rut: 9.616.765-2, Santiago/Buenos Aires - Argentina /Santiago, del 24 al 26 de junio de 2025. Participar en Reunión Especializada de Ministerios Públicos del MERCOSUR Presidencia Pro Tempore Argentina.</t>
  </si>
  <si>
    <t>697055-35-AG25</t>
  </si>
  <si>
    <t>Orden de Compra generada por invitación a compra ágil: 697055-61-COT25</t>
  </si>
  <si>
    <t>696713-25-AG25</t>
  </si>
  <si>
    <t>Orden de Compra generada por invitación a compra ágil: 696713-26-COT25</t>
  </si>
  <si>
    <t>696011-24-CM25</t>
  </si>
  <si>
    <t>Orden de Compra: 696011-24-CM25</t>
  </si>
  <si>
    <t>5148-76-TD25</t>
  </si>
  <si>
    <t>Orden de Compra generada por Trato Directo ID 5148-18-FTD25</t>
  </si>
  <si>
    <t>696750-23-AG25</t>
  </si>
  <si>
    <t>Orden de Compra generada por invitación a compra ágil: 696750-31-COT25</t>
  </si>
  <si>
    <t>709129-14-AG25</t>
  </si>
  <si>
    <t>SERVICIO DE CAFETERIA 23 DE JUNIO 2025</t>
  </si>
  <si>
    <t>697055-36-AG25</t>
  </si>
  <si>
    <t>Orden de Compra generada por invitación a compra ágil: 697055-56-COT25</t>
  </si>
  <si>
    <t>696713-26-AG25</t>
  </si>
  <si>
    <t>ADQUISICIÓN DE EQUIPAMIENTO INFORMATICO PARA SEVG</t>
  </si>
  <si>
    <t>5148-77-AG25</t>
  </si>
  <si>
    <t>ADQUISICIÓN DE TERMINALES BIOMÉTRICOS PARA EL CONTROL DE ASISTENCIA. Compra ágil: 5148-85-COT25</t>
  </si>
  <si>
    <t>696713-27-CM25</t>
  </si>
  <si>
    <t>RESMAS CARTA Y OFICIO PARA FISCALIA VIOLENCIA DE GENERO</t>
  </si>
  <si>
    <t>697202-31-AG25</t>
  </si>
  <si>
    <t>Adquisición de proyectores compra ágil: 697202-22-COT25</t>
  </si>
  <si>
    <t>696027-62-AG25</t>
  </si>
  <si>
    <t>Orden de Compra generada por invitación a compra ágil: 696027-39-COT25</t>
  </si>
  <si>
    <t>5148-78-AG25</t>
  </si>
  <si>
    <t>SERVICIOS DE PRODUCCIÓN DE EVENTO. Compra ágil: 5148-89-COT25</t>
  </si>
  <si>
    <t>696713-28-AG25</t>
  </si>
  <si>
    <t>EQUIPAMIENTO AUDIOVISUAL PARA SEVG</t>
  </si>
  <si>
    <t>1059240-26-CM25</t>
  </si>
  <si>
    <t>Orden de Compra: 1059240-26-CM25</t>
  </si>
  <si>
    <t>696212-83-AG25</t>
  </si>
  <si>
    <t>Orden de Compra generada por invitación a compra ágil: 696212-81-COT25</t>
  </si>
  <si>
    <t>5148-79-AG25</t>
  </si>
  <si>
    <t>SERVICIO DE DIAGRAMACIÓN Y PUBLICACIÓN DE AVISO EN PRENSA DE 3° CONCURSO PÚBLICO DE FISCALES DEL MINISTERIO PÚBLICO.Compra ágil: 5148-87-COT25</t>
  </si>
  <si>
    <t>1059240-27-AG25</t>
  </si>
  <si>
    <t>Servicios de Provisión e Instalación de Kit de Emergencia o Batería de Respaldo para Iluminación de la Fiscalía Local de San Carlos - Región de Ñuble 1059240-25-COT25</t>
  </si>
  <si>
    <t>Segun la Resolucion FN/MP Nro. 2060, emitida el 13/08/2024, se adquirieron pasajes aereos nacionales, tramos SCL-ARI y ARI-SCL, para el Fiscal Adjunto.</t>
  </si>
  <si>
    <t>Pasaje aéreo para don Eduardo Ríos art.19 UE 290</t>
  </si>
  <si>
    <t>Pasaje aéreo para Fiscal Regional de Antofagasta don Juan Castro y PPI. Art 19 UE290</t>
  </si>
  <si>
    <t>Pasajes Aéreos La Serena - Santiago - La Serena, para Jefa Uravit por Reunión Análisis Implementación L21675</t>
  </si>
  <si>
    <t>Servicio de coctel para Inauguración de Fiscalía Local de Parral</t>
  </si>
  <si>
    <t>JUAN DE DIOS VILLAGR</t>
  </si>
  <si>
    <t>12.505.453-6</t>
  </si>
  <si>
    <t>Servicio de coffe break para asistentes a jornada de planificación y trabajo.</t>
  </si>
  <si>
    <t>Compra de pasaje aereo Valdivia a Santiago desde el 30 de junio al 01 de julio 2025 para J. Calfil.</t>
  </si>
  <si>
    <t>Pasaje aéreo P.Montt - Santiago - P.Montt del 23-06 al 25-06-2025</t>
  </si>
  <si>
    <t>Compra de pasaje aéreo Sra. Isnelda Velasquez. Usuaria URAVIT Punta Arenas Santiago / 22/06/2025 Equipaje : 5 piezas de 23 kilos</t>
  </si>
  <si>
    <t>Evaluación Psicolaboral Cargo Administrativo</t>
  </si>
  <si>
    <t>Compra de insumos de coffee para jornadas de focus group en Fiscalías Locales de Fiscalía Oriente.</t>
  </si>
  <si>
    <t>Reparaciones menores a relizarse en edificio La Florida.</t>
  </si>
  <si>
    <t>Servicio de destrucción de especies por la fiscalía local de Curacaví para el día 23-06-2025 en horario am. Solicitado por Administrador César Guillén. Contratación conforme a at. 8 letra "a" del reglamento ley 19886 del MP.</t>
  </si>
  <si>
    <t>Contratación de 1 Servicio de Coffe Break, para 40 personas, por jornada, el cual se llevara a cabo los días 07 y 08 de julio del 2025, en jornadas AM 10:30 horas y PM 16:00 horas, para el día 09 de julio del 2025, solo en jornada AM 10:30 horas, a realizarse en dependencias de la Fiscalía Nacional, Gran Salón, Piso 7, con motivo de "Jornada de entrega de conocimientos a Fiscalías locales".</t>
  </si>
  <si>
    <t>FN/MP N° 1422</t>
  </si>
  <si>
    <t>Contratación de la Renovación anual del soporte, mantención y actualizaciones del software COGNYTE ORBIS.</t>
  </si>
  <si>
    <t>Complexbiz Gestión de Negocios Spa.</t>
  </si>
  <si>
    <t>76235780-1</t>
  </si>
  <si>
    <t>FN/MP N° 1421</t>
  </si>
  <si>
    <t>Contratación de Servicios Hoteleros (Arriendo de Salones, alimentación y equipamiento Audiovisual), con motivo de la realización del WORKSHOP APEC “ACT-NET COMPILATION OF ANTICORRUPTION AND PREVENTION SYSTEMS FOR PUBLIC SECTOR AND LAW ENFORCEMENT AGENCIES”.</t>
  </si>
  <si>
    <t>Administradora de Hoteles SE Spa.</t>
  </si>
  <si>
    <t>76526480-4</t>
  </si>
  <si>
    <t>Contratación de Servicios de Cóctel con motivo de recepción a participantes APEC.</t>
  </si>
  <si>
    <t>Pasaje aéreo internacional para Sr. Ángel Valencia Vásquez, Rut: 8.667.131-K, Santiago/Buenos Aires - Argentina /Santiago, del 25 al 26 de junio de 2025. Participar en Reunión Especializada de Ministerios Públicos del MERCOSUR Presidencia Pro Tempore Argentina.</t>
  </si>
  <si>
    <t>Pasaje aéreo internacional para Sr. Felipe Fritz Castro, Rut: 16.899.242-4, Santiago/Buenos Aires - Argentina /Santiago, del 25 al 26 de junio de 2025. Escoltar al Fiscal Nacional a Participar en Reunión Especializada de Ministerios Públicos del MERCOSUR Presidencia Pro Tempore Argentina.</t>
  </si>
  <si>
    <t>Pasaje aéreo internacional para Sra. Camila Guerrero Martínez, Rut: 16.942.982-0, Santiago/Paris - Francia/Santiago, del 22 al 27 de junio de 2025. Participar en sesión que se realizará entre el 24 y el 27 de junio del Grupo de Trabajo Anticohecho de la OCDE o “Working Group on Bribery in Internacional Business Transactions".</t>
  </si>
  <si>
    <t>Pasaje aéreo nacional para Sra. Ana Maria Morales, Rut: 13.241.754-7, Santiago/Temuco/Santiago, del 23 al 24 de junio de 2025. Asiste a reunión del Subsecretario Collado con la Fiscal Regional de los Ríos x la próxima instalación de ECOH.</t>
  </si>
  <si>
    <t>Pago de deducible de seguro de póliza de vehículos N° 24150692, por reparación de siniestro de camioneta institucional Chevrolet Traverse PPU KJTF-89.</t>
  </si>
  <si>
    <t>Vicor Automotriz Spa</t>
  </si>
  <si>
    <t>77136519-1</t>
  </si>
  <si>
    <t>696713-29-AG25</t>
  </si>
  <si>
    <t>COMPRA DE MOBILIARIO</t>
  </si>
  <si>
    <t>696750-24-AG25</t>
  </si>
  <si>
    <t>Orden de Compra generada por invitación a compra ágil: 696750-34-COT25</t>
  </si>
  <si>
    <t>696217-60-AG25</t>
  </si>
  <si>
    <t>Orden de Compra generada por invitación a compra ágil: 696217-29-COT25</t>
  </si>
  <si>
    <t>696750-25-AG25</t>
  </si>
  <si>
    <t>Orden de Compra generada por invitación a compra ágil: 696750-32-COT25</t>
  </si>
  <si>
    <t>696750-26-AG25</t>
  </si>
  <si>
    <t>Orden de Compra generada por invitación a compra ágil: 696750-35-COT25</t>
  </si>
  <si>
    <t>697058-32-AG25</t>
  </si>
  <si>
    <t>Orden de Compra generada por invitación a compra ágil: 697058-36-COT25</t>
  </si>
  <si>
    <t>FR/II R 426/2025</t>
  </si>
  <si>
    <t>Servicio de traslado de Fiscal Regional y PPI en la ciudad de Santiago. Art 19 UE 290</t>
  </si>
  <si>
    <t>Evaluación psicolaboral de dos postulantes para cargo Administrativos en la FL Coquimbo.</t>
  </si>
  <si>
    <t>Suministro e instalación de bomba Extracción del Condensado aire acondicionado dependencias UNAAC. según cotización P1435 de fecha 17-06-2025. Junio 2025.</t>
  </si>
  <si>
    <t>Adquisición de galvanos para reconocimiento en actividad de la Policía de Investigaciones de Chile.</t>
  </si>
  <si>
    <t>Pasaje aéreo Osorno - Santiago - Osorno del 29-06 al 02-07-2025</t>
  </si>
  <si>
    <t>Compra de telón eléctrico con control remoto, para edificio La Florida.</t>
  </si>
  <si>
    <t>ROHE STORE SPA</t>
  </si>
  <si>
    <t>77085964-6</t>
  </si>
  <si>
    <t>FN/MP N° 1390</t>
  </si>
  <si>
    <t>Contratación de Suscripción de Licencia Zoom Workplace Business, para 10 usuarioas y Licencia Zoom Webinarz, para 500 conexiones, por el plazo de 1 año, del 27 de marzo de 2025 hasta el 26 de marzo de 2026.</t>
  </si>
  <si>
    <t>Zoom Video Comunications Inc</t>
  </si>
  <si>
    <t>1717-1</t>
  </si>
  <si>
    <t>FN/MP N° 1317</t>
  </si>
  <si>
    <t>Contratación de 1 Curso "Master Drupal 10", para dos (2) funcionarios de la División de Informática.</t>
  </si>
  <si>
    <t>Forcontu Drupal Trainig &amp; Consulting</t>
  </si>
  <si>
    <t>1716-1</t>
  </si>
  <si>
    <t>5148-80-TD25</t>
  </si>
  <si>
    <t>Orden de Compra generada por Trato Directo ID 5148-19-FTD25</t>
  </si>
  <si>
    <t>696228-47-AG25</t>
  </si>
  <si>
    <t>EQUIPOS SALA DE ENTREVISTAS FISCALIA REGION BIOBIO</t>
  </si>
  <si>
    <t>697055-37-AG25</t>
  </si>
  <si>
    <t>Orden de Compra generada por invitación a compra ágil: 697055-60-COT25</t>
  </si>
  <si>
    <t>5148-82-AG25</t>
  </si>
  <si>
    <t>SERVICIOS DE TALLER DE HABILIDADES COMUNICACIONALES (COACHING). Compra ágil: 5148-79-COT25</t>
  </si>
  <si>
    <t>696704-30-AG25</t>
  </si>
  <si>
    <t>696704-24-COT25/Servicio de mantención de las centrales de incendio y los equipos periféricos de las Fiscalías Locales de Curicó, Linares, Talca y Fiscalía Regional del Maule.</t>
  </si>
  <si>
    <t>697055-38-AG25</t>
  </si>
  <si>
    <t>Orden de Compra generada por invitación a compra ágil: 697055-63-COT25</t>
  </si>
  <si>
    <t>709129-15-AG25</t>
  </si>
  <si>
    <t>TRABAJOS DE MANTENCIÓN TABLEROS ELECTRICOS Y BANCO DE CONDENSADORES FISCALÍA LOCAL DE PUNTA ARENAS</t>
  </si>
  <si>
    <t>5148-83-AG25</t>
  </si>
  <si>
    <t>ADQUISICIÓN DE EQUIPOS DE AIRES ACONDICIONADO PORTÁTIL. Compra ágil: 5148-86-COT25</t>
  </si>
  <si>
    <t>696027-63-AG25</t>
  </si>
  <si>
    <t>Orden de Compra generada por invitación a compra ágil: 696027-40-COT25</t>
  </si>
  <si>
    <t>697202-32-AG25</t>
  </si>
  <si>
    <t>Adquisicion de alfombra para piso</t>
  </si>
  <si>
    <t>Segun la Resolucion FN/MP Nro. 2060, emitida el 13/08/2024, se adquirieron pasajes aereos nacionales, tramo ARI-SCL-ARI, para el FR M.E.C.G. y el DER M.A.F.A.</t>
  </si>
  <si>
    <t>Segun la Resolucion FN/MP Nro. 2060, emitida el 13/08/2024, se adquirieron pasajes aereos nacionales, tramo ARI-SCL-ARI, para la Profesional UCCO A.M.R.O.</t>
  </si>
  <si>
    <t>Servicios instalación de letreros protocolos de acceso de seguridad en las Fiscalías de Ñuble</t>
  </si>
  <si>
    <t>Reparación del sistema de evacuación en desagüe de la Fiscalía Local de Angol.</t>
  </si>
  <si>
    <t>Evaluación Psicolaboral Cargo Técnico</t>
  </si>
  <si>
    <t>Servicio de interprete de Creolé.</t>
  </si>
  <si>
    <t>EVENS CLERCEMA</t>
  </si>
  <si>
    <t>23190463-8</t>
  </si>
  <si>
    <t xml:space="preserve">Reparación eléctrica en 3er. piso casino Fiscalía Local de Puente Alto, correspondiente a cambio de dos interruptores monofásicos de 10A a 20A y cambio interruptor trifásico de 16A a 25A. </t>
  </si>
  <si>
    <t>Pasaje aéreo nacional para Sr. Ignacio Castillo, Rut: 10.598.535-5, Santiago/Temuco/Santiago, del 16 al 17 de julio de 2025. Participación como expositores en una Capacitación organizada por el Ministerio Público y la Policía de Investigaciones de Chile, en el marco de la Mesa de Violencia Rural.</t>
  </si>
  <si>
    <t>Pasaje aéreo nacional para Sr. Samuel Malamud, Rut: 18.913.550-5, Santiago/Temuco/Santiago, del 16 al 17 de julio de 2025. Participación como expositores en una Capacitación organizada por el Ministerio Público y la Policía de Investigaciones de Chile, en el marco de la Mesa de Violencia Rural.</t>
  </si>
  <si>
    <t>696228-48-AG25</t>
  </si>
  <si>
    <t>CARPETAS DE CASO FISCALIAS REGION BIOBIO</t>
  </si>
  <si>
    <t>697036-46-AG25</t>
  </si>
  <si>
    <t>Orden de Compra generada por invitación a compra ágil: 697036-53-COT25</t>
  </si>
  <si>
    <t>696212-84-AG25</t>
  </si>
  <si>
    <t>Orden de Compra generada por invitación a compra ágil: 696212-79-COT25</t>
  </si>
  <si>
    <t>696212-85-AG25</t>
  </si>
  <si>
    <t>Orden de Compra generada por invitación a compra ágil: 696212-84-COT25</t>
  </si>
  <si>
    <t>696228-49-AG25</t>
  </si>
  <si>
    <t>TRASLADO BIBLIOTECAS FISCALIA YUMBEL A CCPP</t>
  </si>
  <si>
    <t>696228-50-AG25</t>
  </si>
  <si>
    <t>AVISO DIARIO EL SUR CONCEPCION DOMINGO 29 JUNIO 2025</t>
  </si>
  <si>
    <t>697202-33-TD25</t>
  </si>
  <si>
    <t>Orden de Compra generada por Trato Directo ID 697202-8-FTD25</t>
  </si>
  <si>
    <t>697055-39-AG25</t>
  </si>
  <si>
    <t>Orden de Compra generada por invitación a compra ágil: 697055-66-COT25</t>
  </si>
  <si>
    <t>696704-31-AG25</t>
  </si>
  <si>
    <t>Estufas exteriores Fiscalía Local de Parral</t>
  </si>
  <si>
    <t>697055-40-AG25</t>
  </si>
  <si>
    <t>Orden de Compra generada por invitación a compra ágil: 697055-64-COT25</t>
  </si>
  <si>
    <t>696954-38-AG25</t>
  </si>
  <si>
    <t>01 cortina con kit motor</t>
  </si>
  <si>
    <t>5148-84-CM25</t>
  </si>
  <si>
    <t>ADQUISICIÓN DE 201 MONITORES PARA EL MINISTERIO PÚBLICO</t>
  </si>
  <si>
    <t>696954-39-AG25</t>
  </si>
  <si>
    <t>Servicio de coffee break</t>
  </si>
  <si>
    <t>697036-47-AG25</t>
  </si>
  <si>
    <t>Orden de Compra generada por invitación a compra ágil: 697036-54-COT25</t>
  </si>
  <si>
    <t>697058-33-SE25</t>
  </si>
  <si>
    <t>ORDEN DE COMPRA DESDE 697058-1-LE25</t>
  </si>
  <si>
    <t>Adquisición de texto jurídico Evidencia digital en el proceso penal, la investigación forense en el entorno digital y la validez de las garantías judiciales (Gustavo E. Aboso)</t>
  </si>
  <si>
    <t>Evaluaciones psicolaborales para el cargo de abogado a honorarios ECOH</t>
  </si>
  <si>
    <t>Pasaje aéreo LS-STGO-LS para Analista de SACFI quien asiste a diligencias causa reservada.</t>
  </si>
  <si>
    <t>Servicio instalacion de 2 camaras en la FL Yungay</t>
  </si>
  <si>
    <t>COMERCIAL FERREMONT SPA</t>
  </si>
  <si>
    <t>77.334.794-8</t>
  </si>
  <si>
    <t>Reparación del equipo de aire acondicionado de la sala de servidores de la Fiscalía Regional.</t>
  </si>
  <si>
    <t>Sociedad de Refrigeración y Climatización Reficlima Ltda.</t>
  </si>
  <si>
    <t>76.579.150-2</t>
  </si>
  <si>
    <t>Compra de pasaje aereo usuarias URAVIT. Sra. Susan Andrea Chura Gonzales / Sra. Alina Chura Gonzales Punta Arenas-Santiago / 26/06/25 Considera 2 equipajes de 45 kilos / 1 equipaje adicional de 23 kilos.</t>
  </si>
  <si>
    <t>Compra de pasaje aéreo Sra. Yenny Anticoy Ovalle Punta Arenas-Santiago-09/07/25 Santiago-Punta Arenas-11/07/25</t>
  </si>
  <si>
    <t>Reparaciones menores edificio La Florida.</t>
  </si>
  <si>
    <t>Servicio de destrucción de bienes de baja AF por la UAF en relleno sanitario de KDM en Til-Til. Contratación conforme a art. 8 letra "a" del reglamento interno del MP ley 19886.</t>
  </si>
  <si>
    <t>FN/MP N° 1442</t>
  </si>
  <si>
    <t>Contratación de “Diplomado en Diseño Instruccional”,para dos personas.</t>
  </si>
  <si>
    <t>Universidad del Desarrollo</t>
  </si>
  <si>
    <t>71644300-0</t>
  </si>
  <si>
    <t>696212-86-AG25</t>
  </si>
  <si>
    <t>Orden de Compra generada por invitación a compra ágil: 696212-85-COT25</t>
  </si>
  <si>
    <t>697036-48-AG25</t>
  </si>
  <si>
    <t>Orden de Compra generada por invitación a compra ágil: 697036-56-COT25</t>
  </si>
  <si>
    <t>697036-49-AG25</t>
  </si>
  <si>
    <t>Orden de Compra generada por invitación a compra ágil: 697036-58-COT25</t>
  </si>
  <si>
    <t>1059240-28-AG25</t>
  </si>
  <si>
    <t>Provisión e Instalación de Conexiones de Red y Puntos Eléctricos FL Chillán – Ministerio Público Región de Ñuble: 1059240-27-COT25</t>
  </si>
  <si>
    <t>697058-34-AG25</t>
  </si>
  <si>
    <t>Orden de Compra generada por invitación a compra ágil: 697058-40-COT25</t>
  </si>
  <si>
    <t>Servicio de destrucción, traslado y destino final de especies de FL Antofagasta.</t>
  </si>
  <si>
    <t>Servicio de aseo para el mes de julio en oficina ECOH de Calama</t>
  </si>
  <si>
    <t>Cambio itinerario de pasaje aéreo para don Eduardo Ríos - Reunión con Fiscal Nacional.</t>
  </si>
  <si>
    <t>Cambio de itinerario pasaje aéreo para don Juan Castro y escoltas - Reunión con Fiscal Nacional.</t>
  </si>
  <si>
    <t>Pasajes aéreos nacionales Balmaceda-Santiago (ida y regreso), para Fiscal Adjunto Jefe (S) FL Coyhaique y Fiscal Adjunto Jefe FL Aysén. Jornada Nacional de Formación Especializada en Delitos de Violencia Sexual.</t>
  </si>
  <si>
    <t>Adquisición de una tarjeta para ingresar al Edificio del Centro de Justicia.</t>
  </si>
  <si>
    <t>Regulariza Comisión de Servicio por viaje a la Ciudad de Buenos Aires realizada del 07 al 10 de abril del 2025, por inclusión de Maletas para los pasajeros; Ángel Valencia, Juan Pablo Glasinovic, Deborah Bailey y Felipe Fritz.</t>
  </si>
  <si>
    <t>696713-30-AG25</t>
  </si>
  <si>
    <t>MEJORAMIENTO SALA DE REUNIONES Y SALA MULTIUSO</t>
  </si>
  <si>
    <t>697058-36-CM25</t>
  </si>
  <si>
    <t>Orden de Compra: 697058-36-CM25</t>
  </si>
  <si>
    <t>696954-40-AG25</t>
  </si>
  <si>
    <t>Plan individual de cuidado entrevistadores (as)</t>
  </si>
  <si>
    <t>696954-41-AG25</t>
  </si>
  <si>
    <t>Mantención de Caldera a Pellet Marca FROLING Modelo PE 1 ubicada en Fiscalía Local de Ancud</t>
  </si>
  <si>
    <t>696954-42-AG25</t>
  </si>
  <si>
    <t>Compra de 9 UPS</t>
  </si>
  <si>
    <t>696217-61-AG25</t>
  </si>
  <si>
    <t>Orden de Compra generada por invitación a compra ágil: 696217-30-COT25</t>
  </si>
  <si>
    <t>697036-51-AG25</t>
  </si>
  <si>
    <t>Orden de Compra generada por invitación a compra ágil: 697036-55-COT25</t>
  </si>
  <si>
    <t>697036-52-AG25</t>
  </si>
  <si>
    <t>Orden de Compra generada por invitación a compra ágil: 697036-57-COT25</t>
  </si>
  <si>
    <t>696713-31-CM25</t>
  </si>
  <si>
    <t>MATERIALES DE OFICINA FISCALIA Ñuñoa</t>
  </si>
  <si>
    <t>696713-32-CM25</t>
  </si>
  <si>
    <t>697058-37-AG25</t>
  </si>
  <si>
    <t>Orden de Compra generada por invitación a compra ágil: 697058-38-COT25</t>
  </si>
  <si>
    <t>Evaluaciones psicolaborales para el cargo de abogado para la Fiscalía Regional Francisca Torres y Luz Ferro.</t>
  </si>
  <si>
    <t>Compra de Switch - Unidad de informática de la Fiscalía Regional</t>
  </si>
  <si>
    <t>FULL COMPUTER COMERCIAL LIMITADA</t>
  </si>
  <si>
    <t>78.577.530-9</t>
  </si>
  <si>
    <t>Compra de Disco Duro - Unidad de informática de la Fiscalía Regional</t>
  </si>
  <si>
    <t>INGENIERIA E INFORMATICA ASOCIADA LIMITADA</t>
  </si>
  <si>
    <t>79.882.360-4</t>
  </si>
  <si>
    <t>Productos para coffee para Programa Capacitación</t>
  </si>
  <si>
    <t>POYEEN SPA</t>
  </si>
  <si>
    <t>78016196-5</t>
  </si>
  <si>
    <t>1059240-29-AG25</t>
  </si>
  <si>
    <t>Mantención de cortinas metálicas y provisión e instalación de UPS de respaldo – Ministerio Público Región de Ñuble 1059240-28-COT25</t>
  </si>
  <si>
    <t>696713-33-AG25</t>
  </si>
  <si>
    <t>SERVICIO DE PROVISIÓN E INSTALACIÓN DE REVESTIMIENTO DE MURO ACÚSTICO</t>
  </si>
  <si>
    <t>5148-86-AG25</t>
  </si>
  <si>
    <t>ADQUISICIÓN DE ESTUFAS DE PATIO PARA LA FISCALÍA NACIONAL. Compra ágil: 5148-91-COT25</t>
  </si>
  <si>
    <t>697058-38-AG25</t>
  </si>
  <si>
    <t>Orden de Compra generada por invitación a compra ágil: 697058-37-COT25</t>
  </si>
  <si>
    <t>Adquisición de dispensador de toalla y basureros para casa Travesía de la Plaza 3290</t>
  </si>
  <si>
    <t>Adquisición de cables de red UTP cat6 para reemplazar cables dañados en la fiscalía.</t>
  </si>
  <si>
    <t>ALTRONICS CHILE SPA</t>
  </si>
  <si>
    <t>76.390.435-0</t>
  </si>
  <si>
    <t>Cambio fecha de pasaje Stgo-LS de Analista SACFI quien asiste a diligencias causa reservada en Stgo.</t>
  </si>
  <si>
    <t>Compra de micrófonos cuello ganso para SEIVG</t>
  </si>
  <si>
    <t>SOCIEDAD ALIAGA SONIDO SPA</t>
  </si>
  <si>
    <t>76.587.791-1</t>
  </si>
  <si>
    <t>F.R. Biobio</t>
  </si>
  <si>
    <t>FR 367/2024</t>
  </si>
  <si>
    <t>Visita y Reparación de emergencia y puesta en marcha equipo Generador Fiscalia Los Angeles</t>
  </si>
  <si>
    <t>LUREYE GENERACION S.A.</t>
  </si>
  <si>
    <t>93.141.000-8</t>
  </si>
  <si>
    <t>Visita de diagnóstico y reparación provisoria de medida seguridad en inmueble de la región.</t>
  </si>
  <si>
    <t>Sistemas de Seguridad Spa.</t>
  </si>
  <si>
    <t>76.412.123-6</t>
  </si>
  <si>
    <t>Combustible para calefacción de la Fiscalía Local de Collipulli.</t>
  </si>
  <si>
    <t>Reparación en inmueble de la región como medida de seguridad.</t>
  </si>
  <si>
    <t>Pasaje aéreo Monserrat Ramirez Herrera Santiago - Temuco, programa capacitación Uciex en FR de Los Rios desde el 09 al 11-07-2025</t>
  </si>
  <si>
    <t>Pasaje aéreo solo ida Santiago - Temuco 09-07-2025 para Francisco Andaur Suarez, Capacitacion UCIEX en FR de Los Rios</t>
  </si>
  <si>
    <t>Servicio de Inspección técnica de instalaciones eléctrica en obras de la Fiscalia Regional, Rack comunicaciones por reiterados cortes, con emisión de certificado, para empresa Claro.</t>
  </si>
  <si>
    <t>José Marcelo Hernandez Soto</t>
  </si>
  <si>
    <t>11.115.342-6</t>
  </si>
  <si>
    <t>Pasajes Aéreos Nacionales cambio de fecha tramo - Balmaceda-Santiago, para Jefe UGI Fiscalía Regional de Aysén.  Concurrencia a Jornada de DERs de macrozona Sur en Rancagua.</t>
  </si>
  <si>
    <t>Pasajes Aéreos Nacionales cambio de fecha tramo Balmaceda-Santiago, para Directora Ejecutiva Regional Fiscalía Regional de Aysén.  Concurrencia a Jornada de DERs de macrozona Sur en Rancagua.</t>
  </si>
  <si>
    <t>Compra de pasaje aereo Sra. Jacqueline Leal Vallejos. Punta Arenas Santiago / 01/07/2025 Santiago Punta Arenas / 05/07/2025</t>
  </si>
  <si>
    <t>Medallas medianas n°23 (5 doradas, 5 plateadas y 5 cobrizas) con logo prediseñado, grabado posterior y tricolor.</t>
  </si>
  <si>
    <t>NESLA MARIA MUÑOZ PAVLOV</t>
  </si>
  <si>
    <t>10.017.996-2</t>
  </si>
  <si>
    <t>FN/MP N° 1534</t>
  </si>
  <si>
    <t>Contratación de 1 Servicios de Diagnóstico y reparación por falla del sistema de gestión de requerimientos (SGR) de la división de administración y finanzas.</t>
  </si>
  <si>
    <t>Ingenieria Ticmega Spa.</t>
  </si>
  <si>
    <t>76516342-0</t>
  </si>
  <si>
    <t>696027-64-AG25</t>
  </si>
  <si>
    <t>Orden de Compra generada por invitación a compra ágil: 696027-41-COT25</t>
  </si>
  <si>
    <t>696212-87-AG25</t>
  </si>
  <si>
    <t>Orden de Compra generada por invitación a compra ágil: 696212-80-COT25</t>
  </si>
  <si>
    <t>696750-27-AG25</t>
  </si>
  <si>
    <t>Orden de Compra generada por invitación a compra ágil: 696750-37-COT25</t>
  </si>
  <si>
    <t>696713-34-AG25</t>
  </si>
  <si>
    <t>INSTALACIONES ELÉCTRICAS EDIFICIO DE LA FLORIDA</t>
  </si>
  <si>
    <t>697202-35-AG25</t>
  </si>
  <si>
    <t>Orden de Compra generada por invitación a compra ágil: 697202-26-COT25</t>
  </si>
  <si>
    <t>696228-51-AG25</t>
  </si>
  <si>
    <t>MICROFONO 3 EN 1 CON GRABADORA FISCALIA REGION BIOBIO</t>
  </si>
  <si>
    <t>697209-22-AG25</t>
  </si>
  <si>
    <t>Materiales de Oficina par Fiscalía Regional de Aysén, Fiscalias Locales y Oficinas de Atención</t>
  </si>
  <si>
    <t>697202-36-AG25</t>
  </si>
  <si>
    <t>Orden de Compra generada por invitación a compra ágil: 697202-27-COT25</t>
  </si>
  <si>
    <t>696212-88-AG25</t>
  </si>
  <si>
    <t>Orden de Compra generada por invitación a compra ágil: 696212-87-COT25</t>
  </si>
  <si>
    <t>696212-89-AG25</t>
  </si>
  <si>
    <t>Orden de Compra generada por invitación a compra ágil: 696212-91-COT25</t>
  </si>
  <si>
    <t>696027-65-AG25</t>
  </si>
  <si>
    <t>Orden de Compra generada por invitación a compra ágil: 696027-42-COT25</t>
  </si>
  <si>
    <t>697202-37-AG25</t>
  </si>
  <si>
    <t>Habilitación de inmueble ECOH SACFI- Proveniente de compra ágil 697202-24-COT25</t>
  </si>
  <si>
    <t>696011-25-AG25</t>
  </si>
  <si>
    <t>Orden de Compra generada por invitación a compra ágil: 696011-31-COT25</t>
  </si>
  <si>
    <t>696961-29-SE25</t>
  </si>
  <si>
    <t>Compra combustible para la Fiscalia de Collipulli</t>
  </si>
  <si>
    <t>709129-16-AG25</t>
  </si>
  <si>
    <t>Provision y codificacion de tarjetas de proximidad con tecnología RFID</t>
  </si>
  <si>
    <t>696212-90-AG25</t>
  </si>
  <si>
    <t>Orden de Compra generada por invitación a compra ágil: 696212-86-COT25</t>
  </si>
  <si>
    <t>696212-91-AG25</t>
  </si>
  <si>
    <t>Orden de Compra generada por invitación a compra ágil: 696212-90-COT25</t>
  </si>
  <si>
    <t>697202-38-AG25</t>
  </si>
  <si>
    <t>Compra material aseo, proveniente de compra ágil: 697202-28-COT25</t>
  </si>
  <si>
    <t>697202-39-CM25</t>
  </si>
  <si>
    <t>Compra de Tablet</t>
  </si>
  <si>
    <t>697202-40-AG25</t>
  </si>
  <si>
    <t>Cámara PTZ IP: Orden de Compra generada por invitación a compra ágil: 697202-31-COT25</t>
  </si>
  <si>
    <t>697202-41-AG25</t>
  </si>
  <si>
    <t>Micrófono inalámbrico de micrófono de solapa -Orden de Compra generada por invitación a compra ágil: 697202-29-COT25</t>
  </si>
  <si>
    <t>696212-92-AG25</t>
  </si>
  <si>
    <t>Orden de Compra generada por invitación a compra ágil: 696212-89-COT25</t>
  </si>
  <si>
    <t>697202-42-AG25</t>
  </si>
  <si>
    <t>Micrófono ambiental sobre mesa - Orden de Compra generada por invitación a compra ágil: 697202-30-COT25</t>
  </si>
  <si>
    <t>5148-88-TD25</t>
  </si>
  <si>
    <t>Orden de Compra generada por Trato Directo ID 5148-21-FTD25</t>
  </si>
  <si>
    <t>TOTAL ($) SEGUNDO TRIMESTRE 2025</t>
  </si>
  <si>
    <t>Orden de Compra generada por invitación a compra ágil: 696212-44-COT25</t>
  </si>
  <si>
    <t>Orden de Compra generada por invitación a compra ágil: 696212-43-COT25</t>
  </si>
  <si>
    <t>AVISO CONCURSO PUBLICO DOMINGO 04 MAYO</t>
  </si>
  <si>
    <t>Orden de Compra generada por invitación a compra ágil: 697036-36-COT25</t>
  </si>
  <si>
    <t>SERVICIO DISTRIBUCION CARTA CERTIFICADA Y NORMAL</t>
  </si>
  <si>
    <t>SERVICIO VALIJA -PAQUETERIA- COURRIER FISCALIAS REGION BIOBIO</t>
  </si>
  <si>
    <t>Orden de Compra: 1059240-13-CM25</t>
  </si>
  <si>
    <t>Compra jabón líquido 5 lts</t>
  </si>
  <si>
    <t>Compra de bolsas resellables</t>
  </si>
  <si>
    <t>Compra extintores</t>
  </si>
  <si>
    <t>Orden de Compra: 696217-42-CM25</t>
  </si>
  <si>
    <t>Orden de Compra: 696217-41-CM25</t>
  </si>
  <si>
    <t>Orden de Compra: 696217-40-CM25</t>
  </si>
  <si>
    <t>ORDEN DE COMPRA DESDE 696961-1-LE25</t>
  </si>
  <si>
    <t>Compra de sacos</t>
  </si>
  <si>
    <t>Orden de Compra generada por invitación a compra ágil: 696212-37-COT25</t>
  </si>
  <si>
    <t>696704-16-COT25/ Limpieza Cubiertas Fiscalías Region del Maule</t>
  </si>
  <si>
    <t>Orden de Compra generada por invitación a compra ágil: 696750-14-COT25</t>
  </si>
  <si>
    <t>Orden de Compra generada por invitación a compra ágil: 697036-35-COT25</t>
  </si>
  <si>
    <t>Recarga teléfono satelital</t>
  </si>
  <si>
    <t>Orden de Compra generada por Trato Directo ID 697202-5-FTD25</t>
  </si>
  <si>
    <t>Orden de Compra generada por Trato Directo ID 5148-8-FTD25</t>
  </si>
  <si>
    <t>ADQUISICION DE INSUMOS CREDENCIALES PARA LA FISCALÍA NACIONAL. Compra ágil: 5148-47-COT25</t>
  </si>
  <si>
    <t>Orden de Compra generada por invitación a compra ágil: 696750-10-COT25</t>
  </si>
  <si>
    <t>ADQUISICION TRITURADORAS DE PAPEL FISCALIA REGION BIOBIO</t>
  </si>
  <si>
    <t>Orden de Compra: 696217-38-CM25</t>
  </si>
  <si>
    <t>Orden de Compra generada por Trato Directo ID 697202-4-FTD25</t>
  </si>
  <si>
    <t>Orden de Compra generada por invitación a compra ágil: 697036-34-COT25</t>
  </si>
  <si>
    <t>Orden de Compra generada por invitación a compra ágil: 697058-20-COT25</t>
  </si>
  <si>
    <t>Orden de Compra generada por invitación a compra ágil: 696212-41-COT25</t>
  </si>
  <si>
    <t>PENDRIVES</t>
  </si>
  <si>
    <t>Orden de Compra generada por invitación a compra ágil: 696027-31-COT25</t>
  </si>
  <si>
    <t>Orden de Compra generada por invitación a compra ágil: 696750-12-COT25</t>
  </si>
  <si>
    <t>ADQUISICION DE CINTAS ROTULADORAS PARA LA FISCALÍA NACIONAL. Compra ágil: 5148-48-COT25</t>
  </si>
  <si>
    <t>Orden de Compra generada por invitación a compra ágil: 696212-38-COT25</t>
  </si>
  <si>
    <t>Orden de Compra generada por invitación a compra ágil: 696212-36-COT25</t>
  </si>
  <si>
    <t>Orden de Compra generada por invitación a compra ágil: 696011-17-COT25</t>
  </si>
  <si>
    <t>Orden de Compra generada por invitación a compra ágil: 696027-29-COT25</t>
  </si>
  <si>
    <t>Orden de Compra generada por invitación a compra ágil: 696750-11-COT25</t>
  </si>
  <si>
    <t>Orden de Compra generada por invitación a compra ágil: 696750-13-COT25</t>
  </si>
  <si>
    <t>Orden de Compra generada por Trato Directo ID 696217-4-FTD25</t>
  </si>
  <si>
    <t>Orden de Compra generada por invitación a compra ágil: 696954-18-COT25</t>
  </si>
  <si>
    <t>Orden de Compra generada por invitación a compra ágil: 696217-21-COT25</t>
  </si>
  <si>
    <t>Remodelacion de Oficina</t>
  </si>
  <si>
    <t>Cambio pasaje aereo</t>
  </si>
  <si>
    <t>Compra de Rollos termicos</t>
  </si>
  <si>
    <t>Orden de Compra generada por Trato Directo ID 696217-3-FTD25</t>
  </si>
  <si>
    <t>Orden de Compra generada por invitación a compra ágil: 697058-15-COT25</t>
  </si>
  <si>
    <t>Orden de Compra generada por invitación a compra ágil: 697055-27-COT25</t>
  </si>
  <si>
    <t>Adquisición e Instalación de 4 Neumáticos</t>
  </si>
  <si>
    <t>Orden de Compra generada por invitación a compra ágil: 697055-26-COT25</t>
  </si>
  <si>
    <t>Mantención de generadores</t>
  </si>
  <si>
    <t>Orden de Compra generada por invitación a compra ágil: 696212-35-COT25</t>
  </si>
  <si>
    <t>Provisión e instalación de 2 quicios, herrajes y pivotes para 2 puertas protex.</t>
  </si>
  <si>
    <t>Servicio de Mantención Canaletas Edificios</t>
  </si>
  <si>
    <t>Orden de Compra generada por invitación a compra ágil: 696961-21-COT25</t>
  </si>
  <si>
    <t>Reposición mampara acceso FL San Vicente</t>
  </si>
  <si>
    <t>Servicio de reparación de dos UPS y mantención de una UPS</t>
  </si>
  <si>
    <t>Servicio de sanitización, desinsectación, desinsectación especial para plaga chinche del arce</t>
  </si>
  <si>
    <t>Orden de Compra generada por invitación a compra ágil: 696212-27-COT25</t>
  </si>
  <si>
    <t>Orden de Compra: 696961-16-CM25</t>
  </si>
  <si>
    <t>Mantención Tableros Eléctricos Edifcios Fiscalía Regional Metropolitana Oriente.</t>
  </si>
  <si>
    <t>Compra cajas plasticas para custodia</t>
  </si>
  <si>
    <t>Orden de Compra: 696961-14-CM25</t>
  </si>
  <si>
    <t>Orden de Compra generada por invitación a compra ágil: 1059240-11-COT25</t>
  </si>
  <si>
    <t>Orden de Compra generada por invitación a compra ágil: 697058-19-COT25</t>
  </si>
  <si>
    <t>Orden de Compra: 696027-49-CM25</t>
  </si>
  <si>
    <t>Orden de Compra generada por invitación a compra ágil: 696750-9-COT25</t>
  </si>
  <si>
    <t>SERVICIO DE APOYO A LA DESVINCULACIÓN. Compra ágil: 5148-54-COT25</t>
  </si>
  <si>
    <t>SERVICIO DE BANQUETERÍA PARA CUENTA PÚBLICA DE LA FISCALÍA NACIONAL AÑO 2025. Compra ágil: 5148-50-COT25</t>
  </si>
  <si>
    <t>Orden de Compra generada por invitación a compra ágil: 696212-21-COT25</t>
  </si>
  <si>
    <t>Orden de Compra generada por invitación a compra ágil: 696212-22-COT25</t>
  </si>
  <si>
    <t>Pasajes Aereos</t>
  </si>
  <si>
    <t>Orden de Compra generada por invitación a compra ágil: 697058-18-COT25</t>
  </si>
  <si>
    <t>Orden de Compra generada por invitación a compra ágil: 696961-19-COT25</t>
  </si>
  <si>
    <t>Orden de Compra generada por invitación a compra ágil: 697058-16-COT25</t>
  </si>
  <si>
    <t>Orden de Compra generada por invitación a compra ágil: 697036-30-COT25</t>
  </si>
  <si>
    <t>Mantención Cortinas metálicas</t>
  </si>
  <si>
    <t>Orden de Compra generada por invitación a compra ágil: 697055-24-COT25</t>
  </si>
  <si>
    <t>EVALUACIONES PSICOLABORAES FISCALIA REGION BIOBIO</t>
  </si>
  <si>
    <t>Servicio de Arriendo Carpa evento Jornadas Patagónicas compra ágil: 697209-5-COT25</t>
  </si>
  <si>
    <t>Orden de Compra generada por invitación a compra ágil: 696961-14-COT25</t>
  </si>
  <si>
    <t>Orden de Compra generada por invitación a compra ágil: 696954-12-COT25</t>
  </si>
  <si>
    <t>Orden de Compra generada por invitación a compra ágil: 696961-12-COT25</t>
  </si>
  <si>
    <t>Orden de Compra generada por invitación a compra ágil: 696961-17-COT25</t>
  </si>
  <si>
    <t>Orden de Compra: 696217-29-CM25</t>
  </si>
  <si>
    <t>Orden de Compra: 696217-28-CM25</t>
  </si>
  <si>
    <t>Orden de Compra: 696217-27-CM25</t>
  </si>
  <si>
    <t>Orden de Compra generada por invitación a compra ágil: 697058-17-COT25</t>
  </si>
  <si>
    <t>Orden de Compra: 696217-26-CM25</t>
  </si>
  <si>
    <t>Orden de Compra generada por invitación a compra ágil: 709129-8-COT25</t>
  </si>
  <si>
    <t>AVISO DIARIO EL SUR DOMINGO 13 DE ABRIL REGION BIOBIO</t>
  </si>
  <si>
    <t>Compra basureros varios FL Rio Negro</t>
  </si>
  <si>
    <t>Orden de Compra generada por invitación a compra ágil: 696011-16-COT25</t>
  </si>
  <si>
    <t>Orden de Compra: 696027-48-CM25</t>
  </si>
  <si>
    <t>Orden de Compra: 696217-25-CM25</t>
  </si>
  <si>
    <t>Orden de Compra generada por invitación a compra ágil: 696217-19-COT25</t>
  </si>
  <si>
    <t>Orden de Compra generada por invitación a compra ágil: 696011-15-COT25</t>
  </si>
  <si>
    <t>Mantención Portones Fiscalías VI Región</t>
  </si>
  <si>
    <t>Mantención Sistema aguas lluvias Edificio FR y FL Rgua</t>
  </si>
  <si>
    <t>Mantención Sistema aguas Servidas edif FR y FL Rgua</t>
  </si>
  <si>
    <t>Orden de Compra generada por invitación a compra ágil: 697036-33-COT25</t>
  </si>
  <si>
    <t>Orden de Compra generada por invitación a compra ágil: 697055-25-COT25</t>
  </si>
  <si>
    <t>Orden de Compra generada por invitación a compra ágil: 696750-8-COT25</t>
  </si>
  <si>
    <t>Compra materiales de Oficina para Fls. Locales y Regional</t>
  </si>
  <si>
    <t>SERVICIO DE MUDANZA TRASLADO ESPECIES FISCALIA REGION BIOBIO</t>
  </si>
  <si>
    <t>Orden de Compra generada por invitación a compra ágil: 696212-30-COT25</t>
  </si>
  <si>
    <t>Orden de Compra generada por invitación a compra ágil: 696212-25-COT25</t>
  </si>
  <si>
    <t>Orden de Compra: 696217-23-CM25</t>
  </si>
  <si>
    <t>Orden de Compra generada por invitación a compra ágil: 697036-32-COT25</t>
  </si>
  <si>
    <t>UPS EQUIPO RAYOS X FISCALIA TALCAHUANO</t>
  </si>
  <si>
    <t>Orden de Compra generada por invitación a compra ágil: 696027-28-COT25</t>
  </si>
  <si>
    <t>CONTRATACIÓN DE SERVICIO DE PRODUCCIÓN Y EDICIÓN DE VIDEO INSTITUCIONAL compra ágil: 5148-30-COT25</t>
  </si>
  <si>
    <t>Orden de Compra generada por invitación a compra ágil: 696961-20-COT25</t>
  </si>
  <si>
    <t>Orden de Compra generada por invitación a compra ágil: 696027-26-COT25</t>
  </si>
  <si>
    <t>SERVICIO DE ALOJAMIENTO compra ágil: 5148-46-COT25</t>
  </si>
  <si>
    <t>Orden de Compra generada por invitación a compra ágil: 697202-9-COT25</t>
  </si>
  <si>
    <t>Orden de Compra generada por invitación a compra ágil: 696027-25-COT25</t>
  </si>
  <si>
    <t>Orden de Compra generada por invitación a compra ágil: 696027-24-COT25</t>
  </si>
  <si>
    <t>Orden de Compra generada por invitación a compra ágil: 696217-18-COT25</t>
  </si>
  <si>
    <t>Orden de Compra: 696027-43-CM25</t>
  </si>
  <si>
    <t>ADQUISICIÓN DE UNIDAD EXTERIOR LG MULTI V 5 O EQUIVALENTE FL CHILLÁN 2DO PISO compra ágil: 1059240-13-COT25</t>
  </si>
  <si>
    <t>Orden de Compra generada por Trato Directo ID 697057-1-FTD25</t>
  </si>
  <si>
    <t>SISTEMA DE TRANSMISIÓN POR SECUENCIAS DE VIDEO compra ágil: 5148-31-COT25</t>
  </si>
  <si>
    <t>Orden de Compra: 696027-42-CM25</t>
  </si>
  <si>
    <t>Orden de Compra generada por invitación a compra ágil: 696954-7-COT25</t>
  </si>
  <si>
    <t>BOLSAS PLÁSTICAS 0.100 MICRONES, desde compra ágil: 697224-8-COT25</t>
  </si>
  <si>
    <t>Orden de Compra: 696027-41-CM25</t>
  </si>
  <si>
    <t>Orden de Compra generada por invitación a compra ágil: 697224-12-COT25</t>
  </si>
  <si>
    <t>Orden de Compra generada por invitación a compra ágil: 696027-27-COT25</t>
  </si>
  <si>
    <t>Orden de Compra generada por invitación a compra ágil: 696212-28-COT25</t>
  </si>
  <si>
    <t>Orden de Compra generada por invitación a compra ágil: 696961-16-COT25</t>
  </si>
  <si>
    <t>Mantencion general caldera de gas FL. Valparaiso</t>
  </si>
  <si>
    <t>Compra de lanyard</t>
  </si>
  <si>
    <t>Orden de Compra: 1059240-10-CM25</t>
  </si>
  <si>
    <t>Recarga Minutos satelitales</t>
  </si>
  <si>
    <t>Orden de Compra generada por invitación a compra ágil: 697058-14-COT25</t>
  </si>
  <si>
    <t>CONTRATACIÓN DE SERVICIO DE ARRIENDO DE VEHÍCULO compra ágil: 5148-44-COT25</t>
  </si>
  <si>
    <t>Servicio Certificacion Sello verde en FL. Valparaiso</t>
  </si>
  <si>
    <t>Orden de Compra generada por invitación a compra ágil: 696212-26-COT25</t>
  </si>
  <si>
    <t>Adquisición y traslado de mobiliario para salas de entrevista investigativa videograbada. Compra ágil: 5148-39-COT25</t>
  </si>
  <si>
    <t>Mantención Cubiertas, Canales y bajadas de aguas lluvias</t>
  </si>
  <si>
    <t>Compra pendrive 128Gb</t>
  </si>
  <si>
    <t>Orden de Compra generada por invitación a compra ágil: 696027-22-COT25</t>
  </si>
  <si>
    <t>IMPRESIÓN DE FOTOGRAFÍAS MURALES ADHESIVAS compra ágil: 5148-34-COT25</t>
  </si>
  <si>
    <t>Mantención Sistema de bombas de impulsión de agua potable</t>
  </si>
  <si>
    <t>CERTIFICADOS SITIO SEGURO compra ágil: 5148-38-COT25</t>
  </si>
  <si>
    <t>Traslado Equipamiento y Mobiliario de EIVG. Compra ágil: 5148-37-COT25</t>
  </si>
  <si>
    <t>PERIODO INFORMADO: SEGUNDO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</si>
</sst>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164" formatCode="_-&quot;$&quot;\ * #,##0_-;\-&quot;$&quot;\ * #,##0_-;_-&quot;$&quot;\ * &quot;-&quot;_-;_-@_-"/>
    <numFmt numFmtId="165" formatCode="_-&quot;$&quot;\ * #,##0.00_-;\-&quot;$&quot;\ * #,##0.00_-;_-&quot;$&quot;\ * &quot;-&quot;??_-;_-@_-"/>
    <numFmt numFmtId="166" formatCode="_-* #,##0.00_-;\-* #,##0.00_-;_-* &quot;-&quot;??_-;_-@_-"/>
    <numFmt numFmtId="167" formatCode="dd\-mm\-yy;@"/>
    <numFmt numFmtId="168" formatCode="&quot;$&quot;\ #,##0"/>
    <numFmt numFmtId="169" formatCode="dd/mm/yy;@"/>
    <numFmt numFmtId="170" formatCode="[$$-340A]\ #,##0"/>
    <numFmt numFmtId="171" formatCode="0.0%"/>
    <numFmt numFmtId="172" formatCode="_-* #,##0.00\ &quot;€&quot;_-;\-* #,##0.00\ &quot;€&quot;_-;_-* &quot;-&quot;??\ &quot;€&quot;_-;_-@_-"/>
    <numFmt numFmtId="173" formatCode="&quot;$&quot;#,##0"/>
    <numFmt numFmtId="174" formatCode="00\.000\.000\-0"/>
    <numFmt numFmtId="175" formatCode="00\000\000\-0"/>
  </numFmts>
  <fonts count="31" x14ac:knownFonts="1">
    <font>
      <sz val="10"/>
      <name val="Arial"/>
    </font>
    <font>
      <sz val="11"/>
      <color theme="1"/>
      <name val="Calibri"/>
      <family val="2"/>
      <scheme val="minor"/>
    </font>
    <font>
      <sz val="11"/>
      <color theme="1"/>
      <name val="Calibri"/>
      <family val="2"/>
      <scheme val="minor"/>
    </font>
    <font>
      <sz val="10"/>
      <name val="Arial"/>
      <family val="2"/>
    </font>
    <font>
      <b/>
      <sz val="8"/>
      <name val="Trebuchet MS"/>
      <family val="2"/>
    </font>
    <font>
      <sz val="8"/>
      <name val="Trebuchet MS"/>
      <family val="2"/>
    </font>
    <font>
      <b/>
      <sz val="12"/>
      <name val="Arial"/>
      <family val="2"/>
    </font>
    <font>
      <sz val="10"/>
      <name val="Arial"/>
      <family val="2"/>
    </font>
    <font>
      <b/>
      <sz val="8"/>
      <name val="Arial"/>
      <family val="2"/>
    </font>
    <font>
      <sz val="8"/>
      <name val="Arial"/>
      <family val="2"/>
    </font>
    <font>
      <sz val="8"/>
      <color indexed="10"/>
      <name val="Trebuchet MS"/>
      <family val="2"/>
    </font>
    <font>
      <sz val="10"/>
      <name val="Arial"/>
      <family val="2"/>
    </font>
    <font>
      <sz val="10"/>
      <name val="Arial"/>
      <family val="2"/>
    </font>
    <font>
      <sz val="10"/>
      <name val="Arial"/>
      <family val="2"/>
    </font>
    <font>
      <b/>
      <sz val="9"/>
      <name val="Trebuchet MS"/>
      <family val="2"/>
    </font>
    <font>
      <sz val="11"/>
      <color theme="1"/>
      <name val="Calibri"/>
      <family val="2"/>
      <scheme val="minor"/>
    </font>
    <font>
      <sz val="11"/>
      <color rgb="FF006100"/>
      <name val="Calibri"/>
      <family val="2"/>
      <scheme val="minor"/>
    </font>
    <font>
      <sz val="10"/>
      <name val="Calibri"/>
      <family val="2"/>
      <scheme val="minor"/>
    </font>
    <font>
      <sz val="11"/>
      <color rgb="FF000000"/>
      <name val="Calibri"/>
      <family val="2"/>
      <scheme val="minor"/>
    </font>
    <font>
      <b/>
      <sz val="10"/>
      <name val="Arial"/>
      <family val="2"/>
    </font>
    <font>
      <sz val="10"/>
      <name val="Arial"/>
      <family val="2"/>
    </font>
    <font>
      <sz val="10"/>
      <color theme="1"/>
      <name val="Calibri"/>
      <family val="2"/>
      <scheme val="minor"/>
    </font>
    <font>
      <sz val="10"/>
      <color rgb="FF000000"/>
      <name val="Verdana"/>
      <family val="2"/>
    </font>
    <font>
      <sz val="9"/>
      <name val="Calibri"/>
      <family val="2"/>
      <scheme val="minor"/>
    </font>
    <font>
      <sz val="9"/>
      <color theme="1"/>
      <name val="Calibri"/>
      <family val="2"/>
      <scheme val="minor"/>
    </font>
    <font>
      <sz val="9"/>
      <name val="Trebuchet MS"/>
      <family val="2"/>
    </font>
    <font>
      <sz val="9"/>
      <name val="Calibri"/>
      <family val="2"/>
    </font>
    <font>
      <sz val="9"/>
      <name val="Arial"/>
      <family val="2"/>
    </font>
    <font>
      <sz val="9"/>
      <color theme="1"/>
      <name val="Trebuchet MS"/>
      <family val="2"/>
    </font>
    <font>
      <sz val="9"/>
      <name val="Arial Narrow"/>
      <family val="2"/>
    </font>
    <font>
      <sz val="9"/>
      <color theme="1" tint="4.9989318521683403E-2"/>
      <name val="Calibri"/>
      <family val="2"/>
      <scheme val="minor"/>
    </font>
  </fonts>
  <fills count="7">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30">
    <xf numFmtId="0" fontId="0" fillId="0" borderId="0"/>
    <xf numFmtId="0" fontId="16" fillId="2" borderId="0" applyNumberFormat="0" applyBorder="0" applyAlignment="0" applyProtection="0"/>
    <xf numFmtId="166" fontId="15" fillId="0" borderId="0" applyFont="0" applyFill="0" applyBorder="0" applyAlignment="0" applyProtection="0"/>
    <xf numFmtId="164" fontId="3" fillId="0" borderId="0" applyFont="0" applyFill="0" applyBorder="0" applyAlignment="0" applyProtection="0"/>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12" fillId="0" borderId="0" applyFont="0" applyFill="0" applyBorder="0" applyAlignment="0" applyProtection="0"/>
    <xf numFmtId="0" fontId="7" fillId="0" borderId="0"/>
    <xf numFmtId="0" fontId="17" fillId="0" borderId="0"/>
    <xf numFmtId="0" fontId="15" fillId="0" borderId="0"/>
    <xf numFmtId="0" fontId="18" fillId="0" borderId="0"/>
    <xf numFmtId="0" fontId="13" fillId="0" borderId="0"/>
    <xf numFmtId="0" fontId="15" fillId="0" borderId="0"/>
    <xf numFmtId="165" fontId="7"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165" fontId="20" fillId="0" borderId="0" applyFont="0" applyFill="0" applyBorder="0" applyAlignment="0" applyProtection="0"/>
    <xf numFmtId="0" fontId="3" fillId="0" borderId="0"/>
    <xf numFmtId="172" fontId="3" fillId="0" borderId="0" applyFont="0" applyFill="0" applyBorder="0" applyAlignment="0" applyProtection="0"/>
    <xf numFmtId="0" fontId="2" fillId="0" borderId="0"/>
    <xf numFmtId="0" fontId="1" fillId="0" borderId="0"/>
    <xf numFmtId="0" fontId="3" fillId="0" borderId="0"/>
  </cellStyleXfs>
  <cellXfs count="283">
    <xf numFmtId="0" fontId="0" fillId="0" borderId="0" xfId="0"/>
    <xf numFmtId="168" fontId="0" fillId="0" borderId="0" xfId="0" applyNumberFormat="1"/>
    <xf numFmtId="0" fontId="5"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right" vertical="center"/>
    </xf>
    <xf numFmtId="0" fontId="5" fillId="0" borderId="0" xfId="0" applyFont="1" applyAlignment="1">
      <alignment horizontal="center" vertical="center" wrapText="1"/>
    </xf>
    <xf numFmtId="0" fontId="0" fillId="0" borderId="0" xfId="0" applyAlignment="1">
      <alignment vertical="center"/>
    </xf>
    <xf numFmtId="0" fontId="3" fillId="0" borderId="0" xfId="0" applyFont="1" applyAlignment="1">
      <alignment horizontal="right" vertical="center"/>
    </xf>
    <xf numFmtId="0" fontId="7"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9" fillId="0" borderId="0" xfId="0" applyFont="1" applyAlignment="1">
      <alignment horizontal="right" vertical="center"/>
    </xf>
    <xf numFmtId="168" fontId="3" fillId="0" borderId="0" xfId="0" applyNumberFormat="1" applyFont="1" applyAlignment="1">
      <alignment horizontal="right" vertical="center"/>
    </xf>
    <xf numFmtId="168" fontId="7" fillId="0" borderId="0" xfId="0" applyNumberFormat="1" applyFont="1" applyAlignment="1">
      <alignment horizontal="right" vertical="center"/>
    </xf>
    <xf numFmtId="0" fontId="19" fillId="0" borderId="3" xfId="0" applyFont="1" applyBorder="1" applyAlignment="1">
      <alignment horizontal="center" vertical="center" wrapText="1"/>
    </xf>
    <xf numFmtId="17" fontId="19" fillId="0" borderId="1" xfId="0" quotePrefix="1" applyNumberFormat="1" applyFont="1" applyBorder="1" applyAlignment="1">
      <alignment horizontal="center" vertical="center" wrapText="1"/>
    </xf>
    <xf numFmtId="17" fontId="19" fillId="0" borderId="1" xfId="0" applyNumberFormat="1" applyFont="1" applyBorder="1" applyAlignment="1">
      <alignment horizontal="center" vertical="center" wrapText="1"/>
    </xf>
    <xf numFmtId="17" fontId="19" fillId="0" borderId="4" xfId="0" applyNumberFormat="1" applyFont="1" applyBorder="1" applyAlignment="1">
      <alignment horizontal="center" vertical="center" wrapText="1"/>
    </xf>
    <xf numFmtId="168" fontId="0" fillId="4" borderId="1" xfId="0" applyNumberFormat="1" applyFill="1" applyBorder="1"/>
    <xf numFmtId="171" fontId="19" fillId="4" borderId="1" xfId="0" applyNumberFormat="1" applyFont="1" applyFill="1" applyBorder="1" applyAlignment="1">
      <alignment horizontal="center"/>
    </xf>
    <xf numFmtId="0" fontId="0" fillId="0" borderId="2" xfId="0" applyBorder="1"/>
    <xf numFmtId="0" fontId="0" fillId="4" borderId="2" xfId="0" applyFill="1" applyBorder="1"/>
    <xf numFmtId="0" fontId="19" fillId="5" borderId="5" xfId="0" applyFont="1" applyFill="1" applyBorder="1" applyAlignment="1">
      <alignment horizontal="center"/>
    </xf>
    <xf numFmtId="168" fontId="19" fillId="5" borderId="1" xfId="0" applyNumberFormat="1" applyFont="1" applyFill="1" applyBorder="1"/>
    <xf numFmtId="0" fontId="19" fillId="0" borderId="0" xfId="0" applyFont="1"/>
    <xf numFmtId="0" fontId="5" fillId="3" borderId="1" xfId="0" applyFont="1" applyFill="1" applyBorder="1" applyAlignment="1">
      <alignment horizontal="left" vertical="center"/>
    </xf>
    <xf numFmtId="168" fontId="0" fillId="0" borderId="1" xfId="0" applyNumberFormat="1" applyBorder="1"/>
    <xf numFmtId="171" fontId="19" fillId="0" borderId="1" xfId="0" applyNumberFormat="1" applyFont="1" applyBorder="1" applyAlignment="1">
      <alignment horizontal="center"/>
    </xf>
    <xf numFmtId="1" fontId="6" fillId="0" borderId="0" xfId="0" applyNumberFormat="1" applyFont="1" applyAlignment="1">
      <alignment horizontal="left" vertical="center"/>
    </xf>
    <xf numFmtId="1" fontId="0" fillId="0" borderId="0" xfId="0" applyNumberFormat="1" applyAlignment="1">
      <alignment horizontal="left" vertical="center"/>
    </xf>
    <xf numFmtId="0" fontId="6" fillId="0" borderId="0" xfId="0" applyFont="1" applyAlignment="1">
      <alignment horizontal="right" vertical="center"/>
    </xf>
    <xf numFmtId="169" fontId="0" fillId="0" borderId="0" xfId="0" applyNumberFormat="1" applyAlignment="1">
      <alignment horizontal="right" vertical="center"/>
    </xf>
    <xf numFmtId="173" fontId="0" fillId="0" borderId="0" xfId="0" applyNumberFormat="1" applyAlignment="1">
      <alignment horizontal="right" vertical="center"/>
    </xf>
    <xf numFmtId="0" fontId="0" fillId="0" borderId="6" xfId="0" pivotButton="1" applyBorder="1"/>
    <xf numFmtId="0" fontId="0" fillId="0" borderId="7" xfId="0" applyBorder="1"/>
    <xf numFmtId="0" fontId="0" fillId="0" borderId="8" xfId="0" applyBorder="1"/>
    <xf numFmtId="17" fontId="0" fillId="0" borderId="6" xfId="0" applyNumberFormat="1" applyBorder="1"/>
    <xf numFmtId="17" fontId="0" fillId="0" borderId="9" xfId="0" applyNumberFormat="1" applyBorder="1"/>
    <xf numFmtId="17" fontId="0" fillId="0" borderId="10" xfId="0" applyNumberFormat="1" applyBorder="1"/>
    <xf numFmtId="0" fontId="0" fillId="0" borderId="6" xfId="0" applyBorder="1"/>
    <xf numFmtId="0" fontId="0" fillId="0" borderId="11" xfId="0" applyBorder="1"/>
    <xf numFmtId="0" fontId="0" fillId="0" borderId="13" xfId="0" applyBorder="1"/>
    <xf numFmtId="168" fontId="0" fillId="0" borderId="6" xfId="0" applyNumberFormat="1" applyBorder="1"/>
    <xf numFmtId="168" fontId="0" fillId="0" borderId="9" xfId="0" applyNumberFormat="1" applyBorder="1"/>
    <xf numFmtId="168" fontId="0" fillId="0" borderId="10" xfId="0" applyNumberFormat="1" applyBorder="1"/>
    <xf numFmtId="168" fontId="0" fillId="0" borderId="11" xfId="0" applyNumberFormat="1" applyBorder="1"/>
    <xf numFmtId="168" fontId="0" fillId="0" borderId="12" xfId="0" applyNumberFormat="1" applyBorder="1"/>
    <xf numFmtId="168" fontId="0" fillId="0" borderId="13" xfId="0" applyNumberFormat="1" applyBorder="1"/>
    <xf numFmtId="168" fontId="0" fillId="0" borderId="14" xfId="0" applyNumberFormat="1" applyBorder="1"/>
    <xf numFmtId="168" fontId="0" fillId="0" borderId="15" xfId="0" applyNumberFormat="1" applyBorder="1"/>
    <xf numFmtId="0" fontId="3" fillId="4" borderId="2" xfId="0" applyFont="1" applyFill="1" applyBorder="1"/>
    <xf numFmtId="0" fontId="17" fillId="0" borderId="1" xfId="1" applyFont="1" applyFill="1" applyBorder="1" applyAlignment="1">
      <alignment horizontal="left" vertical="center" wrapText="1"/>
    </xf>
    <xf numFmtId="173" fontId="17" fillId="0" borderId="1" xfId="4" applyNumberFormat="1" applyFont="1" applyFill="1" applyBorder="1" applyAlignment="1" applyProtection="1">
      <alignment horizontal="right" vertical="center" wrapText="1"/>
      <protection locked="0"/>
    </xf>
    <xf numFmtId="173" fontId="27" fillId="0" borderId="1" xfId="4" applyNumberFormat="1" applyFont="1" applyFill="1" applyBorder="1" applyAlignment="1" applyProtection="1">
      <alignment horizontal="right" vertical="center" wrapText="1"/>
      <protection locked="0"/>
    </xf>
    <xf numFmtId="173" fontId="23" fillId="0" borderId="1" xfId="4" applyNumberFormat="1" applyFont="1" applyFill="1" applyBorder="1" applyAlignment="1" applyProtection="1">
      <alignment horizontal="right" vertical="center" wrapText="1"/>
      <protection locked="0"/>
    </xf>
    <xf numFmtId="0" fontId="23" fillId="0" borderId="1" xfId="1" applyFont="1" applyFill="1" applyBorder="1" applyAlignment="1">
      <alignment horizontal="left" vertical="center" wrapText="1"/>
    </xf>
    <xf numFmtId="168" fontId="27" fillId="0" borderId="1" xfId="4" applyNumberFormat="1" applyFont="1" applyFill="1" applyBorder="1" applyAlignment="1" applyProtection="1">
      <alignment horizontal="right" vertical="center" wrapText="1"/>
      <protection locked="0"/>
    </xf>
    <xf numFmtId="0" fontId="23" fillId="0" borderId="1" xfId="1" applyFont="1" applyFill="1" applyBorder="1" applyAlignment="1">
      <alignment horizontal="right" vertical="center" wrapText="1"/>
    </xf>
    <xf numFmtId="173" fontId="23" fillId="0" borderId="1" xfId="1" applyNumberFormat="1" applyFont="1" applyFill="1" applyBorder="1" applyAlignment="1">
      <alignment horizontal="right" vertical="center" wrapText="1"/>
    </xf>
    <xf numFmtId="0" fontId="23" fillId="0" borderId="1" xfId="1" applyFont="1" applyFill="1" applyBorder="1" applyAlignment="1">
      <alignment horizontal="center" vertical="center" wrapText="1"/>
    </xf>
    <xf numFmtId="168" fontId="17" fillId="0" borderId="1" xfId="4" applyNumberFormat="1" applyFont="1" applyFill="1" applyBorder="1" applyAlignment="1" applyProtection="1">
      <alignment horizontal="right" vertical="top" wrapText="1"/>
      <protection locked="0"/>
    </xf>
    <xf numFmtId="164" fontId="21" fillId="0" borderId="1" xfId="3" applyFont="1" applyFill="1" applyBorder="1" applyAlignment="1">
      <alignment wrapText="1"/>
    </xf>
    <xf numFmtId="0" fontId="17" fillId="0" borderId="1" xfId="1" applyFont="1" applyFill="1" applyBorder="1" applyAlignment="1">
      <alignment horizontal="right" vertical="center" wrapText="1"/>
    </xf>
    <xf numFmtId="168" fontId="17" fillId="0" borderId="1" xfId="1" applyNumberFormat="1" applyFont="1" applyFill="1" applyBorder="1" applyAlignment="1">
      <alignment horizontal="center" vertical="center" wrapText="1"/>
    </xf>
    <xf numFmtId="0" fontId="19" fillId="0" borderId="0" xfId="0" applyFont="1" applyAlignment="1">
      <alignment horizontal="center"/>
    </xf>
    <xf numFmtId="0" fontId="3" fillId="0" borderId="0" xfId="0" applyFont="1" applyAlignment="1">
      <alignment horizontal="justify" vertical="center" wrapText="1"/>
    </xf>
    <xf numFmtId="0" fontId="7" fillId="0" borderId="0" xfId="0" applyFont="1" applyAlignment="1">
      <alignment horizontal="justify" vertical="center" wrapText="1"/>
    </xf>
    <xf numFmtId="0" fontId="14"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167" fontId="14" fillId="6" borderId="1" xfId="0" applyNumberFormat="1" applyFont="1" applyFill="1" applyBorder="1" applyAlignment="1">
      <alignment horizontal="center" vertical="center" wrapText="1"/>
    </xf>
    <xf numFmtId="1" fontId="14" fillId="6" borderId="1" xfId="0" applyNumberFormat="1" applyFont="1" applyFill="1" applyBorder="1" applyAlignment="1">
      <alignment horizontal="center" vertical="center" wrapText="1"/>
    </xf>
    <xf numFmtId="169" fontId="14" fillId="6" borderId="1" xfId="0" applyNumberFormat="1" applyFont="1" applyFill="1" applyBorder="1" applyAlignment="1">
      <alignment horizontal="center" vertical="center" wrapText="1"/>
    </xf>
    <xf numFmtId="173" fontId="14" fillId="6" borderId="1" xfId="0" applyNumberFormat="1" applyFont="1" applyFill="1" applyBorder="1" applyAlignment="1">
      <alignment horizontal="center" vertical="center" wrapText="1"/>
    </xf>
    <xf numFmtId="168" fontId="4" fillId="6" borderId="1" xfId="0" applyNumberFormat="1" applyFont="1" applyFill="1" applyBorder="1" applyAlignment="1">
      <alignment horizontal="center" vertical="center" wrapText="1"/>
    </xf>
    <xf numFmtId="168" fontId="17" fillId="0" borderId="1" xfId="4" applyNumberFormat="1" applyFont="1" applyFill="1" applyBorder="1" applyAlignment="1" applyProtection="1">
      <alignment horizontal="right" vertical="top" wrapText="1"/>
    </xf>
    <xf numFmtId="0" fontId="23" fillId="0" borderId="1" xfId="0" applyFont="1" applyFill="1" applyBorder="1" applyAlignment="1">
      <alignment horizontal="left" vertical="center" wrapText="1"/>
    </xf>
    <xf numFmtId="0" fontId="17" fillId="0" borderId="1" xfId="0" applyFont="1" applyFill="1" applyBorder="1" applyAlignment="1">
      <alignment horizontal="left" wrapText="1"/>
    </xf>
    <xf numFmtId="0" fontId="23" fillId="0" borderId="1" xfId="0" applyFont="1" applyFill="1" applyBorder="1" applyAlignment="1">
      <alignment horizontal="center" vertical="center" wrapText="1"/>
    </xf>
    <xf numFmtId="167" fontId="23" fillId="0" borderId="1" xfId="0" applyNumberFormat="1" applyFont="1" applyFill="1" applyBorder="1" applyAlignment="1">
      <alignment horizontal="center" vertical="center"/>
    </xf>
    <xf numFmtId="0" fontId="23" fillId="0" borderId="1" xfId="0" applyFont="1" applyFill="1" applyBorder="1" applyAlignment="1">
      <alignment vertical="center" wrapText="1"/>
    </xf>
    <xf numFmtId="14" fontId="23"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right" vertical="center" wrapText="1"/>
    </xf>
    <xf numFmtId="173" fontId="23" fillId="0" borderId="1" xfId="0" applyNumberFormat="1" applyFont="1" applyFill="1" applyBorder="1" applyAlignment="1">
      <alignment horizontal="right" vertical="center" wrapText="1"/>
    </xf>
    <xf numFmtId="17" fontId="17" fillId="0" borderId="1" xfId="0" applyNumberFormat="1" applyFont="1" applyFill="1" applyBorder="1" applyAlignment="1">
      <alignment vertical="center" wrapText="1"/>
    </xf>
    <xf numFmtId="16" fontId="25" fillId="0" borderId="1" xfId="17" applyNumberFormat="1" applyFont="1" applyFill="1" applyBorder="1" applyAlignment="1" applyProtection="1">
      <alignment horizontal="left" vertical="center" wrapText="1"/>
      <protection locked="0"/>
    </xf>
    <xf numFmtId="16" fontId="17" fillId="0" borderId="1" xfId="17" applyNumberFormat="1" applyFont="1" applyFill="1" applyBorder="1" applyAlignment="1" applyProtection="1">
      <alignment horizontal="left" vertical="center" wrapText="1"/>
      <protection locked="0"/>
    </xf>
    <xf numFmtId="0" fontId="25" fillId="0" borderId="1" xfId="17" applyFont="1" applyFill="1" applyBorder="1" applyAlignment="1" applyProtection="1">
      <alignment horizontal="center" vertical="center" wrapText="1"/>
      <protection locked="0"/>
    </xf>
    <xf numFmtId="14" fontId="25" fillId="0" borderId="1" xfId="0" applyNumberFormat="1" applyFont="1" applyFill="1" applyBorder="1" applyAlignment="1">
      <alignment horizontal="center" vertical="center"/>
    </xf>
    <xf numFmtId="0" fontId="26" fillId="0" borderId="1" xfId="0" applyFont="1" applyFill="1" applyBorder="1" applyAlignment="1">
      <alignment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right" vertical="center" wrapText="1"/>
    </xf>
    <xf numFmtId="0" fontId="17" fillId="0" borderId="1" xfId="0" applyFont="1" applyFill="1" applyBorder="1" applyAlignment="1">
      <alignment horizontal="left" vertical="center" wrapText="1"/>
    </xf>
    <xf numFmtId="0" fontId="26" fillId="0" borderId="1" xfId="0" applyFont="1" applyFill="1" applyBorder="1" applyAlignment="1" applyProtection="1">
      <alignment horizontal="center" vertical="center" wrapText="1"/>
      <protection locked="0"/>
    </xf>
    <xf numFmtId="0" fontId="27" fillId="0" borderId="1" xfId="0" applyFont="1" applyFill="1" applyBorder="1" applyAlignment="1">
      <alignment horizontal="left" vertical="center"/>
    </xf>
    <xf numFmtId="3" fontId="27" fillId="0" borderId="1" xfId="0" applyNumberFormat="1" applyFont="1" applyFill="1" applyBorder="1" applyAlignment="1">
      <alignment horizontal="right" vertical="center"/>
    </xf>
    <xf numFmtId="0" fontId="27" fillId="0" borderId="1" xfId="0" applyFont="1" applyFill="1" applyBorder="1" applyAlignment="1">
      <alignment vertical="center" wrapText="1"/>
    </xf>
    <xf numFmtId="14" fontId="27" fillId="0" borderId="1" xfId="0" applyNumberFormat="1" applyFont="1" applyFill="1" applyBorder="1" applyAlignment="1">
      <alignment horizontal="center" vertical="center"/>
    </xf>
    <xf numFmtId="0" fontId="27" fillId="0" borderId="1" xfId="0" applyFont="1" applyFill="1" applyBorder="1" applyAlignment="1">
      <alignment horizontal="left" vertical="center" wrapText="1"/>
    </xf>
    <xf numFmtId="0" fontId="27" fillId="0" borderId="1" xfId="0" applyFont="1" applyFill="1" applyBorder="1" applyAlignment="1">
      <alignment horizontal="right" vertical="center"/>
    </xf>
    <xf numFmtId="0" fontId="23" fillId="0" borderId="1" xfId="0" applyFont="1" applyFill="1" applyBorder="1" applyAlignment="1">
      <alignment horizontal="center" vertical="center"/>
    </xf>
    <xf numFmtId="14" fontId="23" fillId="0" borderId="1" xfId="0" applyNumberFormat="1" applyFont="1" applyFill="1" applyBorder="1" applyAlignment="1">
      <alignment horizontal="center" vertical="center"/>
    </xf>
    <xf numFmtId="0" fontId="25" fillId="0" borderId="1" xfId="0" applyFont="1" applyFill="1" applyBorder="1" applyAlignment="1" applyProtection="1">
      <alignment vertical="center" wrapText="1"/>
      <protection locked="0"/>
    </xf>
    <xf numFmtId="14" fontId="25"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right" vertical="center" wrapText="1"/>
    </xf>
    <xf numFmtId="173" fontId="25" fillId="0" borderId="1" xfId="0" applyNumberFormat="1" applyFont="1" applyFill="1" applyBorder="1" applyAlignment="1">
      <alignment horizontal="right" vertical="center" wrapText="1"/>
    </xf>
    <xf numFmtId="0" fontId="25" fillId="0" borderId="1" xfId="0" applyFont="1" applyFill="1" applyBorder="1" applyAlignment="1">
      <alignment vertical="center" wrapText="1"/>
    </xf>
    <xf numFmtId="0" fontId="25" fillId="0" borderId="1" xfId="0" applyFont="1" applyFill="1" applyBorder="1" applyAlignment="1" applyProtection="1">
      <alignment horizontal="left" vertical="center" wrapText="1"/>
      <protection locked="0"/>
    </xf>
    <xf numFmtId="14" fontId="25" fillId="0" borderId="1" xfId="0" applyNumberFormat="1" applyFont="1" applyFill="1" applyBorder="1" applyAlignment="1" applyProtection="1">
      <alignment horizontal="left" vertical="center" wrapText="1"/>
      <protection locked="0"/>
    </xf>
    <xf numFmtId="1" fontId="25" fillId="0" borderId="1" xfId="0" applyNumberFormat="1" applyFont="1" applyFill="1" applyBorder="1" applyAlignment="1">
      <alignment horizontal="center" vertical="center"/>
    </xf>
    <xf numFmtId="0" fontId="25" fillId="0" borderId="1" xfId="17" applyFont="1" applyFill="1" applyBorder="1" applyAlignment="1" applyProtection="1">
      <alignment horizontal="left" vertical="center" wrapText="1"/>
      <protection locked="0"/>
    </xf>
    <xf numFmtId="0" fontId="29" fillId="0" borderId="1" xfId="0" applyFont="1" applyFill="1" applyBorder="1" applyAlignment="1">
      <alignment horizontal="center" vertical="center" wrapText="1"/>
    </xf>
    <xf numFmtId="14" fontId="29" fillId="0" borderId="1" xfId="0" applyNumberFormat="1" applyFont="1" applyFill="1" applyBorder="1" applyAlignment="1">
      <alignment horizontal="center" vertical="center" wrapText="1"/>
    </xf>
    <xf numFmtId="2" fontId="29" fillId="0" borderId="1" xfId="0" applyNumberFormat="1" applyFont="1" applyFill="1" applyBorder="1" applyAlignment="1">
      <alignment horizontal="left" vertical="center" wrapText="1"/>
    </xf>
    <xf numFmtId="173" fontId="29" fillId="0" borderId="1" xfId="0" applyNumberFormat="1" applyFont="1" applyFill="1" applyBorder="1" applyAlignment="1">
      <alignment horizontal="right" vertical="center" wrapText="1"/>
    </xf>
    <xf numFmtId="14" fontId="25" fillId="0" borderId="1" xfId="0" applyNumberFormat="1" applyFont="1" applyFill="1" applyBorder="1" applyAlignment="1" applyProtection="1">
      <alignment horizontal="center" vertical="center" wrapText="1"/>
      <protection locked="0"/>
    </xf>
    <xf numFmtId="167" fontId="27" fillId="0" borderId="1" xfId="0" applyNumberFormat="1" applyFont="1" applyFill="1" applyBorder="1" applyAlignment="1">
      <alignment horizontal="center" vertical="center"/>
    </xf>
    <xf numFmtId="173" fontId="27" fillId="0" borderId="1" xfId="0" applyNumberFormat="1" applyFont="1" applyFill="1" applyBorder="1" applyAlignment="1">
      <alignment horizontal="right" vertical="center"/>
    </xf>
    <xf numFmtId="170" fontId="23" fillId="0" borderId="1" xfId="0" applyNumberFormat="1" applyFont="1" applyFill="1" applyBorder="1" applyAlignment="1">
      <alignment horizontal="left" vertical="center" wrapText="1"/>
    </xf>
    <xf numFmtId="0" fontId="23" fillId="0" borderId="1" xfId="0" applyFont="1" applyFill="1" applyBorder="1" applyAlignment="1">
      <alignment horizontal="right" vertical="center" wrapText="1"/>
    </xf>
    <xf numFmtId="0" fontId="17" fillId="0" borderId="1" xfId="18" applyFont="1" applyFill="1" applyBorder="1" applyAlignment="1">
      <alignment horizontal="left" vertical="center"/>
    </xf>
    <xf numFmtId="2" fontId="29" fillId="0" borderId="1" xfId="0" applyNumberFormat="1" applyFont="1" applyFill="1" applyBorder="1" applyAlignment="1">
      <alignment horizontal="center" vertical="center" wrapText="1"/>
    </xf>
    <xf numFmtId="2" fontId="29" fillId="0" borderId="1" xfId="0" applyNumberFormat="1" applyFont="1" applyFill="1" applyBorder="1" applyAlignment="1">
      <alignment horizontal="right" vertical="center" wrapText="1"/>
    </xf>
    <xf numFmtId="0" fontId="23" fillId="0" borderId="1" xfId="0" applyFont="1" applyFill="1" applyBorder="1" applyAlignment="1">
      <alignment horizontal="right" vertical="center"/>
    </xf>
    <xf numFmtId="11" fontId="25" fillId="0" borderId="1" xfId="17" applyNumberFormat="1" applyFont="1" applyFill="1" applyBorder="1" applyAlignment="1" applyProtection="1">
      <alignment horizontal="left" vertical="center" wrapText="1"/>
      <protection locked="0"/>
    </xf>
    <xf numFmtId="174" fontId="25" fillId="0" borderId="1" xfId="0" applyNumberFormat="1" applyFont="1" applyFill="1" applyBorder="1" applyAlignment="1">
      <alignment horizontal="right" vertical="center" wrapText="1"/>
    </xf>
    <xf numFmtId="0" fontId="17" fillId="0" borderId="1" xfId="0" applyFont="1" applyFill="1" applyBorder="1" applyAlignment="1" applyProtection="1">
      <alignment horizontal="left" vertical="center" wrapText="1"/>
      <protection locked="0"/>
    </xf>
    <xf numFmtId="0" fontId="25" fillId="0" borderId="1" xfId="0" applyFont="1" applyFill="1" applyBorder="1" applyAlignment="1">
      <alignment horizontal="left" vertical="center"/>
    </xf>
    <xf numFmtId="175" fontId="25" fillId="0" borderId="1" xfId="0" applyNumberFormat="1" applyFont="1" applyFill="1" applyBorder="1" applyAlignment="1">
      <alignment horizontal="right" vertical="center"/>
    </xf>
    <xf numFmtId="0" fontId="25" fillId="0" borderId="1" xfId="0" applyFont="1" applyFill="1" applyBorder="1" applyAlignment="1">
      <alignment horizontal="center" vertical="center"/>
    </xf>
    <xf numFmtId="0" fontId="25" fillId="0" borderId="1" xfId="0" applyFont="1" applyFill="1" applyBorder="1" applyAlignment="1">
      <alignment horizontal="right" vertical="center"/>
    </xf>
    <xf numFmtId="14" fontId="23" fillId="0" borderId="1" xfId="18" applyNumberFormat="1" applyFont="1" applyFill="1" applyBorder="1" applyAlignment="1">
      <alignment horizontal="center" vertical="center"/>
    </xf>
    <xf numFmtId="0" fontId="23" fillId="0" borderId="1" xfId="0" applyFont="1" applyFill="1" applyBorder="1" applyAlignment="1">
      <alignment horizontal="left" vertical="center"/>
    </xf>
    <xf numFmtId="0" fontId="23" fillId="0" borderId="1" xfId="18" applyFont="1" applyFill="1" applyBorder="1" applyAlignment="1">
      <alignment horizontal="right" vertical="center"/>
    </xf>
    <xf numFmtId="169" fontId="23" fillId="0" borderId="1" xfId="0" applyNumberFormat="1" applyFont="1" applyFill="1" applyBorder="1" applyAlignment="1">
      <alignment horizontal="center" vertical="center"/>
    </xf>
    <xf numFmtId="173" fontId="23" fillId="0" borderId="1" xfId="0" applyNumberFormat="1" applyFont="1" applyFill="1" applyBorder="1" applyAlignment="1">
      <alignment horizontal="right" vertical="center"/>
    </xf>
    <xf numFmtId="0" fontId="27" fillId="0" borderId="1" xfId="0" applyFont="1" applyFill="1" applyBorder="1" applyAlignment="1" applyProtection="1">
      <alignment horizontal="center" vertical="center" wrapText="1"/>
      <protection locked="0"/>
    </xf>
    <xf numFmtId="14" fontId="27" fillId="0" borderId="1" xfId="0" applyNumberFormat="1" applyFont="1" applyFill="1" applyBorder="1" applyAlignment="1" applyProtection="1">
      <alignment horizontal="center" vertical="center" wrapText="1"/>
      <protection locked="0"/>
    </xf>
    <xf numFmtId="3" fontId="27" fillId="0" borderId="1" xfId="0" applyNumberFormat="1" applyFont="1" applyFill="1" applyBorder="1" applyAlignment="1">
      <alignment horizontal="left" vertical="center" wrapText="1"/>
    </xf>
    <xf numFmtId="3" fontId="23" fillId="0" borderId="1" xfId="0" applyNumberFormat="1" applyFont="1" applyFill="1" applyBorder="1" applyAlignment="1">
      <alignment horizontal="right" vertical="center"/>
    </xf>
    <xf numFmtId="1" fontId="23" fillId="0" borderId="1" xfId="0" applyNumberFormat="1" applyFont="1" applyFill="1" applyBorder="1" applyAlignment="1">
      <alignment horizontal="center" vertical="center"/>
    </xf>
    <xf numFmtId="1" fontId="25" fillId="0" borderId="1" xfId="17" applyNumberFormat="1" applyFont="1" applyFill="1" applyBorder="1" applyAlignment="1" applyProtection="1">
      <alignment horizontal="right" vertical="center" wrapText="1"/>
      <protection locked="0"/>
    </xf>
    <xf numFmtId="14" fontId="23" fillId="0" borderId="1" xfId="0" applyNumberFormat="1" applyFont="1" applyFill="1" applyBorder="1" applyAlignment="1">
      <alignment vertical="center" wrapText="1"/>
    </xf>
    <xf numFmtId="0" fontId="23" fillId="0" borderId="1" xfId="0" applyFont="1" applyFill="1" applyBorder="1" applyAlignment="1" applyProtection="1">
      <alignment horizontal="justify" vertical="center" wrapText="1"/>
      <protection locked="0"/>
    </xf>
    <xf numFmtId="0" fontId="23"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right" vertical="center" wrapText="1"/>
      <protection locked="0"/>
    </xf>
    <xf numFmtId="3" fontId="23" fillId="0" borderId="1" xfId="18" applyNumberFormat="1" applyFont="1" applyFill="1" applyBorder="1" applyAlignment="1">
      <alignment horizontal="right" vertical="center"/>
    </xf>
    <xf numFmtId="0" fontId="23" fillId="0" borderId="1" xfId="18" applyFont="1" applyFill="1" applyBorder="1" applyAlignment="1">
      <alignment vertical="center"/>
    </xf>
    <xf numFmtId="14" fontId="23" fillId="0" borderId="1" xfId="18" applyNumberFormat="1" applyFont="1" applyFill="1" applyBorder="1" applyAlignment="1">
      <alignment horizontal="left" vertical="center"/>
    </xf>
    <xf numFmtId="0" fontId="25" fillId="0" borderId="1" xfId="0" applyFont="1" applyFill="1" applyBorder="1" applyAlignment="1">
      <alignment vertical="center"/>
    </xf>
    <xf numFmtId="173" fontId="25" fillId="0" borderId="1" xfId="0" applyNumberFormat="1" applyFont="1" applyFill="1" applyBorder="1" applyAlignment="1">
      <alignment horizontal="right" vertical="center"/>
    </xf>
    <xf numFmtId="167" fontId="23"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173" fontId="23" fillId="0" borderId="1" xfId="3" applyNumberFormat="1" applyFont="1" applyFill="1" applyBorder="1" applyAlignment="1">
      <alignment horizontal="right" vertical="center" wrapText="1"/>
    </xf>
    <xf numFmtId="14" fontId="27"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14" fontId="23" fillId="0" borderId="1" xfId="0" applyNumberFormat="1" applyFont="1" applyFill="1" applyBorder="1" applyAlignment="1" applyProtection="1">
      <alignment horizontal="center" vertical="center" wrapText="1"/>
      <protection locked="0"/>
    </xf>
    <xf numFmtId="2" fontId="25" fillId="0" borderId="1" xfId="0" applyNumberFormat="1" applyFont="1" applyFill="1" applyBorder="1" applyAlignment="1">
      <alignment horizontal="left" vertical="center" wrapText="1"/>
    </xf>
    <xf numFmtId="173" fontId="25" fillId="0" borderId="1" xfId="4" applyNumberFormat="1" applyFont="1" applyFill="1" applyBorder="1" applyAlignment="1">
      <alignment horizontal="right" vertical="center" wrapText="1"/>
    </xf>
    <xf numFmtId="1" fontId="25" fillId="0" borderId="1" xfId="0" applyNumberFormat="1" applyFont="1" applyFill="1" applyBorder="1" applyAlignment="1">
      <alignment horizontal="center" vertical="center" wrapText="1"/>
    </xf>
    <xf numFmtId="169" fontId="23" fillId="0" borderId="1" xfId="0" applyNumberFormat="1" applyFont="1" applyFill="1" applyBorder="1" applyAlignment="1">
      <alignment horizontal="center" vertical="center" wrapText="1"/>
    </xf>
    <xf numFmtId="175" fontId="25" fillId="0" borderId="1" xfId="0" applyNumberFormat="1" applyFont="1" applyFill="1" applyBorder="1" applyAlignment="1">
      <alignment horizontal="right" vertical="center" wrapText="1"/>
    </xf>
    <xf numFmtId="169" fontId="29" fillId="0" borderId="1" xfId="0" applyNumberFormat="1" applyFont="1" applyFill="1" applyBorder="1" applyAlignment="1">
      <alignment horizontal="center" vertical="center" wrapText="1"/>
    </xf>
    <xf numFmtId="173" fontId="27" fillId="0" borderId="1" xfId="0" applyNumberFormat="1" applyFont="1" applyFill="1" applyBorder="1" applyAlignment="1">
      <alignment horizontal="right" vertical="center" wrapText="1"/>
    </xf>
    <xf numFmtId="3" fontId="27" fillId="0" borderId="1" xfId="0" applyNumberFormat="1" applyFont="1" applyFill="1" applyBorder="1" applyAlignment="1">
      <alignment horizontal="right" vertical="center" wrapText="1"/>
    </xf>
    <xf numFmtId="0" fontId="27" fillId="0" borderId="1" xfId="0" applyFont="1" applyFill="1" applyBorder="1" applyAlignment="1">
      <alignment horizontal="right" vertical="center" wrapText="1"/>
    </xf>
    <xf numFmtId="167" fontId="27"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14" fontId="27" fillId="0" borderId="1" xfId="0" applyNumberFormat="1" applyFont="1" applyFill="1" applyBorder="1" applyAlignment="1">
      <alignment horizontal="right" vertical="center" wrapText="1"/>
    </xf>
    <xf numFmtId="3" fontId="23" fillId="0" borderId="1" xfId="0" applyNumberFormat="1" applyFont="1" applyFill="1" applyBorder="1" applyAlignment="1">
      <alignment horizontal="right" vertical="center" wrapText="1"/>
    </xf>
    <xf numFmtId="0" fontId="23" fillId="0" borderId="1" xfId="18" applyFont="1" applyFill="1" applyBorder="1" applyAlignment="1">
      <alignment horizontal="right" vertical="center" wrapText="1"/>
    </xf>
    <xf numFmtId="14" fontId="23" fillId="0" borderId="1" xfId="18" applyNumberFormat="1" applyFont="1" applyFill="1" applyBorder="1" applyAlignment="1">
      <alignment horizontal="center" vertical="center" wrapText="1"/>
    </xf>
    <xf numFmtId="1" fontId="23"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vertical="center"/>
    </xf>
    <xf numFmtId="0" fontId="17" fillId="0" borderId="1" xfId="0" applyFont="1" applyFill="1" applyBorder="1" applyAlignment="1">
      <alignment vertical="center" wrapText="1"/>
    </xf>
    <xf numFmtId="0" fontId="17" fillId="0" borderId="1" xfId="0" applyFont="1" applyFill="1" applyBorder="1" applyAlignment="1">
      <alignment horizontal="left" vertical="center"/>
    </xf>
    <xf numFmtId="0" fontId="22" fillId="0" borderId="1" xfId="0" applyFont="1" applyFill="1" applyBorder="1" applyAlignment="1">
      <alignment wrapText="1"/>
    </xf>
    <xf numFmtId="14" fontId="22" fillId="0" borderId="1" xfId="0" applyNumberFormat="1" applyFont="1" applyFill="1" applyBorder="1" applyAlignment="1">
      <alignment horizontal="center" wrapText="1"/>
    </xf>
    <xf numFmtId="173" fontId="22" fillId="0" borderId="1" xfId="0" applyNumberFormat="1" applyFont="1" applyFill="1" applyBorder="1" applyAlignment="1">
      <alignment wrapText="1"/>
    </xf>
    <xf numFmtId="0" fontId="24" fillId="0" borderId="1" xfId="0" applyFont="1" applyFill="1" applyBorder="1" applyAlignment="1">
      <alignment horizontal="left" vertical="center" wrapText="1"/>
    </xf>
    <xf numFmtId="0" fontId="24" fillId="0" borderId="1" xfId="0" applyFont="1" applyFill="1" applyBorder="1" applyAlignment="1">
      <alignment vertical="center" wrapText="1"/>
    </xf>
    <xf numFmtId="14" fontId="24" fillId="0" borderId="1" xfId="0" applyNumberFormat="1" applyFont="1" applyFill="1" applyBorder="1" applyAlignment="1">
      <alignment horizontal="center" vertical="center" wrapText="1"/>
    </xf>
    <xf numFmtId="173" fontId="24" fillId="0" borderId="1" xfId="0" applyNumberFormat="1" applyFont="1" applyFill="1" applyBorder="1" applyAlignment="1">
      <alignment horizontal="right" vertical="center" wrapText="1"/>
    </xf>
    <xf numFmtId="0" fontId="21" fillId="0" borderId="1" xfId="0" applyFont="1" applyFill="1" applyBorder="1" applyAlignment="1">
      <alignment horizontal="left" wrapText="1"/>
    </xf>
    <xf numFmtId="0" fontId="24" fillId="0" borderId="1" xfId="0" applyFont="1" applyFill="1" applyBorder="1" applyAlignment="1">
      <alignment horizontal="center" vertical="center" wrapText="1"/>
    </xf>
    <xf numFmtId="49" fontId="24" fillId="0" borderId="1" xfId="0" applyNumberFormat="1" applyFont="1" applyFill="1" applyBorder="1" applyAlignment="1">
      <alignment horizontal="right" vertical="center" wrapText="1"/>
    </xf>
    <xf numFmtId="14" fontId="24" fillId="0" borderId="1" xfId="0" applyNumberFormat="1" applyFont="1" applyFill="1" applyBorder="1" applyAlignment="1">
      <alignment vertical="center" wrapText="1"/>
    </xf>
    <xf numFmtId="14" fontId="28" fillId="0" borderId="1" xfId="0" applyNumberFormat="1" applyFont="1" applyFill="1" applyBorder="1" applyAlignment="1">
      <alignment horizontal="center" vertical="center" wrapText="1"/>
    </xf>
    <xf numFmtId="0" fontId="28" fillId="0" borderId="1" xfId="0" applyFont="1" applyFill="1" applyBorder="1" applyAlignment="1">
      <alignment horizontal="left" vertical="center" wrapText="1"/>
    </xf>
    <xf numFmtId="49" fontId="28" fillId="0" borderId="1" xfId="0" applyNumberFormat="1" applyFont="1" applyFill="1" applyBorder="1" applyAlignment="1">
      <alignment horizontal="right" vertical="center" wrapText="1"/>
    </xf>
    <xf numFmtId="173" fontId="28" fillId="0" borderId="1" xfId="0" applyNumberFormat="1" applyFont="1" applyFill="1" applyBorder="1" applyAlignment="1">
      <alignment horizontal="right" vertical="center" wrapText="1"/>
    </xf>
    <xf numFmtId="0" fontId="24" fillId="0" borderId="1" xfId="0" applyFont="1" applyFill="1" applyBorder="1" applyAlignment="1">
      <alignment horizontal="right" vertical="center" wrapText="1"/>
    </xf>
    <xf numFmtId="173" fontId="24" fillId="0" borderId="1" xfId="3" applyNumberFormat="1" applyFont="1" applyFill="1" applyBorder="1" applyAlignment="1">
      <alignment horizontal="right" vertical="center" wrapText="1"/>
    </xf>
    <xf numFmtId="1" fontId="28" fillId="0" borderId="1" xfId="0" applyNumberFormat="1" applyFont="1" applyFill="1" applyBorder="1" applyAlignment="1">
      <alignment horizontal="center" vertical="center" wrapText="1"/>
    </xf>
    <xf numFmtId="175" fontId="28" fillId="0" borderId="1" xfId="0" applyNumberFormat="1" applyFont="1" applyFill="1" applyBorder="1" applyAlignment="1">
      <alignment horizontal="right" vertical="center" wrapText="1"/>
    </xf>
    <xf numFmtId="0" fontId="30"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14" fontId="30" fillId="0" borderId="1" xfId="0" applyNumberFormat="1" applyFont="1" applyFill="1" applyBorder="1" applyAlignment="1">
      <alignment horizontal="center" vertical="center" wrapText="1"/>
    </xf>
    <xf numFmtId="173" fontId="30" fillId="0" borderId="1" xfId="0" applyNumberFormat="1" applyFont="1" applyFill="1" applyBorder="1" applyAlignment="1">
      <alignment horizontal="right" vertical="center" wrapText="1"/>
    </xf>
    <xf numFmtId="0" fontId="28" fillId="0" borderId="1" xfId="0" applyFont="1" applyFill="1" applyBorder="1" applyAlignment="1">
      <alignment horizontal="center" vertical="center" wrapText="1"/>
    </xf>
    <xf numFmtId="3" fontId="30" fillId="0" borderId="1" xfId="0" applyNumberFormat="1" applyFont="1" applyFill="1" applyBorder="1" applyAlignment="1">
      <alignment horizontal="right" vertical="center" wrapText="1"/>
    </xf>
    <xf numFmtId="0" fontId="17" fillId="0" borderId="1" xfId="0" applyFont="1" applyFill="1" applyBorder="1" applyAlignment="1" applyProtection="1">
      <alignment horizontal="center" vertical="center" wrapText="1"/>
      <protection locked="0"/>
    </xf>
    <xf numFmtId="0" fontId="21" fillId="0" borderId="1" xfId="0" applyFont="1" applyFill="1" applyBorder="1" applyAlignment="1">
      <alignment wrapText="1"/>
    </xf>
    <xf numFmtId="14" fontId="21" fillId="0" borderId="1" xfId="0" applyNumberFormat="1" applyFont="1" applyFill="1" applyBorder="1" applyAlignment="1">
      <alignment horizontal="center" wrapText="1"/>
    </xf>
    <xf numFmtId="49" fontId="21" fillId="0" borderId="1" xfId="0" applyNumberFormat="1" applyFont="1" applyFill="1" applyBorder="1" applyAlignment="1">
      <alignment horizontal="right" wrapText="1"/>
    </xf>
    <xf numFmtId="173" fontId="21" fillId="0" borderId="1" xfId="0" applyNumberFormat="1" applyFont="1" applyFill="1" applyBorder="1" applyAlignment="1">
      <alignment wrapText="1"/>
    </xf>
    <xf numFmtId="17" fontId="17" fillId="0" borderId="1" xfId="0" applyNumberFormat="1" applyFont="1" applyFill="1" applyBorder="1" applyAlignment="1">
      <alignment vertical="center"/>
    </xf>
    <xf numFmtId="167" fontId="17" fillId="0" borderId="1" xfId="0" applyNumberFormat="1" applyFont="1" applyFill="1" applyBorder="1" applyAlignment="1">
      <alignment horizontal="center"/>
    </xf>
    <xf numFmtId="0" fontId="17" fillId="0" borderId="1" xfId="17" applyFont="1" applyFill="1" applyBorder="1" applyAlignment="1" applyProtection="1">
      <alignment horizontal="left" vertical="center" wrapText="1"/>
      <protection locked="0"/>
    </xf>
    <xf numFmtId="14" fontId="17" fillId="0" borderId="1" xfId="0" applyNumberFormat="1" applyFont="1" applyFill="1" applyBorder="1" applyAlignment="1">
      <alignment horizontal="center" vertical="center"/>
    </xf>
    <xf numFmtId="1" fontId="17" fillId="0" borderId="1" xfId="17" applyNumberFormat="1" applyFont="1" applyFill="1" applyBorder="1" applyAlignment="1" applyProtection="1">
      <alignment horizontal="right" vertical="center" wrapText="1"/>
      <protection locked="0"/>
    </xf>
    <xf numFmtId="0" fontId="17" fillId="0" borderId="1" xfId="0" applyFont="1" applyFill="1" applyBorder="1" applyAlignment="1">
      <alignment horizontal="center" vertical="center" wrapText="1"/>
    </xf>
    <xf numFmtId="0" fontId="17" fillId="0" borderId="1" xfId="0" applyFont="1" applyFill="1" applyBorder="1" applyAlignment="1">
      <alignment horizontal="right"/>
    </xf>
    <xf numFmtId="0" fontId="17" fillId="0" borderId="1" xfId="0" applyFont="1" applyFill="1" applyBorder="1" applyAlignment="1">
      <alignment horizontal="left"/>
    </xf>
    <xf numFmtId="168" fontId="17" fillId="0" borderId="1" xfId="0" applyNumberFormat="1" applyFont="1" applyFill="1" applyBorder="1" applyAlignment="1">
      <alignment horizontal="right"/>
    </xf>
    <xf numFmtId="3" fontId="17" fillId="0" borderId="1" xfId="0" applyNumberFormat="1" applyFont="1" applyFill="1" applyBorder="1" applyAlignment="1">
      <alignment horizontal="right"/>
    </xf>
    <xf numFmtId="1" fontId="21" fillId="0" borderId="1" xfId="0" applyNumberFormat="1" applyFont="1" applyFill="1" applyBorder="1" applyAlignment="1">
      <alignment horizontal="center" vertical="center"/>
    </xf>
    <xf numFmtId="14" fontId="21" fillId="0" borderId="1" xfId="0" applyNumberFormat="1" applyFont="1" applyFill="1" applyBorder="1" applyAlignment="1">
      <alignment horizontal="center" vertical="center" wrapText="1"/>
    </xf>
    <xf numFmtId="42" fontId="21" fillId="0" borderId="1" xfId="0" applyNumberFormat="1" applyFont="1" applyFill="1" applyBorder="1" applyAlignment="1">
      <alignment horizontal="center" vertical="center" wrapText="1"/>
    </xf>
    <xf numFmtId="14" fontId="21" fillId="0" borderId="1" xfId="0" applyNumberFormat="1" applyFont="1" applyFill="1" applyBorder="1" applyAlignment="1">
      <alignment horizontal="center" vertical="center"/>
    </xf>
    <xf numFmtId="0" fontId="21" fillId="0" borderId="1" xfId="0" applyFont="1" applyFill="1" applyBorder="1" applyAlignment="1">
      <alignment horizontal="left" vertical="center" wrapText="1"/>
    </xf>
    <xf numFmtId="175" fontId="21" fillId="0" borderId="1" xfId="0" applyNumberFormat="1" applyFont="1" applyFill="1" applyBorder="1" applyAlignment="1">
      <alignment horizontal="right" vertical="center"/>
    </xf>
    <xf numFmtId="0" fontId="21" fillId="0" borderId="1" xfId="0" applyFont="1" applyFill="1" applyBorder="1" applyAlignment="1">
      <alignment vertical="center" wrapText="1"/>
    </xf>
    <xf numFmtId="49"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wrapText="1"/>
    </xf>
    <xf numFmtId="164" fontId="21" fillId="0" borderId="1" xfId="3" applyFont="1" applyFill="1" applyBorder="1" applyAlignment="1">
      <alignment horizontal="center" wrapText="1"/>
    </xf>
    <xf numFmtId="0" fontId="17" fillId="0" borderId="1" xfId="0" applyFont="1" applyFill="1" applyBorder="1" applyAlignment="1">
      <alignment horizontal="right" vertical="center" wrapText="1"/>
    </xf>
    <xf numFmtId="14" fontId="17" fillId="0" borderId="1" xfId="0" applyNumberFormat="1" applyFont="1" applyFill="1" applyBorder="1" applyAlignment="1">
      <alignment horizontal="center" vertical="center" wrapText="1"/>
    </xf>
    <xf numFmtId="2" fontId="17" fillId="0" borderId="1" xfId="0" applyNumberFormat="1" applyFont="1" applyFill="1" applyBorder="1" applyAlignment="1">
      <alignment horizontal="left" vertical="center" wrapText="1"/>
    </xf>
    <xf numFmtId="2" fontId="17" fillId="0" borderId="1" xfId="0" applyNumberFormat="1" applyFont="1" applyFill="1" applyBorder="1" applyAlignment="1">
      <alignment horizontal="right" vertical="center" wrapText="1"/>
    </xf>
    <xf numFmtId="170" fontId="17" fillId="0" borderId="1" xfId="0" applyNumberFormat="1" applyFont="1" applyFill="1" applyBorder="1" applyAlignment="1">
      <alignment horizontal="right" vertical="center" wrapText="1"/>
    </xf>
    <xf numFmtId="14" fontId="17" fillId="0" borderId="1" xfId="18" applyNumberFormat="1" applyFont="1" applyFill="1" applyBorder="1" applyAlignment="1">
      <alignment horizontal="center" vertical="center"/>
    </xf>
    <xf numFmtId="173" fontId="17" fillId="0" borderId="1" xfId="0" applyNumberFormat="1" applyFont="1" applyFill="1" applyBorder="1" applyAlignment="1">
      <alignment wrapText="1"/>
    </xf>
    <xf numFmtId="173" fontId="21" fillId="0" borderId="1" xfId="0" applyNumberFormat="1" applyFont="1" applyFill="1" applyBorder="1" applyAlignment="1">
      <alignment vertical="center" wrapText="1"/>
    </xf>
    <xf numFmtId="0" fontId="17" fillId="0" borderId="1" xfId="0" applyFont="1" applyFill="1" applyBorder="1" applyAlignment="1">
      <alignment horizontal="right" vertical="center"/>
    </xf>
    <xf numFmtId="0" fontId="21" fillId="0" borderId="1" xfId="0" applyFont="1" applyFill="1" applyBorder="1" applyAlignment="1">
      <alignment horizontal="center" vertical="center" wrapText="1"/>
    </xf>
    <xf numFmtId="14" fontId="17" fillId="0" borderId="1" xfId="0" applyNumberFormat="1" applyFont="1" applyFill="1" applyBorder="1" applyAlignment="1">
      <alignment horizontal="center"/>
    </xf>
    <xf numFmtId="0" fontId="17" fillId="0" borderId="1" xfId="0" applyFont="1" applyFill="1" applyBorder="1" applyAlignment="1" applyProtection="1">
      <alignment horizontal="center" vertical="top" wrapText="1"/>
      <protection locked="0"/>
    </xf>
    <xf numFmtId="14" fontId="17" fillId="0" borderId="1" xfId="0" applyNumberFormat="1" applyFont="1" applyFill="1" applyBorder="1" applyAlignment="1" applyProtection="1">
      <alignment horizontal="center" vertical="top" wrapText="1"/>
      <protection locked="0"/>
    </xf>
    <xf numFmtId="0" fontId="21" fillId="0" borderId="1" xfId="0" applyFont="1" applyFill="1" applyBorder="1" applyAlignment="1">
      <alignment horizontal="left" vertical="top"/>
    </xf>
    <xf numFmtId="3" fontId="17" fillId="0" borderId="1" xfId="0" applyNumberFormat="1" applyFont="1" applyFill="1" applyBorder="1" applyAlignment="1">
      <alignment horizontal="left" vertical="top" wrapText="1"/>
    </xf>
    <xf numFmtId="170" fontId="17" fillId="0" borderId="1" xfId="0" applyNumberFormat="1" applyFont="1" applyFill="1" applyBorder="1" applyAlignment="1">
      <alignment horizontal="left" vertical="center" wrapText="1"/>
    </xf>
    <xf numFmtId="0" fontId="21" fillId="0" borderId="1" xfId="0" applyFont="1" applyFill="1" applyBorder="1" applyAlignment="1">
      <alignment horizontal="right" vertical="center" wrapText="1"/>
    </xf>
    <xf numFmtId="0" fontId="21" fillId="0" borderId="1" xfId="0" applyFont="1" applyFill="1" applyBorder="1" applyAlignment="1">
      <alignment horizontal="left" vertical="center"/>
    </xf>
    <xf numFmtId="0" fontId="21" fillId="0" borderId="1" xfId="0" applyFont="1" applyFill="1" applyBorder="1" applyAlignment="1">
      <alignment horizontal="center" wrapText="1"/>
    </xf>
    <xf numFmtId="42" fontId="21" fillId="0" borderId="1" xfId="0" applyNumberFormat="1" applyFont="1" applyFill="1" applyBorder="1" applyAlignment="1">
      <alignment wrapText="1"/>
    </xf>
    <xf numFmtId="0" fontId="21" fillId="0" borderId="1" xfId="0" applyFont="1" applyFill="1" applyBorder="1" applyAlignment="1">
      <alignment horizontal="right" vertical="center"/>
    </xf>
    <xf numFmtId="1" fontId="17" fillId="0" borderId="1" xfId="0" applyNumberFormat="1" applyFont="1" applyFill="1" applyBorder="1" applyAlignment="1">
      <alignment horizontal="center" vertical="center"/>
    </xf>
    <xf numFmtId="175" fontId="17" fillId="0" borderId="1" xfId="0" applyNumberFormat="1" applyFont="1" applyFill="1" applyBorder="1" applyAlignment="1">
      <alignment horizontal="right" vertical="center"/>
    </xf>
    <xf numFmtId="42" fontId="17" fillId="0" borderId="1" xfId="0" applyNumberFormat="1" applyFont="1" applyFill="1" applyBorder="1" applyAlignment="1">
      <alignment horizontal="center" vertical="center" wrapText="1"/>
    </xf>
    <xf numFmtId="14" fontId="17" fillId="0" borderId="1" xfId="18" applyNumberFormat="1" applyFont="1" applyFill="1" applyBorder="1" applyAlignment="1">
      <alignment horizontal="left" vertical="center"/>
    </xf>
    <xf numFmtId="0" fontId="17" fillId="0" borderId="1" xfId="18" applyFont="1" applyFill="1" applyBorder="1" applyAlignment="1">
      <alignment horizontal="right" vertical="center"/>
    </xf>
    <xf numFmtId="0" fontId="17" fillId="0" borderId="1" xfId="0" applyFont="1" applyFill="1" applyBorder="1" applyAlignment="1" applyProtection="1">
      <alignment vertical="top" wrapText="1"/>
      <protection locked="0"/>
    </xf>
    <xf numFmtId="14" fontId="21" fillId="0" borderId="1" xfId="0" applyNumberFormat="1" applyFont="1" applyFill="1" applyBorder="1" applyAlignment="1">
      <alignment horizontal="center" vertical="top" wrapText="1"/>
    </xf>
    <xf numFmtId="0" fontId="21" fillId="0" borderId="1" xfId="0" applyFont="1" applyFill="1" applyBorder="1" applyAlignment="1">
      <alignment horizontal="left" vertical="top" wrapText="1"/>
    </xf>
    <xf numFmtId="49" fontId="21" fillId="0" borderId="1" xfId="0" applyNumberFormat="1" applyFont="1" applyFill="1" applyBorder="1" applyAlignment="1">
      <alignment horizontal="right" vertical="top" wrapText="1"/>
    </xf>
    <xf numFmtId="173" fontId="21" fillId="0" borderId="1" xfId="0" applyNumberFormat="1" applyFont="1" applyFill="1" applyBorder="1" applyAlignment="1">
      <alignment horizontal="right" vertical="top" wrapText="1"/>
    </xf>
    <xf numFmtId="0" fontId="17" fillId="0" borderId="1" xfId="0" applyFont="1" applyFill="1" applyBorder="1" applyAlignment="1" applyProtection="1">
      <alignment horizontal="left" vertical="top" wrapText="1"/>
      <protection locked="0"/>
    </xf>
    <xf numFmtId="173" fontId="21" fillId="0" borderId="1" xfId="0" applyNumberFormat="1" applyFont="1" applyFill="1" applyBorder="1" applyAlignment="1">
      <alignment horizontal="center" vertical="center"/>
    </xf>
    <xf numFmtId="14" fontId="21" fillId="0" borderId="1" xfId="0" applyNumberFormat="1" applyFont="1" applyFill="1" applyBorder="1" applyAlignment="1">
      <alignment horizontal="left" vertical="center" wrapText="1"/>
    </xf>
    <xf numFmtId="0" fontId="21" fillId="0" borderId="1" xfId="18" applyFont="1" applyFill="1" applyBorder="1" applyAlignment="1">
      <alignment horizontal="left" vertical="center" wrapText="1"/>
    </xf>
    <xf numFmtId="0" fontId="21" fillId="0" borderId="1" xfId="18" applyFont="1" applyFill="1" applyBorder="1" applyAlignment="1" applyProtection="1">
      <alignment horizontal="left" vertical="center" wrapText="1"/>
      <protection locked="0"/>
    </xf>
    <xf numFmtId="14" fontId="21" fillId="0" borderId="1" xfId="18" applyNumberFormat="1" applyFont="1" applyFill="1" applyBorder="1" applyAlignment="1" applyProtection="1">
      <alignment horizontal="center" vertical="center" wrapText="1"/>
      <protection locked="0"/>
    </xf>
    <xf numFmtId="0" fontId="21" fillId="0" borderId="1" xfId="0" applyFont="1" applyFill="1" applyBorder="1" applyAlignment="1" applyProtection="1">
      <alignment horizontal="left" vertical="center" wrapText="1"/>
      <protection locked="0"/>
    </xf>
    <xf numFmtId="174" fontId="21" fillId="0" borderId="1" xfId="0" applyNumberFormat="1" applyFont="1" applyFill="1" applyBorder="1" applyAlignment="1">
      <alignment horizontal="right" vertical="center" wrapText="1"/>
    </xf>
    <xf numFmtId="49" fontId="17" fillId="0" borderId="1" xfId="0" applyNumberFormat="1" applyFont="1" applyFill="1" applyBorder="1" applyAlignment="1">
      <alignment horizontal="right" vertical="center" wrapText="1"/>
    </xf>
    <xf numFmtId="0" fontId="17" fillId="0" borderId="1" xfId="0" applyFont="1" applyFill="1" applyBorder="1" applyAlignment="1" applyProtection="1">
      <alignment horizontal="left"/>
      <protection locked="0"/>
    </xf>
    <xf numFmtId="14" fontId="17" fillId="0" borderId="1" xfId="0" applyNumberFormat="1" applyFont="1" applyFill="1" applyBorder="1" applyAlignment="1" applyProtection="1">
      <alignment horizontal="center"/>
      <protection locked="0"/>
    </xf>
    <xf numFmtId="0" fontId="21" fillId="0" borderId="1" xfId="0" applyFont="1" applyFill="1" applyBorder="1" applyAlignment="1">
      <alignment horizontal="left"/>
    </xf>
    <xf numFmtId="14" fontId="21" fillId="0" borderId="1" xfId="0" applyNumberFormat="1" applyFont="1" applyFill="1" applyBorder="1" applyAlignment="1">
      <alignment horizontal="center"/>
    </xf>
    <xf numFmtId="0" fontId="17" fillId="0" borderId="1" xfId="0" applyFont="1" applyFill="1" applyBorder="1" applyAlignment="1">
      <alignment horizontal="right" wrapText="1"/>
    </xf>
    <xf numFmtId="173" fontId="21" fillId="0" borderId="1" xfId="0" applyNumberFormat="1" applyFont="1" applyFill="1" applyBorder="1"/>
    <xf numFmtId="0" fontId="7" fillId="0" borderId="1" xfId="0" applyFont="1"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horizontal="left" vertical="center"/>
    </xf>
    <xf numFmtId="1" fontId="0" fillId="0" borderId="1" xfId="0" applyNumberFormat="1" applyFill="1" applyBorder="1" applyAlignment="1">
      <alignment horizontal="left" vertical="center"/>
    </xf>
    <xf numFmtId="169" fontId="0" fillId="0" borderId="1" xfId="0" applyNumberFormat="1" applyFill="1" applyBorder="1" applyAlignment="1">
      <alignment horizontal="right" vertical="center"/>
    </xf>
    <xf numFmtId="0" fontId="9" fillId="0" borderId="1" xfId="0" applyFont="1" applyFill="1" applyBorder="1" applyAlignment="1">
      <alignment horizontal="right" vertical="center"/>
    </xf>
    <xf numFmtId="168" fontId="7" fillId="0" borderId="1" xfId="0" applyNumberFormat="1" applyFont="1" applyFill="1" applyBorder="1" applyAlignment="1">
      <alignment horizontal="right" vertical="center"/>
    </xf>
    <xf numFmtId="17" fontId="0" fillId="0" borderId="1" xfId="0" applyNumberFormat="1" applyFill="1" applyBorder="1" applyAlignment="1">
      <alignment vertical="center"/>
    </xf>
    <xf numFmtId="0" fontId="3" fillId="0" borderId="1" xfId="0" applyFont="1" applyFill="1" applyBorder="1" applyAlignment="1">
      <alignment horizontal="center" vertical="center"/>
    </xf>
  </cellXfs>
  <cellStyles count="30">
    <cellStyle name="Bueno" xfId="1" builtinId="26"/>
    <cellStyle name="Millares 2" xfId="2" xr:uid="{00000000-0005-0000-0000-000002000000}"/>
    <cellStyle name="Moneda [0]" xfId="3" builtinId="7"/>
    <cellStyle name="Moneda 10 2 2" xfId="26" xr:uid="{00000000-0005-0000-0000-000005000000}"/>
    <cellStyle name="Moneda 2" xfId="4" xr:uid="{00000000-0005-0000-0000-000006000000}"/>
    <cellStyle name="Moneda 2 2" xfId="14" xr:uid="{00000000-0005-0000-0000-000007000000}"/>
    <cellStyle name="Moneda 23 2" xfId="16" xr:uid="{00000000-0005-0000-0000-000008000000}"/>
    <cellStyle name="Moneda 3" xfId="5" xr:uid="{00000000-0005-0000-0000-000009000000}"/>
    <cellStyle name="Moneda 3 2" xfId="6" xr:uid="{00000000-0005-0000-0000-00000A000000}"/>
    <cellStyle name="Moneda 34" xfId="19" xr:uid="{00000000-0005-0000-0000-00000B000000}"/>
    <cellStyle name="Moneda 35" xfId="21" xr:uid="{00000000-0005-0000-0000-00000C000000}"/>
    <cellStyle name="Moneda 4" xfId="7" xr:uid="{00000000-0005-0000-0000-00000D000000}"/>
    <cellStyle name="Moneda 5" xfId="24" xr:uid="{00000000-0005-0000-0000-00000E000000}"/>
    <cellStyle name="Normal" xfId="0" builtinId="0"/>
    <cellStyle name="Normal 10 2 2" xfId="22" xr:uid="{00000000-0005-0000-0000-000010000000}"/>
    <cellStyle name="Normal 11" xfId="8" xr:uid="{00000000-0005-0000-0000-000011000000}"/>
    <cellStyle name="Normal 13" xfId="29" xr:uid="{9AC5A541-16B3-4513-851F-B6EEAAE09A2A}"/>
    <cellStyle name="Normal 14" xfId="17" xr:uid="{00000000-0005-0000-0000-000012000000}"/>
    <cellStyle name="Normal 15" xfId="20" xr:uid="{00000000-0005-0000-0000-000013000000}"/>
    <cellStyle name="Normal 2" xfId="9" xr:uid="{00000000-0005-0000-0000-000014000000}"/>
    <cellStyle name="Normal 2 2" xfId="10" xr:uid="{00000000-0005-0000-0000-000015000000}"/>
    <cellStyle name="Normal 2 2 2" xfId="18" xr:uid="{00000000-0005-0000-0000-000016000000}"/>
    <cellStyle name="Normal 2 2 2 2" xfId="25" xr:uid="{00000000-0005-0000-0000-000017000000}"/>
    <cellStyle name="Normal 3" xfId="11" xr:uid="{00000000-0005-0000-0000-000018000000}"/>
    <cellStyle name="Normal 4 2" xfId="23" xr:uid="{00000000-0005-0000-0000-000019000000}"/>
    <cellStyle name="Normal 5" xfId="12" xr:uid="{00000000-0005-0000-0000-00001A000000}"/>
    <cellStyle name="Normal 6" xfId="13" xr:uid="{00000000-0005-0000-0000-00001B000000}"/>
    <cellStyle name="Normal 7" xfId="27" xr:uid="{DCB7E4B8-3C33-477B-B6CD-FBCCA0AF6D92}"/>
    <cellStyle name="Normal 8" xfId="28" xr:uid="{7D82110E-70F6-40DB-BE90-5A1948497D9B}"/>
    <cellStyle name="Normal 8 2" xfId="15" xr:uid="{00000000-0005-0000-0000-00001C000000}"/>
  </cellStyles>
  <dxfs count="2">
    <dxf>
      <font>
        <color rgb="FF9C0006"/>
      </font>
      <fill>
        <patternFill>
          <bgColor rgb="FFFFC7CE"/>
        </patternFill>
      </fill>
    </dxf>
    <dxf>
      <numFmt numFmtId="168" formatCode="&quot;$&quot;\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7.0739553806848432E-2"/>
          <c:y val="0.25008703612320937"/>
          <c:w val="0.52601545743939404"/>
          <c:h val="0.71721541619286688"/>
        </c:manualLayout>
      </c:layout>
      <c:pie3DChart>
        <c:varyColors val="1"/>
        <c:ser>
          <c:idx val="1"/>
          <c:order val="1"/>
          <c:dLbls>
            <c:dLbl>
              <c:idx val="0"/>
              <c:layout>
                <c:manualLayout>
                  <c:x val="-8.8310691334962318E-2"/>
                  <c:y val="0.10421621003096684"/>
                </c:manualLayout>
              </c:layout>
              <c:numFmt formatCode="0.0%" sourceLinked="0"/>
              <c:spPr>
                <a:noFill/>
                <a:ln>
                  <a:noFill/>
                </a:ln>
                <a:effectLst/>
              </c:spPr>
              <c:txPr>
                <a:bodyPr wrap="square" lIns="38100" tIns="19050" rIns="38100" bIns="19050" anchor="ctr">
                  <a:noAutofit/>
                </a:bodyPr>
                <a:lstStyle/>
                <a:p>
                  <a:pPr>
                    <a:defRPr/>
                  </a:pPr>
                  <a:endParaRPr lang="es-CL"/>
                </a:p>
              </c:txPr>
              <c:showLegendKey val="0"/>
              <c:showVal val="0"/>
              <c:showCatName val="1"/>
              <c:showSerName val="0"/>
              <c:showPercent val="1"/>
              <c:showBubbleSize val="0"/>
              <c:extLst>
                <c:ext xmlns:c15="http://schemas.microsoft.com/office/drawing/2012/chart" uri="{CE6537A1-D6FC-4f65-9D91-7224C49458BB}">
                  <c15:layout>
                    <c:manualLayout>
                      <c:w val="0.11114106750137236"/>
                      <c:h val="0.15044504995458674"/>
                    </c:manualLayout>
                  </c15:layout>
                </c:ext>
                <c:ext xmlns:c16="http://schemas.microsoft.com/office/drawing/2014/chart" uri="{C3380CC4-5D6E-409C-BE32-E72D297353CC}">
                  <c16:uniqueId val="{00000000-F435-427F-800D-96063983D109}"/>
                </c:ext>
              </c:extLst>
            </c:dLbl>
            <c:dLbl>
              <c:idx val="1"/>
              <c:layout>
                <c:manualLayout>
                  <c:x val="-5.0488792474541543E-2"/>
                  <c:y val="-1.8069185493502685E-2"/>
                </c:manualLayout>
              </c:layout>
              <c:numFmt formatCode="0.0%" sourceLinked="0"/>
              <c:spPr>
                <a:noFill/>
                <a:ln>
                  <a:noFill/>
                </a:ln>
                <a:effectLst/>
              </c:spPr>
              <c:txPr>
                <a:bodyPr wrap="square" lIns="38100" tIns="19050" rIns="38100" bIns="19050" anchor="ctr">
                  <a:noAutofit/>
                </a:bodyPr>
                <a:lstStyle/>
                <a:p>
                  <a:pPr>
                    <a:defRPr/>
                  </a:pPr>
                  <a:endParaRPr lang="es-CL"/>
                </a:p>
              </c:txPr>
              <c:showLegendKey val="0"/>
              <c:showVal val="0"/>
              <c:showCatName val="1"/>
              <c:showSerName val="0"/>
              <c:showPercent val="1"/>
              <c:showBubbleSize val="0"/>
              <c:extLst>
                <c:ext xmlns:c15="http://schemas.microsoft.com/office/drawing/2012/chart" uri="{CE6537A1-D6FC-4f65-9D91-7224C49458BB}">
                  <c15:layout>
                    <c:manualLayout>
                      <c:w val="0.1154299407468635"/>
                      <c:h val="0.15044504995458674"/>
                    </c:manualLayout>
                  </c15:layout>
                </c:ext>
                <c:ext xmlns:c16="http://schemas.microsoft.com/office/drawing/2014/chart" uri="{C3380CC4-5D6E-409C-BE32-E72D297353CC}">
                  <c16:uniqueId val="{00000001-F435-427F-800D-96063983D109}"/>
                </c:ext>
              </c:extLst>
            </c:dLbl>
            <c:dLbl>
              <c:idx val="2"/>
              <c:layout>
                <c:manualLayout>
                  <c:x val="-5.530383503327526E-2"/>
                  <c:y val="2.0759366931994535E-2"/>
                </c:manualLayout>
              </c:layout>
              <c:numFmt formatCode="0.0%" sourceLinked="0"/>
              <c:spPr/>
              <c:txPr>
                <a:bodyPr/>
                <a:lstStyle/>
                <a:p>
                  <a:pPr>
                    <a:defRPr/>
                  </a:pPr>
                  <a:endParaRPr lang="es-CL"/>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435-427F-800D-96063983D109}"/>
                </c:ext>
              </c:extLst>
            </c:dLbl>
            <c:dLbl>
              <c:idx val="3"/>
              <c:layout>
                <c:manualLayout>
                  <c:x val="0.17611993816494126"/>
                  <c:y val="-0.1547151837627927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435-427F-800D-96063983D109}"/>
                </c:ext>
              </c:extLst>
            </c:dLbl>
            <c:numFmt formatCode="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Tabla!$B$18:$B$21</c:f>
              <c:strCache>
                <c:ptCount val="4"/>
                <c:pt idx="0">
                  <c:v>Compra ágil / Convenio Marco (Chilecompra)</c:v>
                </c:pt>
                <c:pt idx="1">
                  <c:v>Licitación Pública</c:v>
                </c:pt>
                <c:pt idx="2">
                  <c:v>Licitación Privada</c:v>
                </c:pt>
                <c:pt idx="3">
                  <c:v>Trato Directo</c:v>
                </c:pt>
              </c:strCache>
            </c:strRef>
          </c:cat>
          <c:val>
            <c:numRef>
              <c:f>Tabla!$G$18:$G$21</c:f>
              <c:numCache>
                <c:formatCode>0.0%</c:formatCode>
                <c:ptCount val="4"/>
                <c:pt idx="0">
                  <c:v>0.17452277125501875</c:v>
                </c:pt>
                <c:pt idx="1">
                  <c:v>6.8713520749324089E-2</c:v>
                </c:pt>
                <c:pt idx="2">
                  <c:v>9.1768327937005716E-3</c:v>
                </c:pt>
                <c:pt idx="3">
                  <c:v>0.74758687520195666</c:v>
                </c:pt>
              </c:numCache>
            </c:numRef>
          </c:val>
          <c:extLst>
            <c:ext xmlns:c16="http://schemas.microsoft.com/office/drawing/2014/chart" uri="{C3380CC4-5D6E-409C-BE32-E72D297353CC}">
              <c16:uniqueId val="{00000004-F435-427F-800D-96063983D109}"/>
            </c:ext>
          </c:extLst>
        </c:ser>
        <c:ser>
          <c:idx val="0"/>
          <c:order val="0"/>
          <c:dLbls>
            <c:dLbl>
              <c:idx val="1"/>
              <c:layout>
                <c:manualLayout>
                  <c:x val="-0.17592121432797778"/>
                  <c:y val="-0.2364742372073394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435-427F-800D-96063983D109}"/>
                </c:ext>
              </c:extLst>
            </c:dLbl>
            <c:dLbl>
              <c:idx val="2"/>
              <c:layout>
                <c:manualLayout>
                  <c:x val="0.12661371808292748"/>
                  <c:y val="-0.1800356800516731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435-427F-800D-96063983D109}"/>
                </c:ext>
              </c:extLst>
            </c:dLbl>
            <c:dLbl>
              <c:idx val="3"/>
              <c:layout>
                <c:manualLayout>
                  <c:x val="0.18504816955684009"/>
                  <c:y val="4.26254347796927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435-427F-800D-96063983D109}"/>
                </c:ext>
              </c:extLst>
            </c:dLbl>
            <c:numFmt formatCode="0.0%" sourceLinked="0"/>
            <c:spPr>
              <a:effectLst>
                <a:outerShdw dist="50800" sx="1000" sy="1000" algn="ctr" rotWithShape="0">
                  <a:schemeClr val="bg1"/>
                </a:outerShdw>
              </a:effectLst>
            </c:spPr>
            <c:txPr>
              <a:bodyPr/>
              <a:lstStyle/>
              <a:p>
                <a:pPr>
                  <a:defRPr sz="1050" b="1" baseline="0">
                    <a:solidFill>
                      <a:schemeClr val="bg1"/>
                    </a:solidFill>
                  </a:defRPr>
                </a:pPr>
                <a:endParaRPr lang="es-CL"/>
              </a:p>
            </c:txPr>
            <c:showLegendKey val="0"/>
            <c:showVal val="0"/>
            <c:showCatName val="1"/>
            <c:showSerName val="0"/>
            <c:showPercent val="1"/>
            <c:showBubbleSize val="0"/>
            <c:showLeaderLines val="0"/>
            <c:extLst>
              <c:ext xmlns:c15="http://schemas.microsoft.com/office/drawing/2012/chart" uri="{CE6537A1-D6FC-4f65-9D91-7224C49458BB}"/>
            </c:extLst>
          </c:dLbls>
          <c:cat>
            <c:strRef>
              <c:f>[1]Tabla!$B$17:$B$20</c:f>
              <c:strCache>
                <c:ptCount val="4"/>
                <c:pt idx="0">
                  <c:v>Convenio Marco</c:v>
                </c:pt>
                <c:pt idx="1">
                  <c:v>Licitación Pública</c:v>
                </c:pt>
                <c:pt idx="2">
                  <c:v>Licitación Privada</c:v>
                </c:pt>
                <c:pt idx="3">
                  <c:v>Trato Directo</c:v>
                </c:pt>
              </c:strCache>
            </c:strRef>
          </c:cat>
          <c:val>
            <c:numRef>
              <c:f>[1]Tabla!$G$17:$G$20</c:f>
              <c:numCache>
                <c:formatCode>General</c:formatCode>
                <c:ptCount val="4"/>
                <c:pt idx="0">
                  <c:v>0.22656119295174346</c:v>
                </c:pt>
                <c:pt idx="1">
                  <c:v>0.33273598930970405</c:v>
                </c:pt>
                <c:pt idx="2">
                  <c:v>9.0280028711561447E-2</c:v>
                </c:pt>
                <c:pt idx="3">
                  <c:v>0.35042278902699103</c:v>
                </c:pt>
              </c:numCache>
            </c:numRef>
          </c:val>
          <c:extLst>
            <c:ext xmlns:c16="http://schemas.microsoft.com/office/drawing/2014/chart" uri="{C3380CC4-5D6E-409C-BE32-E72D297353CC}">
              <c16:uniqueId val="{00000008-F435-427F-800D-96063983D109}"/>
            </c:ext>
          </c:extLst>
        </c:ser>
        <c:dLbls>
          <c:showLegendKey val="0"/>
          <c:showVal val="0"/>
          <c:showCatName val="0"/>
          <c:showSerName val="0"/>
          <c:showPercent val="1"/>
          <c:showBubbleSize val="0"/>
          <c:showLeaderLines val="0"/>
        </c:dLbls>
      </c:pie3DChart>
      <c:spPr>
        <a:noFill/>
        <a:ln w="25400">
          <a:noFill/>
        </a:ln>
      </c:spPr>
    </c:plotArea>
    <c:legend>
      <c:legendPos val="r"/>
      <c:layout>
        <c:manualLayout>
          <c:xMode val="edge"/>
          <c:yMode val="edge"/>
          <c:x val="0.68153354120524601"/>
          <c:y val="0.1996572907950539"/>
          <c:w val="0.30299538668212056"/>
          <c:h val="0.36816923770087323"/>
        </c:manualLayout>
      </c:layout>
      <c:overlay val="0"/>
      <c:txPr>
        <a:bodyPr/>
        <a:lstStyle/>
        <a:p>
          <a:pPr rtl="0">
            <a:defRPr sz="1600"/>
          </a:pPr>
          <a:endParaRPr lang="es-CL"/>
        </a:p>
      </c:txPr>
    </c:legend>
    <c:plotVisOnly val="1"/>
    <c:dispBlanksAs val="gap"/>
    <c:showDLblsOverMax val="0"/>
  </c:chart>
  <c:spPr>
    <a:ln cmpd="dbl"/>
    <a:effectLst>
      <a:outerShdw blurRad="50800" dist="38100" dir="2700000" algn="tl" rotWithShape="0">
        <a:prstClr val="black">
          <a:alpha val="40000"/>
        </a:prstClr>
      </a:outerShdw>
    </a:effectLst>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19048</xdr:colOff>
      <xdr:row>26</xdr:row>
      <xdr:rowOff>114300</xdr:rowOff>
    </xdr:from>
    <xdr:to>
      <xdr:col>6</xdr:col>
      <xdr:colOff>600074</xdr:colOff>
      <xdr:row>48</xdr:row>
      <xdr:rowOff>47625</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0.71953</cdr:x>
      <cdr:y>0.17035</cdr:y>
    </cdr:from>
    <cdr:to>
      <cdr:x>0.82304</cdr:x>
      <cdr:y>0.18329</cdr:y>
    </cdr:to>
    <cdr:sp macro="" textlink="">
      <cdr:nvSpPr>
        <cdr:cNvPr id="2" name="1 CuadroTexto"/>
        <cdr:cNvSpPr txBox="1"/>
      </cdr:nvSpPr>
      <cdr:spPr>
        <a:xfrm xmlns:a="http://schemas.openxmlformats.org/drawingml/2006/main">
          <a:off x="4105276" y="601982"/>
          <a:ext cx="590550"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L" sz="1100"/>
        </a:p>
      </cdr:txBody>
    </cdr:sp>
  </cdr:relSizeAnchor>
  <cdr:relSizeAnchor xmlns:cdr="http://schemas.openxmlformats.org/drawingml/2006/chartDrawing">
    <cdr:from>
      <cdr:x>0.07679</cdr:x>
      <cdr:y>0.01348</cdr:y>
    </cdr:from>
    <cdr:to>
      <cdr:x>0.95677</cdr:x>
      <cdr:y>0.20485</cdr:y>
    </cdr:to>
    <cdr:sp macro="" textlink="">
      <cdr:nvSpPr>
        <cdr:cNvPr id="3" name="2 CuadroTexto"/>
        <cdr:cNvSpPr txBox="1"/>
      </cdr:nvSpPr>
      <cdr:spPr>
        <a:xfrm xmlns:a="http://schemas.openxmlformats.org/drawingml/2006/main">
          <a:off x="389118" y="47122"/>
          <a:ext cx="4459108" cy="6689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s-CL" sz="1200" b="1" i="0" baseline="0">
              <a:effectLst/>
              <a:latin typeface="Arial" panose="020B0604020202020204" pitchFamily="34" charset="0"/>
              <a:ea typeface="+mn-ea"/>
              <a:cs typeface="Arial" panose="020B0604020202020204" pitchFamily="34" charset="0"/>
            </a:rPr>
            <a:t>INFORME MECANISMOS DE COMPRA Y CONTRATACIÓN</a:t>
          </a:r>
          <a:endParaRPr lang="es-CL" sz="1200">
            <a:effectLst/>
            <a:latin typeface="Arial" panose="020B0604020202020204" pitchFamily="34" charset="0"/>
            <a:cs typeface="Arial" panose="020B0604020202020204" pitchFamily="34" charset="0"/>
          </a:endParaRPr>
        </a:p>
        <a:p xmlns:a="http://schemas.openxmlformats.org/drawingml/2006/main">
          <a:pPr algn="ctr" rtl="0"/>
          <a:r>
            <a:rPr lang="es-CL" sz="1200" b="1" i="0" baseline="0">
              <a:effectLst/>
              <a:latin typeface="Arial" panose="020B0604020202020204" pitchFamily="34" charset="0"/>
              <a:ea typeface="+mn-ea"/>
              <a:cs typeface="Arial" panose="020B0604020202020204" pitchFamily="34" charset="0"/>
            </a:rPr>
            <a:t>MINISTERIO PÚBLICO</a:t>
          </a:r>
          <a:endParaRPr lang="es-CL" sz="1200">
            <a:effectLst/>
            <a:latin typeface="Arial" panose="020B0604020202020204" pitchFamily="34" charset="0"/>
            <a:cs typeface="Arial" panose="020B0604020202020204" pitchFamily="34" charset="0"/>
          </a:endParaRPr>
        </a:p>
        <a:p xmlns:a="http://schemas.openxmlformats.org/drawingml/2006/main">
          <a:pPr algn="ctr"/>
          <a:r>
            <a:rPr lang="es-CL" sz="1200" b="1" i="0" baseline="0">
              <a:effectLst/>
              <a:latin typeface="Arial" panose="020B0604020202020204" pitchFamily="34" charset="0"/>
              <a:ea typeface="+mn-ea"/>
              <a:cs typeface="Arial" panose="020B0604020202020204" pitchFamily="34" charset="0"/>
            </a:rPr>
            <a:t>SEGUNDO TRIMESTRE 2025</a:t>
          </a:r>
          <a:endParaRPr lang="es-CL" sz="12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parada/Documents/ENRIQUE%20PARADA/Informes%20Transparencia/Informe%20Mecanismos%20de%20Compra%20y%20Contrataci&#243;n%20MP%202do%20Trimest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Base Trimestral"/>
      <sheetName val="Informe"/>
    </sheetNames>
    <sheetDataSet>
      <sheetData sheetId="0">
        <row r="17">
          <cell r="B17" t="str">
            <v>Convenio Marco</v>
          </cell>
          <cell r="G17">
            <v>0.22656119295174346</v>
          </cell>
        </row>
        <row r="18">
          <cell r="B18" t="str">
            <v>Licitación Pública</v>
          </cell>
          <cell r="G18">
            <v>0.33273598930970405</v>
          </cell>
        </row>
        <row r="19">
          <cell r="B19" t="str">
            <v>Licitación Privada</v>
          </cell>
          <cell r="G19">
            <v>9.0280028711561447E-2</v>
          </cell>
        </row>
        <row r="20">
          <cell r="B20" t="str">
            <v>Trato Directo</v>
          </cell>
          <cell r="G20">
            <v>0.35042278902699103</v>
          </cell>
        </row>
      </sheetData>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nrique Parada Gavilán" refreshedDate="45869.530962847224" createdVersion="8" refreshedVersion="8" minRefreshableVersion="3" recordCount="1113" xr:uid="{96BF6C6A-A999-410F-A524-F5CBD618C0A0}">
  <cacheSource type="worksheet">
    <worksheetSource ref="A4:M1117" sheet="Base Trimestral"/>
  </cacheSource>
  <cacheFields count="13">
    <cacheField name="Centro Financiero" numFmtId="0">
      <sharedItems containsBlank="1"/>
    </cacheField>
    <cacheField name="Mecanismo de Compra" numFmtId="0">
      <sharedItems/>
    </cacheField>
    <cacheField name="Mecanismo de Compra y/o Contratación" numFmtId="0">
      <sharedItems count="4">
        <s v="Trato Directo"/>
        <s v="Licitación Pública"/>
        <s v="Licitacion Privada"/>
        <s v="Compra Ágil / Convenio Marco"/>
      </sharedItems>
    </cacheField>
    <cacheField name="Tipo y N° de Resolución" numFmtId="0">
      <sharedItems containsBlank="1"/>
    </cacheField>
    <cacheField name="Fecha de Resolución" numFmtId="0">
      <sharedItems containsDate="1" containsBlank="1" containsMixedTypes="1" minDate="2023-08-18T00:00:00" maxDate="2025-07-01T00:00:00"/>
    </cacheField>
    <cacheField name="Documento de Compra" numFmtId="0">
      <sharedItems containsBlank="1"/>
    </cacheField>
    <cacheField name="N° Documento" numFmtId="0">
      <sharedItems containsBlank="1" containsMixedTypes="1" containsNumber="1" containsInteger="1" minValue="1" maxValue="42500142"/>
    </cacheField>
    <cacheField name="Fecha Documento de Compra" numFmtId="0">
      <sharedItems containsSemiMixedTypes="0" containsNonDate="0" containsDate="1" containsString="0" minDate="2025-04-01T00:00:00" maxDate="2025-07-01T00:00:00"/>
    </cacheField>
    <cacheField name="Descripción de la Compra" numFmtId="0">
      <sharedItems longText="1"/>
    </cacheField>
    <cacheField name="Razón Social Proveedor" numFmtId="0">
      <sharedItems containsBlank="1"/>
    </cacheField>
    <cacheField name="R.U.T. N° Proveedor" numFmtId="0">
      <sharedItems containsBlank="1"/>
    </cacheField>
    <cacheField name="Monto contratado o a contratar (impuesto incluido) indicar moneda: $, UF, US$ u otro" numFmtId="0">
      <sharedItems containsSemiMixedTypes="0" containsString="0" containsNumber="1" minValue="66.64" maxValue="1265723603"/>
    </cacheField>
    <cacheField name="Mes / Año" numFmtId="17">
      <sharedItems containsSemiMixedTypes="0" containsNonDate="0" containsDate="1" containsString="0" minDate="2025-04-01T00:00:00" maxDate="2025-06-02T00:00:00" count="3">
        <d v="2025-04-01T00:00:00"/>
        <d v="2025-05-01T00:00:00"/>
        <d v="2025-06-01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13">
  <r>
    <s v="F.R. Arica y Parinacota"/>
    <s v="Contratación Directa"/>
    <x v="0"/>
    <s v="17 FN-MP NRO.2562"/>
    <d v="2024-10-11T00:00:00"/>
    <s v="Orden de Servicio"/>
    <n v="18250069"/>
    <d v="2025-04-01T00:00:00"/>
    <s v="Segun el correo electronico fechado el 26-03-2025, enviado por la DEN de la FiscalIa Nacional, se autorizo la renovacion del arriendo de vehiculo con chofer por un (1) mes, a partir del 13-04-2025."/>
    <s v="ABDON GERARDO AYALA PINTO"/>
    <s v="7270914-4"/>
    <n v="3000000"/>
    <x v="0"/>
  </r>
  <r>
    <s v="F.R. Antofagasta"/>
    <s v="Licitación Pública"/>
    <x v="1"/>
    <s v="FN/MP N° 2060"/>
    <d v="2024-08-13T00:00:00"/>
    <s v="Orden de Compra"/>
    <n v="2250087"/>
    <d v="2025-04-01T00:00:00"/>
    <s v="Cambio de itinerario pasaje aéreo por comisión de servicio para don Juan Castro Conexión viaje a Argentina para Participar en Reuniones de trabajo Ministerio Público Fiscal y Secretaria de Lucha contra el Narcotráfico y la Criminalidad Organizada del Ministerio de Seguridad de la Nación"/>
    <s v="Soc. de Turismo e Inversiones Inmobiliarias Limitada."/>
    <s v="76.204.527-3"/>
    <n v="198242"/>
    <x v="0"/>
  </r>
  <r>
    <s v="F.R. Antofagasta"/>
    <s v="Licitación Pública"/>
    <x v="1"/>
    <s v="FN/MP N° 2060"/>
    <d v="2024-08-13T00:00:00"/>
    <s v="Orden de Compra"/>
    <n v="2250088"/>
    <d v="2025-04-01T00:00:00"/>
    <s v="Pasaje aéreo por comisión de servicios para don Cristian Aguilar. Asiste alegato en Corte Suprema. UE 251"/>
    <s v="Soc. de Turismo e Inversiones Inmobiliarias Limitada."/>
    <s v="76.204.527-3"/>
    <n v="210418"/>
    <x v="0"/>
  </r>
  <r>
    <s v="F.R. Antofagasta"/>
    <s v="Compra/Contratación  inferior a 3 UTM"/>
    <x v="0"/>
    <s v="No Aplica"/>
    <s v="No Aplica"/>
    <s v="Orden de Compra"/>
    <n v="2250089"/>
    <d v="2025-04-01T00:00:00"/>
    <s v="Servicio de traslado de Fiscal Regional en el contexto de seguridad en la ciudad de Santiago por comisión de servicios. Conexión viaje a Argentina."/>
    <s v="Arrendadora de Vehículos S.A."/>
    <s v="77.225.200-5"/>
    <n v="74717"/>
    <x v="0"/>
  </r>
  <r>
    <s v="F.R. Atacama"/>
    <s v="Compra/Contratación  inferior a 3 UTM"/>
    <x v="0"/>
    <s v="No Aplica"/>
    <s v="No Aplica"/>
    <s v="Orden de Compra"/>
    <n v="3250051"/>
    <d v="2025-04-01T00:00:00"/>
    <s v="Instalación de pórtico detector de metales en sector recepción de la Fiscalía Local de Vallenar."/>
    <s v="CANAL SPA"/>
    <s v="77.687.529-5"/>
    <n v="148750"/>
    <x v="0"/>
  </r>
  <r>
    <s v="F.R. Valparaíso"/>
    <s v="Compra/Contratación  inferior a 3 UTM"/>
    <x v="0"/>
    <s v="No Aplica"/>
    <s v="No Aplica"/>
    <s v="Orden de Compra"/>
    <n v="5250078"/>
    <d v="2025-04-01T00:00:00"/>
    <s v="Reparación de falla en tablero eléctrico de la Fiscalía Regional de Valparaiso"/>
    <s v="ECOENERGY CHILE SPA"/>
    <s v="77.028.757-K"/>
    <n v="83300"/>
    <x v="0"/>
  </r>
  <r>
    <s v="F.R. La Araucanía"/>
    <s v="Compra/Contratación  inferior a 3 UTM"/>
    <x v="0"/>
    <s v="No Aplica"/>
    <s v="No Aplica"/>
    <s v="Orden de Compra"/>
    <n v="9250032"/>
    <d v="2025-04-01T00:00:00"/>
    <s v="Reparación del sistema CCTV de la Fiscalía Local de Villarrica."/>
    <s v="Compañía de Telecomunicaciones Belltel Ltda."/>
    <s v="77.803.150-7"/>
    <n v="92568"/>
    <x v="0"/>
  </r>
  <r>
    <s v="F.R. Aysén"/>
    <s v="Licitación Pública"/>
    <x v="1"/>
    <s v="FN/MP N° 2060"/>
    <d v="2024-08-13T00:00:00"/>
    <s v="Orden de Servicio"/>
    <n v="1125064"/>
    <d v="2025-04-01T00:00:00"/>
    <s v="Pasajes Aéreos Nacionales, Temuco -Santiago-Balmaceda para el Sr. Fiscal Jefe Sacfi de Fiscalía Regional de Aysén, Concurrencia Diligencias Causa Art. 19.-"/>
    <s v="Soc. de Turismo e Inversiones Inmobiliarias Limitada."/>
    <s v="76.204.527-3"/>
    <n v="609740"/>
    <x v="0"/>
  </r>
  <r>
    <s v="F.R. Aysén"/>
    <s v="Licitación Pública"/>
    <x v="1"/>
    <s v="Res. FR N° 134/2025"/>
    <d v="2025-03-25T00:00:00"/>
    <s v="Orden de Servicio"/>
    <n v="1125065"/>
    <d v="2025-04-01T00:00:00"/>
    <s v="Contratación servicios de aseo para la Fiscalía Local de Aysén y para la Oficina de atención de Puerto Cisnes, Licitación ID 697209-2-LE25 Mercado Público ."/>
    <s v="Serv. Jorge Ballesteros Otárola E.I.R.L."/>
    <s v="76.770.763-0"/>
    <n v="8032500"/>
    <x v="0"/>
  </r>
  <r>
    <s v="Fiscalía Nacional"/>
    <s v="Licitación Pública"/>
    <x v="1"/>
    <s v="FN/MP N° 2060"/>
    <d v="2024-08-13T00:00:00"/>
    <s v="Orden de Compra"/>
    <n v="17250158"/>
    <d v="2025-04-01T00:00:00"/>
    <s v="Pasaje aéreo internacional para Sr. Bruno Hernandez Tuñon, Rut: 13.056.108-K, Santiago/Santa Cruz de la Sierra - Bolivia/Santiago, del 09 al 12 de abril de 2025. Participar en XIII Comisión Mixta sobre Drogas y Delitos Conexos Chile – Bolivia mas Reunión ECI con Fiscalía General de Bolivia."/>
    <s v="Soc. de Turismo e Inversiones Inmobiliarias Limitada."/>
    <s v="76.204.527-3"/>
    <n v="876822"/>
    <x v="0"/>
  </r>
  <r>
    <s v="F.R. Antofagasta"/>
    <s v="Compra/Contratación  inferior a 3 UTM"/>
    <x v="0"/>
    <s v="No Aplica"/>
    <s v="No Aplica"/>
    <s v="Orden de Compra"/>
    <n v="2250090"/>
    <d v="2025-04-02T00:00:00"/>
    <s v="Publicación aviso de concurso público para el cargo de Administrativo Operativo para FL Antofagasta."/>
    <s v="AGENCIA COLOMA CARRASCO PUBLICIDAD"/>
    <s v="77.002.769-1"/>
    <n v="202300"/>
    <x v="0"/>
  </r>
  <r>
    <s v="F.R. Antofagasta"/>
    <s v="Compra/Contratación  inferior a 3 UTM"/>
    <x v="0"/>
    <s v="No Aplica"/>
    <s v="No Aplica"/>
    <s v="Orden de Compra"/>
    <n v="2250091"/>
    <d v="2025-04-02T00:00:00"/>
    <s v="Archivadores ECOH Calama Avda Chorrillos 1677 Of 303 Torre 2 Calama"/>
    <s v="PROVEEDORES INTEGRAL PRINORTE S.A."/>
    <s v="76.213.681-3"/>
    <n v="44625"/>
    <x v="0"/>
  </r>
  <r>
    <s v="F.R. Coquimbo"/>
    <s v="Licitación Pública"/>
    <x v="1"/>
    <s v="FN/MP N° 2060"/>
    <d v="2024-08-13T00:00:00"/>
    <s v="Orden de Compra"/>
    <n v="42500063"/>
    <d v="2025-04-02T00:00:00"/>
    <s v="Pasaje aéreo para Fiscal Regional quien viaja a Santiago para gestionar diligencias de investigación."/>
    <s v="Soc. de Turismo e Inversiones Inmobiliarias Limitada."/>
    <s v="76.204.527-3"/>
    <n v="379862"/>
    <x v="0"/>
  </r>
  <r>
    <s v="F.R. La Araucanía"/>
    <s v="Compra/Contratación  inferior a 3 UTM"/>
    <x v="0"/>
    <s v="No Aplica"/>
    <s v="No Aplica"/>
    <s v="Orden de Compra"/>
    <n v="9250033"/>
    <d v="2025-04-02T00:00:00"/>
    <s v="Diseño y confección de señalética para la nueva Fiscalía Local de Carahue."/>
    <s v="Lorena Schleyer Sabugal."/>
    <s v="9.715.610-7"/>
    <n v="85680"/>
    <x v="0"/>
  </r>
  <r>
    <s v="F.R. La Araucanía"/>
    <s v="Contratación Directa"/>
    <x v="0"/>
    <s v="Res FR N°294"/>
    <d v="2024-12-11T00:00:00"/>
    <s v="Orden de Compra"/>
    <n v="9250034"/>
    <d v="2025-04-02T00:00:00"/>
    <s v="Traslado del sistema de alarmas a la nueva Fiscalía Local de Carahue."/>
    <s v="First Security Spa."/>
    <s v="99.528.470-7"/>
    <n v="1594016"/>
    <x v="0"/>
  </r>
  <r>
    <s v="F.R. La Araucanía"/>
    <s v="Compra/Contratación  inferior a 3 UTM"/>
    <x v="0"/>
    <s v="No Aplica"/>
    <s v="No Aplica"/>
    <s v="Orden de Compra"/>
    <n v="9250036"/>
    <d v="2025-04-02T00:00:00"/>
    <s v="Servicio de coffee break para reunión del Fiscal Regional."/>
    <s v="Alma Sabores y Tendencias Spa."/>
    <s v="76.802.224-0"/>
    <n v="112770"/>
    <x v="0"/>
  </r>
  <r>
    <s v="F.R. Los Lagos"/>
    <s v="Compra/Contratación  inferior a 3 UTM"/>
    <x v="0"/>
    <s v="No Aplica"/>
    <s v="No Aplica"/>
    <s v="Orden de Servicio"/>
    <n v="10250041"/>
    <d v="2025-04-02T00:00:00"/>
    <s v="Pasaje marítimo Hualaihué - Caleta Gonzalo - Hualaihué"/>
    <s v="Soc Marítima y Comercial Somarco Ltda."/>
    <s v="80.925.100-4"/>
    <n v="162200"/>
    <x v="0"/>
  </r>
  <r>
    <s v="F.R. Los Lagos"/>
    <s v="Licitación Pública"/>
    <x v="1"/>
    <s v="FN/MP N° 2060"/>
    <d v="2024-08-13T00:00:00"/>
    <s v="Orden de Compra"/>
    <n v="10250042"/>
    <d v="2025-04-02T00:00:00"/>
    <s v="Pasaje aéreo Concepción - Santiago - Concepción 21-05 al 23-05-25"/>
    <s v="Soc. de Turismo e Inversiones Inmobiliarias Limitada."/>
    <s v="76.204.527-3"/>
    <n v="186940"/>
    <x v="0"/>
  </r>
  <r>
    <s v="F.R. Metrop. Oriente"/>
    <s v="Licitación Pública"/>
    <x v="1"/>
    <s v="FN/MP N° 2060"/>
    <d v="2024-08-13T00:00:00"/>
    <s v="Orden de Compra"/>
    <n v="14250044"/>
    <d v="2025-04-02T00:00:00"/>
    <s v="Pasajes aéreos Santiago-Balmaceda-Santiago para Fiscal"/>
    <s v="Soc. de Turismo e Inversiones Inmobiliarias Limitada."/>
    <s v="76.204.527-3"/>
    <n v="317400"/>
    <x v="0"/>
  </r>
  <r>
    <s v="Fiscalía Nacional"/>
    <s v="Licitación Pública"/>
    <x v="1"/>
    <s v="FN/MP N° 2060"/>
    <d v="2024-08-13T00:00:00"/>
    <s v="Orden de Compra"/>
    <n v="17250160"/>
    <d v="2025-04-02T00:00:00"/>
    <s v="Pasaje aéreo nacional para Sra. Mónica Naranjo López, Rut: 13.458.502-1, Santiago/La Serena/Santiago, del 21 al 23 de abril de 2025. Visita Fiscalía Regional de Coquimbo."/>
    <s v="Soc. de Turismo e Inversiones Inmobiliarias Limitada."/>
    <s v="76.204.527-3"/>
    <n v="134862"/>
    <x v="0"/>
  </r>
  <r>
    <s v="Fiscalía Nacional"/>
    <s v="Licitación Pública"/>
    <x v="1"/>
    <s v="FN/MP N° 2060"/>
    <d v="2024-08-13T00:00:00"/>
    <s v="Orden de Compra"/>
    <n v="17250161"/>
    <d v="2025-04-02T00:00:00"/>
    <s v="Pasaje aéreo nacional para Sra. Simone Hartard Cazenave, Rut: 13.858.657-k, Santiago/La Serena/Santiago, del 21 al 23 de abril de 2025. Visita Fiscalía Regional de Coquimbo."/>
    <s v="Soc. de Turismo e Inversiones Inmobiliarias Limitada."/>
    <s v="76.204.527-3"/>
    <n v="134862"/>
    <x v="0"/>
  </r>
  <r>
    <s v="Fiscalía Nacional"/>
    <s v="Licitación Pública"/>
    <x v="1"/>
    <s v="FN/MP N° 2060"/>
    <d v="2024-08-13T00:00:00"/>
    <s v="Orden de Compra"/>
    <n v="17250162"/>
    <d v="2025-04-02T00:00:00"/>
    <s v="Pasaje aéreo nacional para Sra. Paula Arroyave Escaffi, Rut: 10.359.201-1, Santiago/La Serena/Santiago, del 21 al 23 de abril de 2025. Visita Fiscalía Regional de Coquimbo."/>
    <s v="Soc. de Turismo e Inversiones Inmobiliarias Limitada."/>
    <s v="76.204.527-3"/>
    <n v="134862"/>
    <x v="0"/>
  </r>
  <r>
    <s v="Fiscalía Nacional"/>
    <s v="Licitación Pública"/>
    <x v="1"/>
    <s v="FN/MP N° 2060"/>
    <d v="2024-08-13T00:00:00"/>
    <s v="Orden de Compra"/>
    <n v="17250163"/>
    <d v="2025-04-02T00:00:00"/>
    <s v="Pasaje aéreo nacional para Sr. Alejandro Bozzi Acuña, Rut: 10.212.342-5, Santiago/La Serena/Santiago, del 21 al 23 de abril de 2025. Visita Fiscalía Regional de Coquimbo."/>
    <s v="Soc. de Turismo e Inversiones Inmobiliarias Limitada."/>
    <s v="76.204.527-3"/>
    <n v="134862"/>
    <x v="0"/>
  </r>
  <r>
    <s v="F.R. Aysén"/>
    <s v="Compra/Contratación  inferior a 3 UTM"/>
    <x v="0"/>
    <s v="No Aplica"/>
    <s v="No Aplica"/>
    <s v="Orden de Servicio"/>
    <n v="1125067"/>
    <d v="2025-04-03T00:00:00"/>
    <s v="Evaluación psicolaboral para cargo de (1) Auxiliar - Oficina Atención Cochrane Fiscalía Regional de Aysén."/>
    <s v="Rosario Arratia Ffrench-Davis"/>
    <s v="15.384.505-0"/>
    <n v="182032"/>
    <x v="0"/>
  </r>
  <r>
    <s v="F.R. Metrop. Oriente"/>
    <s v="Compra/Contratación  inferior a 3 UTM"/>
    <x v="0"/>
    <s v="No Aplica"/>
    <s v="No Aplica"/>
    <s v="Orden de Compra"/>
    <n v="14250045"/>
    <d v="2025-04-03T00:00:00"/>
    <s v="Servicio de reparación Ascensor 1 de edificio Las Condes."/>
    <s v="FABRIMETAL S.A."/>
    <s v="85233500-9"/>
    <n v="88042"/>
    <x v="0"/>
  </r>
  <r>
    <s v="F.R. Coquimbo"/>
    <s v="Licitación Pública"/>
    <x v="1"/>
    <s v="FN/MP N° 2060"/>
    <d v="2024-08-13T00:00:00"/>
    <s v="Orden de Compra"/>
    <n v="42500064"/>
    <d v="2025-04-04T00:00:00"/>
    <s v="Pasaje aéreo para Abogado Sacfi quien viaja a Santiago para gestionar diligencias de investigación. "/>
    <s v="Soc. de Turismo e Inversiones Inmobiliarias Limitada."/>
    <s v="76.204.527-3"/>
    <n v="336966"/>
    <x v="0"/>
  </r>
  <r>
    <s v="F.R. Coquimbo"/>
    <s v="Licitación Privada Mayor"/>
    <x v="2"/>
    <s v="4-FR Nº 006"/>
    <d v="2024-12-11T00:00:00"/>
    <s v="Orden de Compra"/>
    <n v="42500065"/>
    <d v="2025-04-04T00:00:00"/>
    <s v="Evaluación psicolaboral para cargos Abogado Asistente FL Los Vilos y cargo auxiliar FL La Serena."/>
    <s v="CONSULTORA TCS GROUP SEARCH SPA."/>
    <s v="77.108.874-0"/>
    <n v="333199"/>
    <x v="0"/>
  </r>
  <r>
    <s v="F.R. Coquimbo"/>
    <s v="Licitación Privada Mayor"/>
    <x v="2"/>
    <s v="4-FR Nº 006"/>
    <d v="2024-12-11T00:00:00"/>
    <s v="Orden de Compra"/>
    <n v="42500066"/>
    <d v="2025-04-04T00:00:00"/>
    <s v="Evaluaciones psicolaborales para el cargo de abogado ECOH (Plan calle sin violencia) "/>
    <s v="CONSULTORA TCS GROUP SEARCH SPA."/>
    <s v="77.108.874-0"/>
    <n v="411603"/>
    <x v="0"/>
  </r>
  <r>
    <s v="F.R. Magallanes"/>
    <s v="Compra/Contratación  inferior a 3 UTM"/>
    <x v="0"/>
    <s v="No Aplica"/>
    <s v="No Aplica"/>
    <s v="Orden de Compra"/>
    <n v="12250041"/>
    <d v="2025-04-04T00:00:00"/>
    <s v="Reparación de filtración de agua en oficina de Administración en FL P. Natales, incluye retiro y reposición de hojalatería."/>
    <s v="HANS HUMBERTO BUSTOS"/>
    <s v="13.944.235-0"/>
    <n v="203200"/>
    <x v="0"/>
  </r>
  <r>
    <s v="F.R. Metrop. Oriente"/>
    <s v="Licitación Pública"/>
    <x v="1"/>
    <s v="FN/MP N° 2060"/>
    <d v="2024-08-13T00:00:00"/>
    <s v="Orden de Compra"/>
    <n v="14250046"/>
    <d v="2025-04-04T00:00:00"/>
    <s v="Pasaje aéreo Santiago - Balmaceda - Santiago para Abogado Asesor."/>
    <s v="Soc. de Turismo e Inversiones Inmobiliarias Limitada."/>
    <s v="76.204.527-3"/>
    <n v="200420"/>
    <x v="0"/>
  </r>
  <r>
    <s v="Fiscalía Nacional"/>
    <s v="Compra/Contratación  inferior a 3 UTM"/>
    <x v="0"/>
    <s v="No Aplica"/>
    <s v="No Aplica"/>
    <s v="Orden de Compra"/>
    <n v="17250165"/>
    <d v="2025-04-04T00:00:00"/>
    <s v="Adquisición de 1 Ciento de tarjetas de presentación, impresa en ambos lados (texto del reverso en inglés), a color tiro y retiro,tamaño 9x5.5 cm corte recto en papel couche de 300 gr. Para la División Estudios, Evaluación, Control y Desarrollo Gestión."/>
    <s v="Fongraf S.A."/>
    <s v="76126182-7"/>
    <n v="16660"/>
    <x v="0"/>
  </r>
  <r>
    <s v="Fiscalía Nacional"/>
    <s v="Compra/Contratación correspondiente a Gastos de Representación"/>
    <x v="0"/>
    <s v="No Aplica"/>
    <s v="No Aplica"/>
    <s v="Orden de Compra"/>
    <n v="17250166"/>
    <d v="2025-04-04T00:00:00"/>
    <s v="Adquisición de 100 bolígrafos de madera con atril con logo en la caja y en el bolígrafo. Por concepto de gastos de representación del Fiscal Nacional, para sus actividades internacionales."/>
    <s v="CTM Group Spa."/>
    <s v="76409739-4"/>
    <n v="1581510"/>
    <x v="0"/>
  </r>
  <r>
    <s v="Fiscalía Nacional"/>
    <s v="Licitacion Privada"/>
    <x v="2"/>
    <s v="FN/MP N° 1454"/>
    <d v="2023-08-21T00:00:00"/>
    <s v="Orden de Compra"/>
    <n v="17250168"/>
    <d v="2025-04-04T00:00:00"/>
    <s v="Contratación de 1 Servicio de Coffe, para 40 personas que se realizará el próximo lunes 14 de abril, en el piso 07 de la Fiscalía Nacional, con motivo de Reunión IAP."/>
    <s v="Servicios Alimentarios Pedro Pablo Hernandez Medina E.I.R.L."/>
    <s v="77599203-4"/>
    <n v="152360"/>
    <x v="0"/>
  </r>
  <r>
    <s v="F.R. Arica y Parinacota"/>
    <s v="Licitación Pública"/>
    <x v="1"/>
    <s v="FN/MP N° 2060"/>
    <d v="2024-08-13T00:00:00"/>
    <s v="Orden de Servicio"/>
    <n v="18250073"/>
    <d v="2025-04-07T00:00:00"/>
    <s v="Segun la Resolucion FN/MP Nro. 2060/2024, emitida el 13-08-2024, se adquirieron pasajes aereos nacional, tramo ARI-SCL y SCL-ARI, tarifa light, para el fiscal regional M.E.C.G., C.I. 12.834.953-7."/>
    <s v="Soc. de Turismo e Inversiones Inmobiliarias Limitada."/>
    <s v="76.204.527-3"/>
    <n v="339194"/>
    <x v="0"/>
  </r>
  <r>
    <s v="F.R. Antofagasta"/>
    <s v="Compra/Contratación  inferior a 3 UTM"/>
    <x v="0"/>
    <s v="No Aplica"/>
    <s v="No Aplica"/>
    <s v="Orden de Compra"/>
    <n v="2250094"/>
    <d v="2025-04-07T00:00:00"/>
    <s v="Servicio de traslado de Fiscal Regional en el contexto de seguridad en la ciudad de Santiago por comisión de servicios. Conexión viaje a Argentina."/>
    <s v="Arrendadora de Vehículos S.A."/>
    <s v="77.225.200-5"/>
    <n v="74717"/>
    <x v="0"/>
  </r>
  <r>
    <s v="F.R. Antofagasta"/>
    <s v="Contratación Directa"/>
    <x v="0"/>
    <s v="FN/MP N° 1027"/>
    <d v="2024-04-26T00:00:00"/>
    <s v="Orden de Compra"/>
    <n v="2250095"/>
    <d v="2025-04-07T00:00:00"/>
    <s v="Servicio de aseo mes de mayo para oficina ECOH Calama."/>
    <s v="FILOMENA BARRA Y CIA LTDA."/>
    <s v="52.001.942-1"/>
    <n v="1082900"/>
    <x v="0"/>
  </r>
  <r>
    <s v="F.R. Antofagasta"/>
    <s v="Compra/Contratación  inferior a 3 UTM"/>
    <x v="0"/>
    <s v="No Aplica"/>
    <s v="No Aplica"/>
    <s v="Orden de Compra"/>
    <n v="2250096"/>
    <d v="2025-04-07T00:00:00"/>
    <s v="Evaluación psicolaboral cargo Administrador (S) para FL Mejillones - Carlos Bustos"/>
    <s v="SOC DE PROF OSSANDON INTEGRALES LTDA."/>
    <s v="77.269.090-8"/>
    <n v="105109"/>
    <x v="0"/>
  </r>
  <r>
    <s v="F.R. Coquimbo"/>
    <s v="Compra/Contratación  inferior a 3 UTM"/>
    <x v="0"/>
    <s v="No Aplica"/>
    <s v="No Aplica"/>
    <s v="Orden de Compra"/>
    <n v="42500067"/>
    <d v="2025-04-07T00:00:00"/>
    <s v="Reparación y fijación de baranda de escalera del segundo piso de Oficina SACFI."/>
    <s v="JAVIER ROJAS LEYTON"/>
    <s v="6.959.294-5"/>
    <n v="154700"/>
    <x v="0"/>
  </r>
  <r>
    <s v="F.R. Ñuble"/>
    <s v="Compra/Contratación  inferior a 3 UTM"/>
    <x v="0"/>
    <s v="No Aplica"/>
    <s v="No Aplica"/>
    <s v="Orden de Compra"/>
    <n v="20250042"/>
    <d v="2025-04-07T00:00:00"/>
    <s v="Adquisicion de pasaje aereo Sra. Marcia Venegas viaje a Santiago, 12-05 y 15-05"/>
    <s v="LATAM AIRLINES GROUP S.A."/>
    <s v="89.862.200-2"/>
    <n v="143067"/>
    <x v="0"/>
  </r>
  <r>
    <s v="F.R. Metrop. Centro Norte"/>
    <s v="Compra/Contratación  inferior a 3 UTM"/>
    <x v="0"/>
    <s v="No Aplica"/>
    <s v="No Aplica"/>
    <s v="Orden de Compra"/>
    <n v="13250036"/>
    <d v="2025-04-07T00:00:00"/>
    <s v="PSICOLABORALES SOLICITUD 03-04-2025"/>
    <s v="CONSULTORIA E INVESTIGACION EN RRHH SPA"/>
    <s v="76.580.320-9"/>
    <n v="136253"/>
    <x v="0"/>
  </r>
  <r>
    <s v="F.R. Metrop. Sur"/>
    <s v="Compra/Contratación  inferior a 3 UTM"/>
    <x v="0"/>
    <s v="No Aplica"/>
    <s v="No Aplica"/>
    <s v="Orden de Compra"/>
    <n v="15250056"/>
    <d v="2025-04-07T00:00:00"/>
    <s v="Tarjetas de proximidad y estacionamiento en Centro de Justicia de Santiago. "/>
    <s v="SOCIEDAD CONCESIONARIA CENTRO DE JUSTICIA SANTIAGO S.A "/>
    <s v="99557380-6"/>
    <n v="92582"/>
    <x v="0"/>
  </r>
  <r>
    <s v="F.R. Metrop. Occidente"/>
    <s v="Compra/Contratación  inferior a 3 UTM"/>
    <x v="0"/>
    <s v="No Aplica"/>
    <s v="No Aplica"/>
    <s v="Orden de Compra"/>
    <n v="16250048"/>
    <d v="2025-04-07T00:00:00"/>
    <s v="Servicio de mantención de 06 extintores para piso 11 edificio Miraflores. Contratación conforme a la excepción letra &quot;a&quot; de art. 8 del reglamento interno ley 19886 del MP."/>
    <s v="COMERCIAL JAMFIRE SPA"/>
    <s v="77165733-8"/>
    <n v="39627"/>
    <x v="0"/>
  </r>
  <r>
    <s v="F.R. Metrop. Occidente"/>
    <s v="Licitación Pública"/>
    <x v="1"/>
    <s v="FN/MP N° 2060"/>
    <d v="2024-08-13T00:00:00"/>
    <s v="Orden de Compra"/>
    <n v="16250049"/>
    <d v="2025-04-07T00:00:00"/>
    <s v="OC regulariza servicio de adquisición de pasajes aéreos nacional Santiago - La serena ida 03/04/2025 / La Serena - Santiago regreso 04/04/2025 fiscal Sergio Soto. Contratación conforme a convenio."/>
    <s v="Soc. de Turismo e Inversiones Inmobiliarias Limitada."/>
    <s v="76.204.527-3"/>
    <n v="308678"/>
    <x v="0"/>
  </r>
  <r>
    <s v="F.R. Metrop. Occidente"/>
    <s v="Compra/Contratación correspondiente a Gastos de Representación"/>
    <x v="0"/>
    <s v="No Aplica"/>
    <s v="No Aplica"/>
    <s v="Orden de Compra"/>
    <n v="16250050"/>
    <d v="2025-04-07T00:00:00"/>
    <s v="Servicio de Coffe Break para 80 personas autorizado con presupuesto gastos de representación N°13549 para encuentro de seguridad de la FRM Occidente con autoridades externas el 11/04/2025 en auditorio de la FN."/>
    <s v="OVEJA NEGRA SPA"/>
    <s v="77885066-4"/>
    <n v="509320"/>
    <x v="0"/>
  </r>
  <r>
    <s v="Fiscalía Nacional"/>
    <s v="Licitación Pública"/>
    <x v="1"/>
    <s v="FN/MP N° 2060"/>
    <d v="2024-08-13T00:00:00"/>
    <s v="Orden de Compra"/>
    <n v="17250169"/>
    <d v="2025-04-07T00:00:00"/>
    <s v="Pasaje aéreo internacional para Sr. Jose Uribe Ortega, Rut: 10.038.278-4, Santiago/Santa Cruz de la Sierra-Bolivia/Santiago, del 09 al 12 de abril de 2025. Participar en XIII Comisión Mixta sobre Drogas y Delitos Conexos Chile – Bolivia mas Reunión ECI con Fiscalía General de Bolivia. Diferencia de tarifa por cambio de pasajero."/>
    <s v="Soc. de Turismo e Inversiones Inmobiliarias Limitada."/>
    <s v="76.204.527-3"/>
    <n v="403824"/>
    <x v="0"/>
  </r>
  <r>
    <s v="F.R. Atacama"/>
    <s v="Compra/Contratación  inferior a 3 UTM"/>
    <x v="0"/>
    <s v="No Aplica"/>
    <s v="No Aplica"/>
    <s v="Orden de Compra"/>
    <n v="3250052"/>
    <d v="2025-04-08T00:00:00"/>
    <s v="Instalación y modificación de enchufes en oficinas del segundo y tercer piso de la fiscalía regional y modificación de lugar de instalación de luminaria Led."/>
    <s v="JUAN JOSE WILLIAMSON GARZON"/>
    <s v="10.331.078-4"/>
    <n v="190400"/>
    <x v="0"/>
  </r>
  <r>
    <s v="F.R. Atacama"/>
    <s v="Licitación Pública"/>
    <x v="1"/>
    <s v="FN/MP N° 2060"/>
    <d v="2024-08-13T00:00:00"/>
    <s v="Orden de Compra"/>
    <n v="3250053"/>
    <d v="2025-04-08T00:00:00"/>
    <s v="Pasajes aéreos para Fiscal Adjunto de F.L. de Chañaral, por asistir a jornada “Formación en Responsabilidad Penal Adolescente” que se realizará en Santiago entre el 22 y 24 de abril en dependencias de la Fiscalía Nacional."/>
    <s v="Soc. de Turismo e Inversiones Inmobiliarias Limitada."/>
    <s v="76.204.527-3"/>
    <n v="174992"/>
    <x v="0"/>
  </r>
  <r>
    <s v="F.R. Coquimbo"/>
    <s v="Licitación Pública"/>
    <x v="1"/>
    <s v="FN/MP N° 2060"/>
    <d v="2024-08-13T00:00:00"/>
    <s v="Orden de Compra"/>
    <n v="42500068"/>
    <d v="2025-04-08T00:00:00"/>
    <s v="Pasaje aéreo para Profesional Sacfi quien viaja a Santiago a realizar diligencias investigativas."/>
    <s v="Soc. de Turismo e Inversiones Inmobiliarias Limitada."/>
    <s v="76.204.527-3"/>
    <n v="347485"/>
    <x v="0"/>
  </r>
  <r>
    <s v="F.R. Valparaíso"/>
    <s v="Licitación Pública"/>
    <x v="1"/>
    <s v="FN/MP N° 2060"/>
    <d v="2024-08-13T00:00:00"/>
    <s v="Orden de Compra"/>
    <n v="5250082"/>
    <d v="2025-04-08T00:00:00"/>
    <s v="Compra de pasajes aéreos por participación de Fiscal Adjunto en las &quot;Jornadas Patagónicas de Derecho Penal&quot;"/>
    <s v="Soc. de Turismo e Inversiones Inmobiliarias Limitada."/>
    <s v="76.204.527-3"/>
    <n v="542692"/>
    <x v="0"/>
  </r>
  <r>
    <s v="F.R. O´Higgins"/>
    <s v="Licitación Pública"/>
    <x v="1"/>
    <s v="FN/MP N° 2060"/>
    <d v="2024-08-13T00:00:00"/>
    <s v="Orden de Compra"/>
    <n v="6250063"/>
    <d v="2025-04-08T00:00:00"/>
    <s v="Modificación pasaje aéreo"/>
    <s v="Soc. de Turismo e Inversiones Inmobiliarias Limitada."/>
    <s v="76.204.527-3"/>
    <n v="28990"/>
    <x v="0"/>
  </r>
  <r>
    <s v="F.R. Ñuble"/>
    <s v="Compra/Contratación  inferior a 3 UTM"/>
    <x v="0"/>
    <s v="No Aplica"/>
    <s v="No Aplica"/>
    <s v="Orden de Compra"/>
    <n v="20250043"/>
    <d v="2025-04-08T00:00:00"/>
    <s v="Cambio panel de mampara por ventana en oficina 2do piso de la FL San Carlos"/>
    <s v="CARLOS SAAVEDRA LAVIN"/>
    <s v="76.395.940-6"/>
    <n v="192001"/>
    <x v="0"/>
  </r>
  <r>
    <s v="F.R. Ñuble"/>
    <s v="Compra/Contratación  inferior a 3 UTM"/>
    <x v="0"/>
    <s v="No Aplica"/>
    <s v="No Aplica"/>
    <s v="Orden de Compra"/>
    <n v="20250052"/>
    <d v="2025-04-08T00:00:00"/>
    <s v="Reparacíon, presurización con nitrógeno y carga de refrigerante de AA sala de servidor FR Ñuble"/>
    <s v="M Y J CLIMATIZACION SPA"/>
    <s v="77.530.698-K"/>
    <n v="95200"/>
    <x v="0"/>
  </r>
  <r>
    <s v="F.R. La Araucanía"/>
    <s v="Compra/Contratación  inferior a 3 UTM"/>
    <x v="0"/>
    <s v="No Aplica"/>
    <s v="No Aplica"/>
    <s v="Orden de Compra"/>
    <n v="9250037"/>
    <d v="2025-04-08T00:00:00"/>
    <s v="Diagnóstico de falla eléctrica en el rack de comunicaciones de la Fiscalía Local de Curacautín."/>
    <s v="Soc. Servicios Computacionales Aska Ltda."/>
    <s v="77.088.350-4"/>
    <n v="194208"/>
    <x v="0"/>
  </r>
  <r>
    <s v="F.R. La Araucanía"/>
    <s v="Licitación Pública"/>
    <x v="1"/>
    <s v="FN/MP N° 2060"/>
    <d v="2024-08-13T00:00:00"/>
    <s v="Orden de Compra"/>
    <n v="9250038"/>
    <d v="2025-04-08T00:00:00"/>
    <s v="Pasaje aéreo para fiscal en comisión de servicio, trayecto Tco.-Stgo. Tco."/>
    <s v="Soc. de Turismo e Inversiones Inmobiliarias Limitada."/>
    <s v="76.204.527-3"/>
    <n v="469198"/>
    <x v="0"/>
  </r>
  <r>
    <s v="F.R. Los Ríos"/>
    <s v="Compra/Contratación  inferior a 3 UTM"/>
    <x v="0"/>
    <s v="No Aplica"/>
    <s v="No Aplica"/>
    <s v="Orden de Compra"/>
    <n v="19250020"/>
    <d v="2025-04-08T00:00:00"/>
    <s v="Servicio de sanitización en bodega de especies de la Fiscalía Local de Valdivia"/>
    <s v="Fumiservi Sur Ltda."/>
    <s v="77.997.300-K"/>
    <n v="166600"/>
    <x v="0"/>
  </r>
  <r>
    <s v="F.R. Los Lagos"/>
    <s v="Compra/Contratación  inferior a 3 UTM"/>
    <x v="0"/>
    <s v="No Aplica"/>
    <s v="No Aplica"/>
    <s v="Orden de Compra"/>
    <n v="10250044"/>
    <d v="2025-04-08T00:00:00"/>
    <s v="Provisión e instalación repisa sevg FL R.Negro"/>
    <s v="Soc. Servicios Generales Bastidas SPA"/>
    <s v="76.049.426-7"/>
    <n v="204200"/>
    <x v="0"/>
  </r>
  <r>
    <s v="F.R. Los Lagos"/>
    <s v="Licitación Pública"/>
    <x v="1"/>
    <s v="FN/MP N° 2060"/>
    <d v="2024-08-13T00:00:00"/>
    <s v="Orden de Compra"/>
    <n v="10050045"/>
    <d v="2025-04-08T00:00:00"/>
    <s v="Pasaje aéreo Puerto Montt - Santiago - Puerto Montt  21-04 al 23-04-25"/>
    <s v="Soc. de Turismo e Inversiones Inmobiliarias Limitada."/>
    <s v="76.204.527-3"/>
    <n v="525486"/>
    <x v="0"/>
  </r>
  <r>
    <s v="F.R. Los Lagos"/>
    <s v="Licitación Pública"/>
    <x v="1"/>
    <s v="FN/MP N° 2060"/>
    <d v="2024-08-13T00:00:00"/>
    <s v="Orden de Compra"/>
    <n v="10050046"/>
    <d v="2025-04-08T00:00:00"/>
    <s v="Pasaje aéreo Puerto Montt - Santiago - Puerto Montt  21-04 al 23-04-25"/>
    <s v="Soc. de Turismo e Inversiones Inmobiliarias Limitada."/>
    <s v="76.204.527-3"/>
    <n v="525486"/>
    <x v="0"/>
  </r>
  <r>
    <s v="F.R. Los Lagos"/>
    <s v="Licitación Pública"/>
    <x v="1"/>
    <s v="FN/MP N° 2060"/>
    <d v="2024-08-13T00:00:00"/>
    <s v="Orden de Compra"/>
    <n v="10050047"/>
    <d v="2025-04-08T00:00:00"/>
    <s v="Pasaje aéreo Puerto Montt - Santiago - Puerto Montt  21-04 al 23-04-25"/>
    <s v="Soc. de Turismo e Inversiones Inmobiliarias Limitada."/>
    <s v="76.204.527-3"/>
    <n v="525486"/>
    <x v="0"/>
  </r>
  <r>
    <s v="F.R. Magallanes"/>
    <s v="Licitación Pública"/>
    <x v="1"/>
    <s v="FN/MP N° 2060"/>
    <d v="2024-08-13T00:00:00"/>
    <s v="Orden de Compra"/>
    <n v="12250042"/>
    <d v="2025-04-08T00:00:00"/>
    <s v="Pago pasaje aéreo Sr. Cristian Crisosto Rifo Ruta: Santiago - Punta Arenas Fecha : 09-04-2025"/>
    <s v="Soc. de Turismo e Inversiones Inmobiliarias Limitada."/>
    <s v="76.204.527-3"/>
    <n v="323313"/>
    <x v="0"/>
  </r>
  <r>
    <s v="F.R. Metrop. Centro Norte"/>
    <s v="Compra/Contratación  inferior a 3 UTM"/>
    <x v="0"/>
    <s v="No Aplica"/>
    <s v="No Aplica"/>
    <s v="Orden de Compra"/>
    <n v="13250038"/>
    <d v="2025-04-08T00:00:00"/>
    <s v="REGULARIZACIÓN DE SERVICIO DE INTÉRPRETE CHINO-ESPAÑOL"/>
    <s v="HEXING WANG"/>
    <s v="12030780-0"/>
    <n v="105263"/>
    <x v="0"/>
  </r>
  <r>
    <s v="Fiscalía Nacional"/>
    <s v="Licitación Pública"/>
    <x v="1"/>
    <s v="FN/MP N° 2060"/>
    <d v="2024-08-13T00:00:00"/>
    <s v="Orden de Compra"/>
    <n v="17250170"/>
    <d v="2025-04-08T00:00:00"/>
    <s v="Pasaje aéreo nacional para Sr. Cristian Paredes Valenzuela , Rut: 14.303.292-2, Santiago/Concepción/Santiago, del 09 al 10 de abril de 2025. Por disposición del Sr. Fiscal Nacional, acompaña al experto en Derecho Marítimo, Hugo Botto a la ciudad de Concepción."/>
    <s v="Soc. de Turismo e Inversiones Inmobiliarias Limitada."/>
    <s v="76.204.527-3"/>
    <n v="467486"/>
    <x v="0"/>
  </r>
  <r>
    <s v="Fiscalía Nacional"/>
    <s v="Licitación Pública"/>
    <x v="1"/>
    <s v="FN/MP N° 2060"/>
    <d v="2024-08-13T00:00:00"/>
    <s v="Orden de Compra"/>
    <n v="17250171"/>
    <d v="2025-04-08T00:00:00"/>
    <s v="Pasaje aéreo internacional para Sr. Juan Pablo Glasinovic Vernon, Rut: 9.616.765-2, Buenos Aires - Argentina/Santiago, el 11 de abril 2025. Acompañar al Fiscal Nacional para Participar en 59° Reunión del Comité Ejecutivo del IAP. Cambio de pasaje."/>
    <s v="Soc. de Turismo e Inversiones Inmobiliarias Limitada."/>
    <s v="76.204.527-3"/>
    <n v="148716"/>
    <x v="0"/>
  </r>
  <r>
    <s v="Fiscalía Nacional"/>
    <s v="Licitación Pública"/>
    <x v="1"/>
    <s v="FN/MP N° 2060"/>
    <d v="2024-08-13T00:00:00"/>
    <s v="Orden de Compra"/>
    <n v="17250172"/>
    <d v="2025-04-08T00:00:00"/>
    <s v="Pasaje aéreo internacional para Sr. Ángel Valencia Vásquez, Rut: 8.667.131-k, Buenos Aires - Argentina/Santiago, el 09 de abril 2025. Participar en 59° Reunión del Comité Ejecutivo del IAP. Cambio de pasaje."/>
    <s v="Soc. de Turismo e Inversiones Inmobiliarias Limitada."/>
    <s v="76.204.527-3"/>
    <n v="582404"/>
    <x v="0"/>
  </r>
  <r>
    <s v="Fiscalía Nacional"/>
    <s v="Licitación Pública"/>
    <x v="1"/>
    <s v="FN/MP N° 2060"/>
    <d v="2024-08-13T00:00:00"/>
    <s v="Orden de Compra"/>
    <n v="17250173"/>
    <d v="2025-04-08T00:00:00"/>
    <s v="Pasaje aéreo internacional para Sr. Felipe Fritz Castro, Rut: 16.899.242-4, Buenos Aires - Argentina/Santiago, el 09 de abril 2025. Escoltar a Fiscal Nacional para Participar en 59° Reunión del Comité Ejecutivo del IAP. Cambio de pasaje."/>
    <s v="Soc. de Turismo e Inversiones Inmobiliarias Limitada."/>
    <s v="76.204.527-3"/>
    <n v="582404"/>
    <x v="0"/>
  </r>
  <r>
    <s v="Fiscalía Nacional"/>
    <s v="Licitación Pública"/>
    <x v="1"/>
    <s v="FN/MP N° 2060"/>
    <d v="2024-08-13T00:00:00"/>
    <s v="Orden de Compra"/>
    <n v="17250174"/>
    <d v="2025-04-08T00:00:00"/>
    <s v="Pasaje aéreo internacional para Sra. Deborah Bailey, Rut: 11.605.340-3, Buenos Aires - Argentina/Santiago, el 09 de abril 2025. Acompañar al Fiscal Nacional para Participar en 59° Reunión del Comité Ejecutivo del IAP. Cambio de pasaje."/>
    <s v="Soc. de Turismo e Inversiones Inmobiliarias Limitada."/>
    <s v="76.204.527-3"/>
    <n v="418077"/>
    <x v="0"/>
  </r>
  <r>
    <s v="F.R. Tarapacá"/>
    <s v="Compra/Contratación  inferior a 3 UTM"/>
    <x v="0"/>
    <s v="No Aplica"/>
    <s v="No Aplica"/>
    <s v="Orden de Servicio"/>
    <n v="1250035"/>
    <d v="2025-04-09T00:00:00"/>
    <s v="Servicio de desratización en casa Sacfi"/>
    <s v="ALEXANDER LOWENSTEIN VASQUEZ"/>
    <s v="7160043-2"/>
    <n v="142800"/>
    <x v="0"/>
  </r>
  <r>
    <s v="F.R. O´Higgins"/>
    <s v="Licitación Pública"/>
    <x v="1"/>
    <s v="FN/MP N° 2060"/>
    <d v="2024-08-13T00:00:00"/>
    <s v="Orden de Compra"/>
    <n v="6250067"/>
    <d v="2025-04-09T00:00:00"/>
    <s v="Pasaje aéreo Stgo - Temuco - Stgo por Diligencia en Investigación."/>
    <s v="Soc. de Turismo e Inversiones Inmobiliarias Limitada."/>
    <s v="76.204.527-3"/>
    <n v="278810"/>
    <x v="0"/>
  </r>
  <r>
    <s v="F.R. O´Higgins"/>
    <s v="Compra/Contratación  inferior a 3 UTM"/>
    <x v="0"/>
    <s v="No Aplica"/>
    <s v="No Aplica"/>
    <s v="Orden de Compra"/>
    <n v="6250068"/>
    <d v="2025-04-09T00:00:00"/>
    <s v="Arriendo de vehículo en Aeropuerto Temuco desde el 10/04/2025 al 11/04/2025."/>
    <s v="RENTAS Y SERVICIOS S.A."/>
    <s v="76.095.267-2"/>
    <n v="93986"/>
    <x v="0"/>
  </r>
  <r>
    <s v="F.R. Ñuble"/>
    <s v="Compra/Contratación  inferior a 3 UTM"/>
    <x v="0"/>
    <s v="No Aplica"/>
    <s v="No Aplica"/>
    <s v="Orden de Compra"/>
    <n v="20250047"/>
    <d v="2025-04-09T00:00:00"/>
    <s v="Servicio de evaluación psicolaboral individual para 1 postulante a profesional Uravit"/>
    <s v="CONSULTORIA E INVESTIGACION EN RRHH SPA"/>
    <s v="76.580.320-9"/>
    <n v="136287"/>
    <x v="0"/>
  </r>
  <r>
    <s v="F.R. Magallanes"/>
    <s v="Licitación Pública"/>
    <x v="1"/>
    <s v="FN/MP N° 2060"/>
    <d v="2024-08-13T00:00:00"/>
    <s v="Orden de Compra"/>
    <n v="12250043"/>
    <d v="2025-04-09T00:00:00"/>
    <s v="Cambio de pasaje aéreo Sr. Cristian Crisosto Rifo. desde el día 09 de abril al 27 de abril del 2025 Ruta : Santiago - Punta Arenas."/>
    <s v="Soc. de Turismo e Inversiones Inmobiliarias Limitada."/>
    <s v="76.204.527-3"/>
    <n v="34051"/>
    <x v="0"/>
  </r>
  <r>
    <s v="F.R. Metrop. Centro Norte"/>
    <s v="Compra/Contratación  inferior a 3 UTM"/>
    <x v="0"/>
    <s v="No Aplica"/>
    <s v="No Aplica"/>
    <s v="Orden de Compra"/>
    <n v="13250040"/>
    <d v="2025-04-09T00:00:00"/>
    <s v="Tarjetas identificación Patricio Benítez"/>
    <s v="MARCO ANTONIO TAPIA"/>
    <s v="6872985-8"/>
    <n v="203400"/>
    <x v="0"/>
  </r>
  <r>
    <s v="Fiscalía Nacional"/>
    <s v="Licitación Pública"/>
    <x v="1"/>
    <s v="FN/MP N° 2060"/>
    <d v="2024-08-13T00:00:00"/>
    <s v="Orden de Compra"/>
    <n v="17250180"/>
    <d v="2025-04-09T00:00:00"/>
    <s v="Pasaje aéreo nacional para Sra. Mónica Naranjo López, Rut: 13.458.502-1, Santiago/Punta Arenas /Santiago, del 06 al 08 de mayo de 2025. Viaja a la Fiscalía Regional de Punta Arenas a reunión con equipo regional."/>
    <s v="Soc. de Turismo e Inversiones Inmobiliarias Limitada."/>
    <s v="76.204.527-3"/>
    <n v="229668"/>
    <x v="0"/>
  </r>
  <r>
    <s v="Fiscalía Nacional"/>
    <s v="Licitación Pública"/>
    <x v="1"/>
    <s v="FN/MP N° 2060"/>
    <d v="2024-08-13T00:00:00"/>
    <s v="Orden de Compra"/>
    <n v="17250181"/>
    <d v="2025-04-09T00:00:00"/>
    <s v="Pasaje aéreo nacional para Sra. María Pilar Irribarra Valdovinos, Rut: 11.229.634-4, Santiago/Punta Arenas /Santiago, del 06 al 08 de mayo de 2025. Viaja a la Fiscalía Regional de Punta Arenas a reunión con equipo regional."/>
    <s v="Soc. de Turismo e Inversiones Inmobiliarias Limitada."/>
    <s v="76.204.527-3"/>
    <n v="229668"/>
    <x v="0"/>
  </r>
  <r>
    <s v="Fiscalía Nacional"/>
    <s v="Licitación Pública"/>
    <x v="1"/>
    <s v="FN/MP N° 2060"/>
    <d v="2024-08-13T00:00:00"/>
    <s v="Orden de Compra"/>
    <n v="17250182"/>
    <d v="2025-04-09T00:00:00"/>
    <s v="Pasaje aéreo nacional para Sra. Simone Hartard Cazenave, Rut: 13.858.657-k, Santiago/Iquique/Santiago, del 24 al 25 de abril de 2025. Asiste a la Ceremonia de Inauguración de la nueva Fiscalía de Frontera Norte."/>
    <s v="Soc. de Turismo e Inversiones Inmobiliarias Limitada."/>
    <s v="76.204.527-3"/>
    <n v="221668"/>
    <x v="0"/>
  </r>
  <r>
    <s v="F.R. Antofagasta"/>
    <s v="Compra/Contratación  inferior a 3 UTM"/>
    <x v="0"/>
    <s v="No Aplica"/>
    <s v="No Aplica"/>
    <s v="Orden de Compra"/>
    <n v="2250097"/>
    <d v="2025-04-10T00:00:00"/>
    <s v="Servicio de cafetería para jornada de trabajo de Fiscal Regional con Fiscales Jefes a realizarse el 22/04/2025."/>
    <s v="HOTEL ANTOFAGASTA S.A"/>
    <s v="96.884.900-K"/>
    <n v="154700"/>
    <x v="0"/>
  </r>
  <r>
    <s v="F.R. Antofagasta"/>
    <s v="Licitación Pública"/>
    <x v="1"/>
    <s v="FN/MP N° 2060"/>
    <d v="2024-08-13T00:00:00"/>
    <s v="Orden de Compra"/>
    <n v="2250098"/>
    <d v="2025-04-10T00:00:00"/>
    <s v="Pasaje aéreo por comisión de servicios para fiscal Claudia Vega, para asistir a primer encuentro de coordinadores macrozonales. Proyecto Tráfico Marítimo. UE 257"/>
    <s v="Soc. de Turismo e Inversiones Inmobiliarias Limitada."/>
    <s v="76.204.527-3"/>
    <n v="399668"/>
    <x v="0"/>
  </r>
  <r>
    <s v="F.R. Antofagasta"/>
    <s v="Licitación Pública"/>
    <x v="1"/>
    <s v="FN/MP N° 2060"/>
    <d v="2024-08-13T00:00:00"/>
    <s v="Orden de Compra"/>
    <n v="2250099"/>
    <d v="2025-04-10T00:00:00"/>
    <s v="Pasaje aéreo para don Juan Castro y PPI por comisión de servicios para asistir al primer encuentro de coordinadores macrozonal: Proyecto Tráfico Marítimo . UE 201"/>
    <s v="Soc. de Turismo e Inversiones Inmobiliarias Limitada."/>
    <s v="76.204.527-3"/>
    <n v="811004"/>
    <x v="0"/>
  </r>
  <r>
    <s v="F.R. Coquimbo"/>
    <s v="Compra/Contratación  inferior a 3 UTM"/>
    <x v="0"/>
    <s v="No Aplica"/>
    <s v="No Aplica"/>
    <s v="Orden de Compra"/>
    <n v="42500069"/>
    <d v="2025-04-10T00:00:00"/>
    <s v="Publicación de aviso llamado a concurso público para los cargos Técnico operativo de causas FL Illapel y Abogado asistente para FL Combarbalá."/>
    <s v="ANTONIO PUGA Y COMPANIA LIMITADA"/>
    <s v="80.764.900-0"/>
    <n v="109816"/>
    <x v="0"/>
  </r>
  <r>
    <s v="F.R. Maule"/>
    <s v="Compra/Contratación  inferior a 3 UTM"/>
    <x v="0"/>
    <s v="No Aplica"/>
    <s v="No Aplica"/>
    <s v="Orden de Compra"/>
    <n v="7250087"/>
    <d v="2025-04-10T00:00:00"/>
    <s v="Publicación de llamado a Concurso Público, Recepcionista Fiscalía Local de Curico"/>
    <s v="EMP. PERIODISTICA CU"/>
    <s v="81.535.500-8"/>
    <n v="62832"/>
    <x v="0"/>
  </r>
  <r>
    <s v="F.R. Los Ríos"/>
    <s v="Licitación Pública"/>
    <x v="1"/>
    <s v="FN/MP N° 2060"/>
    <d v="2024-08-13T00:00:00"/>
    <s v="Orden de Compra"/>
    <n v="19250021"/>
    <d v="2025-04-10T00:00:00"/>
    <s v="Adquisición de Pasajes Aéreos Valdivia- Santiago_Valdivia para T. Esquivel y E. Aguayo, asisten a cuenta pública de Fiscal Nacional el día 30 de abril 2025"/>
    <s v="Soc. de Turismo e Inversiones Inmobiliarias Limitada."/>
    <s v="76.204.527-3"/>
    <n v="1099914"/>
    <x v="0"/>
  </r>
  <r>
    <s v="F.R. Aysén"/>
    <s v="Compra/Contratación  inferior a 3 UTM"/>
    <x v="0"/>
    <s v="No Aplica"/>
    <s v="No Aplica"/>
    <s v="Orden de Servicio"/>
    <n v="1125071"/>
    <d v="2025-04-10T00:00:00"/>
    <s v="Reubicación de dos radiadores para mejorar eficiencia térmica del tercer piso de la Fiscalía Regional de Aysén."/>
    <s v="Héctor J. Oakley Bañares"/>
    <s v="10.198.101-0"/>
    <n v="202300"/>
    <x v="0"/>
  </r>
  <r>
    <s v="F.R. Magallanes"/>
    <s v="Compra/Contratación  inferior a 3 UTM"/>
    <x v="0"/>
    <s v="No Aplica"/>
    <s v="No Aplica"/>
    <s v="Orden de Compra"/>
    <n v="12250044"/>
    <d v="2025-04-10T00:00:00"/>
    <s v="Publicación 13/04/25 aviso concurso publico Profesional Grado XI y Profesional VII para la Unidad de Gestión e Informática. Formato 10 cms * 2 columnas."/>
    <s v="EMPRESA DE PUBLICACIONES LA PRENSA AUSTRAL LTDA."/>
    <s v="85.732.200-2"/>
    <n v="77350"/>
    <x v="0"/>
  </r>
  <r>
    <s v="F.R. Metrop. Centro Norte"/>
    <s v="Compra/Contratación  inferior a 3 UTM"/>
    <x v="0"/>
    <s v="No Aplica"/>
    <s v="No Aplica"/>
    <s v="Orden de Compra"/>
    <n v="13250041"/>
    <d v="2025-04-10T00:00:00"/>
    <s v="RENOVACIÓN SUSCRIPCIÓN DIARIO LA SEGUNDA, MARLIS PFEIFFER"/>
    <s v="EMPRESA EL MERCURIO"/>
    <s v="90193000-7"/>
    <n v="112015"/>
    <x v="0"/>
  </r>
  <r>
    <s v="Fiscalía Nacional"/>
    <s v="Contratación Directa"/>
    <x v="0"/>
    <s v="FN/MP N° 719"/>
    <d v="2025-03-24T00:00:00"/>
    <s v="Orden de Compra"/>
    <n v="17250183"/>
    <d v="2025-04-10T00:00:00"/>
    <s v="Contratación de Servicio de Modificación de butacas de la primera fila del auditorio de la Fiscalía Nacional."/>
    <s v="Quattro Office International Spa."/>
    <s v="96687530-5"/>
    <n v="732520"/>
    <x v="0"/>
  </r>
  <r>
    <s v="Fiscalía Nacional"/>
    <s v="Licitacion Privada"/>
    <x v="2"/>
    <s v="FN/MP N° 1454"/>
    <d v="2023-08-21T00:00:00"/>
    <s v="Orden de Compra"/>
    <n v="17250184"/>
    <d v="2025-04-10T00:00:00"/>
    <s v="Contratación de 1 Servicio de Coffe Break, para 45 personas por jornada, las cuales se llevarán a cabo los días 22 y 23 de abril en jornadas AM a las 11:00 horas y PM a las 15:30 horas y para el día 24 de abril del 2025 solo en jornada AM a las 11:00 horas, a realizarse en el Gran salón piso 07 de la Fiscalía Nacional, con motivo de &quot;Curso de formación para especialización de fiscales RPA&quot;."/>
    <s v="Servicios Alimentarios Pedro Pablo Hernandez Medina E.I.R.L."/>
    <s v="77599203-4"/>
    <n v="857025"/>
    <x v="0"/>
  </r>
  <r>
    <s v="Fiscalía Nacional"/>
    <s v="Compra/Contratación  inferior a 3 UTM"/>
    <x v="0"/>
    <s v="No Aplica"/>
    <s v="No Aplica"/>
    <s v="Orden de Compra"/>
    <n v="17250185"/>
    <d v="2025-04-10T00:00:00"/>
    <s v="Contratación de 1 Clase presencial sobre &quot;Determinación de pena&quot; a realizarse el día 10 de abril del 2025, entre las 10:00 y las 12:00 horas. "/>
    <s v="Martín Besio Hernández"/>
    <s v="13550371-2"/>
    <n v="170000"/>
    <x v="0"/>
  </r>
  <r>
    <s v="F.R. Atacama"/>
    <s v="Compra/Contratación  inferior a 3 UTM"/>
    <x v="0"/>
    <s v="No Aplica"/>
    <s v="No Aplica"/>
    <s v="Orden de Compra"/>
    <n v="3250055"/>
    <d v="2025-04-11T00:00:00"/>
    <s v="Llamado a concurso publico para los cargos de; Psicólogo Unidad de Atención a Victimas y Testigos (1) y para auxiliares para las Fiscalías Locales de Copiapó y Vallenar (2), el próximo domingo 13 de abril 2025."/>
    <s v="SOC. EDITORA Y PERIOD. EL CHAÑAR LTDA."/>
    <s v="78.177.490-1"/>
    <n v="114240"/>
    <x v="0"/>
  </r>
  <r>
    <s v="F.R. Coquimbo"/>
    <s v="Licitación Privada Mayor"/>
    <x v="2"/>
    <s v="04-FR/MP UAF N°212"/>
    <d v="2024-10-07T00:00:00"/>
    <s v="Orden de Compra"/>
    <n v="42500070"/>
    <d v="2025-04-11T00:00:00"/>
    <s v="Mantención Correctiva y cambio de cuña retráctil de apertura de cerraduras de puertas de Ascensor de la FL La Serena."/>
    <s v="TRANSVE S.A."/>
    <s v="96.802.280-6"/>
    <n v="419515"/>
    <x v="0"/>
  </r>
  <r>
    <s v="F.R. Coquimbo"/>
    <s v="Contratación Directa"/>
    <x v="0"/>
    <s v="04-FR/MP UAF N°211"/>
    <d v="2024-10-07T00:00:00"/>
    <s v="Orden de Compra"/>
    <n v="42500071"/>
    <d v="2025-04-11T00:00:00"/>
    <s v="Mantención y Reparación correctiva de Ascensor de la Fiscalía Local de Ovalle (incluye cambio de batería de respaldo y reparación de bloque de contrapeso.-"/>
    <s v="ASCENSORES SCHINDLER CHILE S.A."/>
    <s v="93.565.000-3"/>
    <n v="653587"/>
    <x v="0"/>
  </r>
  <r>
    <s v="F.R. Coquimbo"/>
    <s v="Compra/Contratación  inferior a 3 UTM"/>
    <x v="0"/>
    <s v="No Aplica"/>
    <s v="No Aplica"/>
    <s v="Orden de Compra"/>
    <n v="42500072"/>
    <d v="2025-04-11T00:00:00"/>
    <s v="Reparación de emergencia de Bombas de Hidropack de la Fiscalía Local de Ovalle. "/>
    <s v="SMART INDUSTRIES SPA"/>
    <s v="77.667.326-9"/>
    <n v="204680"/>
    <x v="0"/>
  </r>
  <r>
    <s v="F.R. Valparaíso"/>
    <s v="Compra/Contratación  inferior a 3 UTM"/>
    <x v="0"/>
    <s v="No Aplica"/>
    <s v="No Aplica"/>
    <s v="Orden de Compra"/>
    <n v="5250089"/>
    <d v="2025-04-11T00:00:00"/>
    <s v="Contratación de servicio de desratizado en inmueble que alberga a la Fiscalía Local de Valparaiso. "/>
    <s v="SERVICIOS DE INGENIERÍA Y FUMIGACIONES ENTOMOLOGY SPA"/>
    <s v="77.567.786-4"/>
    <n v="113169"/>
    <x v="0"/>
  </r>
  <r>
    <s v="F.R. O´Higgins"/>
    <s v="Compra/Contratación  inferior a 3 UTM"/>
    <x v="0"/>
    <s v="No Aplica"/>
    <s v="No Aplica"/>
    <s v="Orden de Compra"/>
    <n v="6250076"/>
    <d v="2025-04-11T00:00:00"/>
    <s v="Publicación Concursos Diario El Rancagua "/>
    <s v="SOCIEDAD INFORMATIVA REGIONAL S.A."/>
    <s v="96.852.720-7"/>
    <n v="24990"/>
    <x v="0"/>
  </r>
  <r>
    <s v="F.R. O´Higgins"/>
    <s v="Compra/Contratación  inferior a 3 UTM"/>
    <x v="0"/>
    <s v="No Aplica"/>
    <s v="No Aplica"/>
    <s v="Orden de Compra"/>
    <n v="6250077"/>
    <d v="2025-04-11T00:00:00"/>
    <s v="Reparación de magnéticos de puertas en el edificio Fiscalía Regional y Local de Rancagua"/>
    <s v="GUILLERMO IGNACIO GUZMAN MORAN"/>
    <s v="16.816.622-2"/>
    <n v="136255"/>
    <x v="0"/>
  </r>
  <r>
    <s v="F.R. Maule"/>
    <s v="Compra/Contratación  inferior a 3 UTM"/>
    <x v="0"/>
    <s v="No Aplica"/>
    <s v="No Aplica"/>
    <s v="Orden de Compra"/>
    <n v="7250088"/>
    <d v="2025-04-11T00:00:00"/>
    <s v="Adquisición de Calefactor eléctrico para Fiscalía Local de Parral. abril 2025."/>
    <s v="SOC.TECNOLOGICA Y SE"/>
    <s v="77.730.550-6"/>
    <n v="160000"/>
    <x v="0"/>
  </r>
  <r>
    <s v="F.R. Maule"/>
    <s v="Compra/Contratación  inferior a 3 UTM"/>
    <x v="0"/>
    <s v="No Aplica"/>
    <s v="No Aplica"/>
    <s v="Orden de Compra"/>
    <n v="7250092"/>
    <d v="2025-04-11T00:00:00"/>
    <s v="Servicio de Retiro de Dispensador e instalación de nuevo dispensador en vehículo Fiscalía Móvil. Según cotización de fecha 11-04-2025. Abril 2025."/>
    <s v="COMERCIAL E INVERSIO"/>
    <s v="77.768.602-K"/>
    <n v="65450"/>
    <x v="0"/>
  </r>
  <r>
    <s v="F.R. La Araucanía"/>
    <s v="Licitación Pública"/>
    <x v="1"/>
    <s v="FN/MP N° 2060"/>
    <d v="2024-08-13T00:00:00"/>
    <s v="Orden de Compra"/>
    <n v="9250041"/>
    <d v="2025-04-11T00:00:00"/>
    <s v="Pasaje aéreo para funcionario en comisión de servicio, trayecto Tco.-Stgo. Tco."/>
    <s v="Soc. de Turismo e Inversiones Inmobiliarias Limitada."/>
    <s v="76.204.527-3"/>
    <n v="203438"/>
    <x v="0"/>
  </r>
  <r>
    <s v="F.R. La Araucanía"/>
    <s v="Compra/Contratación  inferior a 3 UTM"/>
    <x v="0"/>
    <s v="No Aplica"/>
    <s v="No Aplica"/>
    <s v="Orden de Compra"/>
    <n v="9250042"/>
    <d v="2025-04-11T00:00:00"/>
    <s v="Revisión tablero eléctrico por falla en el circuito que de los equipos de climatización de la Fiscalía Local de Pucón."/>
    <s v="Soc. Servicios Computacionales Aska Ltda."/>
    <s v="77.088.350-4"/>
    <n v="197778"/>
    <x v="0"/>
  </r>
  <r>
    <s v="F.R. La Araucanía"/>
    <s v="Licitación Pública"/>
    <x v="1"/>
    <s v="FN/MP N° 2060"/>
    <d v="2024-08-13T00:00:00"/>
    <s v="Orden de Compra"/>
    <n v="9250043"/>
    <d v="2025-04-11T00:00:00"/>
    <s v="Pasaje aéreo para fiscal en comisión de servicio, trayecto Tco.-Stgo. Tco."/>
    <s v="Soc. de Turismo e Inversiones Inmobiliarias Limitada."/>
    <s v="76.204.527-3"/>
    <n v="317438"/>
    <x v="0"/>
  </r>
  <r>
    <s v="F.R. Los Lagos"/>
    <s v="Compra/Contratación  inferior a 3 UTM"/>
    <x v="0"/>
    <s v="No Aplica"/>
    <s v="No Aplica"/>
    <s v="Orden de Compra"/>
    <n v="10250049"/>
    <d v="2025-04-11T00:00:00"/>
    <s v="Arriendo de vehículo"/>
    <s v="Arrendadora de Vehículos S.A."/>
    <s v="77.225.200-5"/>
    <n v="89933"/>
    <x v="0"/>
  </r>
  <r>
    <s v="F.R. Magallanes"/>
    <s v="Licitación Pública"/>
    <x v="1"/>
    <s v="FN/MP N° 2060"/>
    <d v="2024-08-13T00:00:00"/>
    <s v="Orden de Compra"/>
    <n v="12250045"/>
    <d v="2025-04-11T00:00:00"/>
    <s v="Compra de pasaje aéreo Sra. Alba Palma, Ruta : Punta Arenas – Santiago 12/05/2025 / Ruta : Santiago - Punta Arenas 16/05/2025."/>
    <s v="Soc. de Turismo e Inversiones Inmobiliarias Limitada."/>
    <s v="76.204.527-3"/>
    <n v="285668"/>
    <x v="0"/>
  </r>
  <r>
    <s v="F.R. Magallanes"/>
    <s v="Licitación Pública"/>
    <x v="1"/>
    <s v="FN/MP N° 2060"/>
    <d v="2024-08-13T00:00:00"/>
    <s v="Orden de Compra"/>
    <n v="12250046"/>
    <d v="2025-04-11T00:00:00"/>
    <s v="Pago pasaje aéreo Sr. Juan Carlos Levin Ruta Punta Arenas - Santiago 12/05/2025 - Santiago - Punta Arenas 13/05/2025."/>
    <s v="Soc. de Turismo e Inversiones Inmobiliarias Limitada."/>
    <s v="76.204.527-3"/>
    <n v="177438"/>
    <x v="0"/>
  </r>
  <r>
    <s v="F.R. Metrop. Oriente"/>
    <s v="Compra/Contratación  inferior a 3 UTM"/>
    <x v="0"/>
    <s v="No Aplica"/>
    <s v="No Aplica"/>
    <s v="Orden de Compra"/>
    <n v="14250048"/>
    <d v="2025-04-11T00:00:00"/>
    <s v="Compra de 3 letreros acrílicos."/>
    <s v="PRODUCCIONES GRAFICAS CINCOMONOS SPA"/>
    <s v="77795903-4"/>
    <n v="125021"/>
    <x v="0"/>
  </r>
  <r>
    <s v="F.R. Metrop. Oriente"/>
    <s v="Licitación Pública"/>
    <x v="1"/>
    <s v="FN/MP N° 2060"/>
    <d v="2024-08-13T00:00:00"/>
    <s v="Orden de Compra"/>
    <n v="14250049"/>
    <d v="2025-04-11T00:00:00"/>
    <s v="Orden complementaria a orden 14250044, por pago de multa por cambio de pasaje."/>
    <s v="Soc. de Turismo e Inversiones Inmobiliarias Limitada."/>
    <s v="76.204.527-3"/>
    <n v="26000"/>
    <x v="0"/>
  </r>
  <r>
    <s v="F.R. Metrop. Occidente"/>
    <s v="Compra/Contratación  inferior a 3 UTM"/>
    <x v="0"/>
    <s v="No Aplica"/>
    <s v="No Aplica"/>
    <s v="Orden de Compra"/>
    <n v="16250065"/>
    <d v="2025-04-11T00:00:00"/>
    <s v="Servicio de detección de fuga de agua potable en cañería costado bodega materiales en la FL de Talagante. Contratación conforme a la excepción d el art.8 letra &quot;a&quot; del reglamento interno ley 19886 del MP."/>
    <s v="MARCELO CONTRERAS PEREZ"/>
    <s v="16090410-0"/>
    <n v="125000"/>
    <x v="0"/>
  </r>
  <r>
    <s v="F.R. Metrop. Occidente"/>
    <s v="Compra/Contratación  inferior a 3 UTM"/>
    <x v="0"/>
    <s v="No Aplica"/>
    <s v="No Aplica"/>
    <s v="Orden de Compra"/>
    <n v="16250066"/>
    <d v="2025-04-11T00:00:00"/>
    <s v="Servicio de provisión, cambio e instalación de focos led (5), reubicación de focos cuadrados(02), cambio interruptor y desconexión fluorescentes(2) y revisión cinta led en sector gabinete FRM Occidente en edificio Miraflores. contratación refiere excepción del art. 8 letra &quot;a&quot; del reglamento interno ley 19886 del MP."/>
    <s v="SERELEC SPA"/>
    <s v="78052732-3"/>
    <n v="196350"/>
    <x v="0"/>
  </r>
  <r>
    <s v="Fiscalía Nacional"/>
    <s v="Licitación Pública"/>
    <x v="1"/>
    <s v="FN/MP N° 2060"/>
    <d v="2024-08-13T00:00:00"/>
    <s v="Orden de Compra"/>
    <n v="17250194"/>
    <d v="2025-04-11T00:00:00"/>
    <s v="Pasaje aéreo nacional para Sra. María Elena Leiva, Rut: 10.575.564-3, Santiago/Copiapó/Santiago, del 23 al 24 de abril de 2025. Asiste a recibir las obras de ampliación de la FL Copiapó."/>
    <s v="Soc. de Turismo e Inversiones Inmobiliarias Limitada."/>
    <s v="76.204.527-3"/>
    <n v="268438"/>
    <x v="0"/>
  </r>
  <r>
    <s v="F.R. Antofagasta"/>
    <s v="Compra/Contratación  inferior a 3 UTM"/>
    <x v="0"/>
    <s v="No Aplica"/>
    <s v="No Aplica"/>
    <s v="Orden de Compra"/>
    <n v="2250102"/>
    <d v="2025-04-14T00:00:00"/>
    <s v="Servicios de arriendos de equipos y otros para jornada de integración y trabajo regional a efectuarse el 05 de mayo de 2025."/>
    <s v="FUNDACION RUINAS DE HUANCHACA"/>
    <s v="65.840.050-9"/>
    <n v="200000"/>
    <x v="0"/>
  </r>
  <r>
    <s v="F.R. O´Higgins"/>
    <s v="Licitacion Privada"/>
    <x v="2"/>
    <s v="FR/MP Nº 234/2024"/>
    <d v="2024-10-18T00:00:00"/>
    <s v="Orden de Compra"/>
    <n v="6250080"/>
    <d v="2025-04-14T00:00:00"/>
    <s v="Reparaciones Sistema VRV Fiscalía Regional y local de Rancagua: Cambio de 3 tarjetas UI, Turbina y motor, y cambio de lona"/>
    <s v="SISTEMAS DE ENERGIA S.A"/>
    <s v="99588050-4"/>
    <n v="1591625"/>
    <x v="0"/>
  </r>
  <r>
    <s v="F.R. Ñuble"/>
    <s v="Licitación Pública"/>
    <x v="1"/>
    <s v="FN/MP N° 2060"/>
    <d v="2024-08-13T00:00:00"/>
    <s v="Orden de Compra"/>
    <n v="20250049"/>
    <d v="2025-04-14T00:00:00"/>
    <s v="Adquisicion de pasaje aereo Sra. Nayalet Mansilla viaje a Santiago el dia 30-04"/>
    <s v="Soc. de Turismo e Inversiones Inmobiliarias Limitada."/>
    <s v="76.204.527-3"/>
    <n v="235492"/>
    <x v="0"/>
  </r>
  <r>
    <s v="F.R. La Araucanía"/>
    <s v="Compra/Contratación  inferior a 3 UTM"/>
    <x v="0"/>
    <s v="No Aplica"/>
    <s v="No Aplica"/>
    <s v="Orden de Compra"/>
    <n v="9250044"/>
    <d v="2025-04-14T00:00:00"/>
    <s v="Instalación de luz eléctrica en la sala de entrevista videograbada de la nueva Fiscalía Local de Carahue."/>
    <s v="Compañía de Telecomunicaciones Belltel Ltda."/>
    <s v="77.803.150-7"/>
    <n v="136850"/>
    <x v="0"/>
  </r>
  <r>
    <s v="F.R. Los Lagos"/>
    <s v="Licitación Pública"/>
    <x v="1"/>
    <s v="FN/MP N° 2060"/>
    <d v="2024-08-13T00:00:00"/>
    <s v="Orden de Compra"/>
    <n v="10250052"/>
    <d v="2025-04-14T00:00:00"/>
    <s v="Pasaje aéreo Puerto Montt - Santiago - Puerto Montt  29-04 al 01-05-25"/>
    <s v="Soc. de Turismo e Inversiones Inmobiliarias Limitada."/>
    <s v="76.204.527-3"/>
    <n v="401152"/>
    <x v="0"/>
  </r>
  <r>
    <s v="F.R. Aysén"/>
    <s v="Licitación Pública"/>
    <x v="1"/>
    <s v="FN/MP N° 2060"/>
    <d v="2024-08-13T00:00:00"/>
    <s v="Orden de Servicio"/>
    <n v="1125072"/>
    <d v="2025-04-14T00:00:00"/>
    <s v="Pasajes aéreo nacional, diferencia por cambio de vuelo Balmaceda - Santiago, pasaje Expositor XVIII Jornadas Patagónicas."/>
    <s v="Soc. de Turismo e Inversiones Inmobiliarias Limitada."/>
    <s v="76.204.527-3"/>
    <n v="211000"/>
    <x v="0"/>
  </r>
  <r>
    <s v="F.R. Aysén"/>
    <s v="Compra/Contratación  inferior a 3 UTM"/>
    <x v="0"/>
    <s v="No Aplica"/>
    <s v="No Aplica"/>
    <s v="Orden de Servicio"/>
    <n v="1125073"/>
    <d v="2025-04-14T00:00:00"/>
    <s v="Servicio de alojamiento expositor XVIII Jornadas Patagónicas de Derecho Penal Fiscalía Regional de Aysén."/>
    <s v="Hotelera Diego de Almagro Ltda."/>
    <s v="77.663.150-7"/>
    <n v="117691"/>
    <x v="0"/>
  </r>
  <r>
    <s v="Fiscalía Nacional"/>
    <s v="Compra/Contratación  inferior a 3 UTM"/>
    <x v="0"/>
    <s v="No Aplica"/>
    <s v="No Aplica"/>
    <s v="Orden de Compra"/>
    <n v="17250196"/>
    <d v="2025-04-14T00:00:00"/>
    <s v="Contratación de 1 Servicio de ampliación de fotografia en mural en adhesivo PVC alta en resolución a 3x2, 2mt."/>
    <s v="Publicidad Bula Costa Ltda."/>
    <s v="76143236-2"/>
    <n v="196350"/>
    <x v="0"/>
  </r>
  <r>
    <s v="Fiscalía Nacional"/>
    <s v="Compra/Contratación  inferior a 3 UTM"/>
    <x v="0"/>
    <s v="No Aplica"/>
    <s v="No Aplica"/>
    <s v="Orden de Compra"/>
    <n v="17250197"/>
    <d v="2025-04-14T00:00:00"/>
    <s v="Adquisición de 10 Placas para pie de fotografia en acrilico blanco con textos en color negro, medida 18x2.5 cm."/>
    <s v="Publicidad Bula Costa Ltda."/>
    <s v="76143236-2"/>
    <n v="71400"/>
    <x v="0"/>
  </r>
  <r>
    <s v="F.R. Tarapacá"/>
    <s v="Compra/Contratación  inferior a 3 UTM"/>
    <x v="0"/>
    <s v="No Aplica"/>
    <s v="No Aplica"/>
    <s v="Orden de Servicio"/>
    <n v="1250036"/>
    <d v="2025-04-15T00:00:00"/>
    <s v="Mantención 80.000 KM. Vehiculo Runner - Patente KGKP-47"/>
    <s v="SOCIEDAD ORIENTAL SERVICE SPA"/>
    <s v="77557695-2"/>
    <n v="203740"/>
    <x v="0"/>
  </r>
  <r>
    <s v="F.R. Antofagasta"/>
    <s v="Compra/Contratación  inferior a 3 UTM"/>
    <x v="0"/>
    <s v="No Aplica"/>
    <s v="No Aplica"/>
    <s v="Orden de Compra"/>
    <n v="2250103"/>
    <d v="2025-04-15T00:00:00"/>
    <s v="Confección de cuadernillos institucionales para jornada macrozona norte"/>
    <s v="COLORES Y TINTAS SPA"/>
    <s v="76.512.241-4"/>
    <n v="201229"/>
    <x v="0"/>
  </r>
  <r>
    <s v="F.R. Atacama"/>
    <s v="Licitación Pública"/>
    <x v="1"/>
    <s v="FN/MP N° 2060"/>
    <d v="2024-08-13T00:00:00"/>
    <s v="Orden de Compra"/>
    <n v="3250056"/>
    <d v="2025-04-15T00:00:00"/>
    <s v="Pasaje aéreo tramo Copiapó / Santiago / Copiapó, para Fiscal Regional de Atacama , con la finalidad de participar en Cuenta Pública del Fiscal Nacional, a realizarse el 30 de abril del año en curso."/>
    <s v="Soc. de Turismo e Inversiones Inmobiliarias Limitada."/>
    <s v="76.204.527-3"/>
    <n v="175492"/>
    <x v="0"/>
  </r>
  <r>
    <s v="F.R. Valparaíso"/>
    <s v="Compra/Contratación  inferior a 3 UTM"/>
    <x v="0"/>
    <s v="No Aplica"/>
    <s v="No Aplica"/>
    <s v="Orden de Compra"/>
    <n v="5250090"/>
    <d v="2025-04-15T00:00:00"/>
    <s v="Carga de minutos para teléfono satelital "/>
    <s v="TESAM CHILE S A"/>
    <s v="96.880.440-5"/>
    <n v="203688"/>
    <x v="0"/>
  </r>
  <r>
    <s v="F.R. Valparaíso"/>
    <s v="Compra/Contratación  inferior a 3 UTM"/>
    <x v="0"/>
    <s v="No Aplica"/>
    <s v="No Aplica"/>
    <s v="Orden de Compra"/>
    <n v="5250093"/>
    <d v="2025-04-15T00:00:00"/>
    <s v="Publicación de aviso por cargo vacante"/>
    <s v="EMPRESA EL MERCURIO DE VALPARAISO S A P"/>
    <s v="96.705.640-5"/>
    <n v="202285"/>
    <x v="0"/>
  </r>
  <r>
    <s v="F.R. Ñuble"/>
    <s v="Compra/Contratación  inferior a 3 UTM"/>
    <x v="0"/>
    <s v="No Aplica"/>
    <s v="No Aplica"/>
    <s v="Orden de Compra"/>
    <n v="20250050"/>
    <d v="2025-04-15T00:00:00"/>
    <s v="Servicio de evaluación psicolaboral individual para 1 postulante a profesional"/>
    <s v="CONSULTORIA E INVESTIGACION EN RRHH SPA"/>
    <s v="76.580.320-9"/>
    <n v="136423"/>
    <x v="0"/>
  </r>
  <r>
    <s v="F.R. Los Ríos"/>
    <s v="Compra/Contratación  inferior a 3 UTM"/>
    <x v="0"/>
    <s v="No Aplica"/>
    <s v="No Aplica"/>
    <s v="Orden de Compra"/>
    <n v="19250024"/>
    <d v="2025-04-15T00:00:00"/>
    <s v="Reparación de caldera Sacfi-Uravit el día 14-05-2025"/>
    <s v="Vicente Antonio Guerrero Orellana"/>
    <s v="06.655.262-4"/>
    <n v="196350"/>
    <x v="0"/>
  </r>
  <r>
    <s v="F.R. Metrop. Centro Norte"/>
    <s v="Licitación Pública"/>
    <x v="1"/>
    <s v="RES FR N°293"/>
    <d v="2024-12-05T00:00:00"/>
    <s v="Orden de Compra"/>
    <n v="13250043"/>
    <d v="2025-04-15T00:00:00"/>
    <s v="1 EV. PSICOLABORAL SOLICITUD 15-04-25 (EST. PROFESIONAL)"/>
    <s v="CONSULTORA TCS GROUP SEARCH SPA."/>
    <s v="77.108.874-0"/>
    <n v="272892"/>
    <x v="0"/>
  </r>
  <r>
    <s v="F.R. Metrop. Oriente"/>
    <s v="Compra/Contratación  inferior a 3 UTM"/>
    <x v="0"/>
    <s v="No Aplica"/>
    <s v="No Aplica"/>
    <s v="Orden de Compra"/>
    <n v="14250050"/>
    <d v="2025-04-15T00:00:00"/>
    <s v="Adquisición de una tarjeta para ingresar al Estacionamiento del Centro de Justicia."/>
    <s v="SOCIEDAD CONCESIONARIA CENTRO DE JUSTICIA SANTIAGO S.A "/>
    <s v="99557380-6"/>
    <n v="23205"/>
    <x v="0"/>
  </r>
  <r>
    <s v="F.R. Metrop. Oriente"/>
    <s v="Compra/Contratación  inferior a 3 UTM"/>
    <x v="0"/>
    <s v="No Aplica"/>
    <s v="No Aplica"/>
    <s v="Orden de Compra"/>
    <n v="14250051"/>
    <d v="2025-04-15T00:00:00"/>
    <s v="Adquisición de una tarjeta para ingresar al edificio del Centro de Justicia."/>
    <s v="SOCIEDAD CONCESIONARIA CENTRO DE JUSTICIA SANTIAGO S.A "/>
    <s v="99557380-6"/>
    <n v="23205"/>
    <x v="0"/>
  </r>
  <r>
    <s v="Fiscalía Nacional"/>
    <s v="Licitación Pública"/>
    <x v="1"/>
    <s v="FN/MP N° 2060"/>
    <d v="2024-08-13T00:00:00"/>
    <s v="Orden de Compra"/>
    <n v="17250198"/>
    <d v="2025-04-15T00:00:00"/>
    <s v="Pasaje aéreo nacional para Sra. Tania Gajardo Orellana, Rut: 14.143.379-2, Santiago/Arica/Santiago, del 14 al 16 de mayo de 2025. Acompaña a la delegación de EEUU que trae al fiscal de Texas José Angel Moreno a realizar una actividad en dicha ciudad para fiscales de Arica y Tarapacá, esta actividad se enmarca en fomentar el trabajo en fuerzas de tarea por fiscales de crimen organizado y también otra actividad con la Fiscalía de Arica."/>
    <s v="Soc. de Turismo e Inversiones Inmobiliarias Limitada."/>
    <s v="76.204.527-3"/>
    <n v="215814"/>
    <x v="0"/>
  </r>
  <r>
    <s v="F.R. Tarapacá"/>
    <s v="Compra/Contratación correspondiente a Gastos de Representación"/>
    <x v="0"/>
    <s v="No Aplica"/>
    <s v="No Aplica"/>
    <s v="Orden de Servicio"/>
    <n v="1250038"/>
    <d v="2025-04-16T00:00:00"/>
    <s v="Servicio de catering para el día 25/04/25, en Oficina Frontera Norte, ubicada en Terreno Ejercito de Chile, ruta 15 paso Fronterizo Colchane."/>
    <s v="SOC. COMERCIAL INKA THAKI LTDA."/>
    <s v="76328137-K"/>
    <n v="666400"/>
    <x v="0"/>
  </r>
  <r>
    <s v="F.R. Tarapacá"/>
    <s v="Compra/Contratación  inferior a 3 UTM"/>
    <x v="0"/>
    <s v="No Aplica"/>
    <s v="No Aplica"/>
    <s v="Orden de Compra"/>
    <n v="1250042"/>
    <d v="2025-04-16T00:00:00"/>
    <s v="Compra de 50 estuches de terciopelo para presentes FR."/>
    <s v="GUTIVAS SPA"/>
    <s v="77339489-K"/>
    <n v="150000"/>
    <x v="0"/>
  </r>
  <r>
    <s v="F.R. Maule"/>
    <s v="Compra/Contratación  inferior a 3 UTM"/>
    <x v="0"/>
    <s v="No Aplica"/>
    <s v="No Aplica"/>
    <s v="Orden de Compra"/>
    <n v="7250095"/>
    <d v="2025-04-16T00:00:00"/>
    <s v="Adquisición de Cables Magic para computadores FL San Javier y FL Parral. Según cotización de fecha 09-04-2025. / Abril 2025."/>
    <s v="COMERCIAL E INVERSIO"/>
    <s v="77.768.602-K"/>
    <n v="94962"/>
    <x v="0"/>
  </r>
  <r>
    <s v="F.R. Ñuble"/>
    <s v="Compra/Contratación  inferior a 3 UTM"/>
    <x v="0"/>
    <s v="No Aplica"/>
    <s v="No Aplica"/>
    <s v="Orden de Compra"/>
    <n v="20250053"/>
    <d v="2025-04-16T00:00:00"/>
    <s v="Servicio de evaluación psicolaboral individual para 1 postulante a profesional FR (Suplencia maternal)"/>
    <s v="CONSULTORIA E INVESTIGACION EN RRHH SPA"/>
    <s v="76.580.320-9"/>
    <n v="136447"/>
    <x v="0"/>
  </r>
  <r>
    <s v="F.R. Ñuble"/>
    <s v="Compra/Contratación  inferior a 3 UTM"/>
    <x v="0"/>
    <s v="No Aplica"/>
    <s v="No Aplica"/>
    <s v="Orden de Compra"/>
    <n v="20250052"/>
    <d v="2025-04-16T00:00:00"/>
    <s v="Adquisicion de servicio &quot;Respeto y comprendiendo las diferencias&quot; Prorama de Capacitacion UDP "/>
    <s v="ALIMENTOS LEYSLY SAN MARTIN GARRIDO EIRL"/>
    <s v="77.481.756-5"/>
    <n v="180001"/>
    <x v="0"/>
  </r>
  <r>
    <s v="F.R. La Araucanía"/>
    <s v="Licitación Pública"/>
    <x v="1"/>
    <s v="FN/MP N° 2060"/>
    <d v="2024-08-13T00:00:00"/>
    <s v="Orden de Compra"/>
    <n v="9250050"/>
    <d v="2025-04-16T00:00:00"/>
    <s v="Pasaje aéreo para fiscal en comisión de servicio, trayecto Tco.-Stgo. Tco."/>
    <s v="Soc. de Turismo e Inversiones Inmobiliarias Limitada."/>
    <s v="76.204.527-3"/>
    <n v="210736"/>
    <x v="0"/>
  </r>
  <r>
    <s v="F.R. Los Ríos"/>
    <s v="Licitación Pública"/>
    <x v="1"/>
    <s v="FN/MP N° 2060"/>
    <d v="2024-08-13T00:00:00"/>
    <s v="Orden de Compra"/>
    <n v="19250025"/>
    <d v="2025-04-16T00:00:00"/>
    <s v="Adquisición de Pasaje Aéreo Temuco - Santiago - Temuco para A. Almontes desde el 22 al 23 de mayo de 2025"/>
    <s v="Soc. de Turismo e Inversiones Inmobiliarias Limitada."/>
    <s v="76.204.527-3"/>
    <n v="208974"/>
    <x v="0"/>
  </r>
  <r>
    <s v="F.R. Los Lagos"/>
    <s v="Licitación Pública"/>
    <x v="1"/>
    <s v="FN/MP N° 2060"/>
    <d v="2024-08-13T00:00:00"/>
    <s v="Orden de Compra"/>
    <n v="10250053"/>
    <d v="2025-04-16T00:00:00"/>
    <s v="Pasaje aéreo Puerto Montt - Santiago - Puerto Montt  27-04 al 29-04-25"/>
    <s v="Soc. de Turismo e Inversiones Inmobiliarias Limitada."/>
    <s v="76.204.527-3"/>
    <n v="456736"/>
    <x v="0"/>
  </r>
  <r>
    <s v="F.R. Los Lagos"/>
    <s v="Licitación Pública"/>
    <x v="1"/>
    <s v="FN/MP N° 2060"/>
    <d v="2024-08-13T00:00:00"/>
    <s v="Orden de Compra"/>
    <n v="10250054"/>
    <d v="2025-04-16T00:00:00"/>
    <s v="Pasaje aéreo Puerto Montt - Santiago - Puerto Montt  12-05 al 15-05-25"/>
    <s v="Soc. de Turismo e Inversiones Inmobiliarias Limitada."/>
    <s v="76.204.527-3"/>
    <n v="197736"/>
    <x v="0"/>
  </r>
  <r>
    <s v="F.R. Los Lagos"/>
    <s v="Licitación Pública"/>
    <x v="1"/>
    <s v="FN/MP N° 2060"/>
    <d v="2024-08-13T00:00:00"/>
    <s v="Orden de Compra"/>
    <n v="10250055"/>
    <d v="2025-04-16T00:00:00"/>
    <s v="Pasaje aéreo Puerto Montt - Santiago - Puerto Montt  12-05 al 15-05-25"/>
    <s v="Soc. de Turismo e Inversiones Inmobiliarias Limitada."/>
    <s v="76.204.527-3"/>
    <n v="197736"/>
    <x v="0"/>
  </r>
  <r>
    <s v="F.R. Los Lagos"/>
    <s v="Licitación Pública"/>
    <x v="1"/>
    <s v="FN/MP N° 2060"/>
    <d v="2024-08-13T00:00:00"/>
    <s v="Orden de Compra"/>
    <n v="10250056"/>
    <d v="2025-04-16T00:00:00"/>
    <s v="Pasaje aéreo Concepción - Santiago - P.Montt 12-05 al 15-05-25"/>
    <s v="Soc. de Turismo e Inversiones Inmobiliarias Limitada."/>
    <s v="76.204.527-3"/>
    <n v="190736"/>
    <x v="0"/>
  </r>
  <r>
    <s v="F.R. Los Lagos"/>
    <s v="Licitación Pública"/>
    <x v="1"/>
    <s v="FN/MP N° 2060"/>
    <d v="2024-08-13T00:00:00"/>
    <s v="Orden de Compra"/>
    <n v="10250057"/>
    <d v="2025-04-16T00:00:00"/>
    <s v="Pasaje aéreo P.Montt - Santiago 25-04-25"/>
    <s v="Soc. de Turismo e Inversiones Inmobiliarias Limitada."/>
    <s v="76.204.527-3"/>
    <n v="157438"/>
    <x v="0"/>
  </r>
  <r>
    <s v="F.R. Aysén"/>
    <s v="Compra/Contratación  inferior a 3 UTM"/>
    <x v="0"/>
    <s v="No Aplica"/>
    <s v="No Aplica"/>
    <s v="Orden de Servicio"/>
    <n v="1125076"/>
    <d v="2025-04-16T00:00:00"/>
    <s v="Llamado a concurso público estamento profesional, cargo Asesor Jurídico grado X para la Fiscalía Regional de Aysén. Publicación día lunes 21-04-2025."/>
    <s v="Cía. Periodística e Imprenta Tamango S.A."/>
    <s v="96.695.300-4"/>
    <n v="30345"/>
    <x v="0"/>
  </r>
  <r>
    <s v="F.R. Aysén"/>
    <s v="Licitación Pública"/>
    <x v="1"/>
    <s v="FN/MP N° 2060"/>
    <d v="2024-08-13T00:00:00"/>
    <s v="Orden de Servicio"/>
    <n v="1125077"/>
    <d v="2025-04-16T00:00:00"/>
    <s v="Pasajes aéreos nacionales, Balmaceda-Temuco-Santiago (ida y regreso), para Sr. Fiscal Regional de Aysén. Concurrencia a Juicio causa Art. 19 en Temuco y Cuenta Pública Fiscal Nacional en Santiago."/>
    <s v="Soc. de Turismo e Inversiones Inmobiliarias Limitada."/>
    <s v="76.204.527-3"/>
    <n v="974658"/>
    <x v="0"/>
  </r>
  <r>
    <s v="Fiscalía Nacional"/>
    <s v="Licitación Pública"/>
    <x v="1"/>
    <s v="FN/MP N° 2060"/>
    <d v="2024-08-13T00:00:00"/>
    <s v="Orden de Compra"/>
    <n v="17250199"/>
    <d v="2025-04-16T00:00:00"/>
    <s v="Pasaje aéreo nacional para Sra. Paula Arroyave Escaffi, Rut: 10.359.201-1, La Serena/Santiago, el 22 de abril de 2025. Visita Fiscalía Regional de Coquimbo. Cambio de pasaje."/>
    <s v="Soc. de Turismo e Inversiones Inmobiliarias Limitada."/>
    <s v="76.204.527-3"/>
    <n v="104576"/>
    <x v="0"/>
  </r>
  <r>
    <s v="Fiscalía Nacional"/>
    <s v="Licitación Pública"/>
    <x v="1"/>
    <s v="FN/MP N° 2060"/>
    <d v="2024-08-13T00:00:00"/>
    <s v="Orden de Compra"/>
    <n v="17250200"/>
    <d v="2025-04-16T00:00:00"/>
    <s v="Pasaje aéreo nacional para Sr. Alejandro Bozzi Acuña, Rut: 10.212.342-5, La Serena/Santiago, el 22 de abril de 2025. Visita Fiscalía Regional de Coquimbo. Cambio de pasaje."/>
    <s v="Soc. de Turismo e Inversiones Inmobiliarias Limitada."/>
    <s v="76.204.527-3"/>
    <n v="104576"/>
    <x v="0"/>
  </r>
  <r>
    <s v="Fiscalía Nacional"/>
    <s v="Licitación Pública"/>
    <x v="1"/>
    <s v="FN/MP N° 2060"/>
    <d v="2024-08-13T00:00:00"/>
    <s v="Orden de Compra"/>
    <n v="17250201"/>
    <d v="2025-04-16T00:00:00"/>
    <s v="Pasaje aéreo nacional para Sr. Ángel Valencia Vásquez, Rut: 8.667.131-k, Santiago/Iquique/Santiago, del 24 al 25 de abril de 2025. Inauguración de la Fiscalía Frontera Norte Colchane."/>
    <s v="Soc. de Turismo e Inversiones Inmobiliarias Limitada."/>
    <s v="76.204.527-3"/>
    <n v="572236"/>
    <x v="0"/>
  </r>
  <r>
    <s v="Fiscalía Nacional"/>
    <s v="Licitación Pública"/>
    <x v="1"/>
    <s v="FN/MP N° 2060"/>
    <d v="2024-08-13T00:00:00"/>
    <s v="Orden de Compra"/>
    <n v="17250205"/>
    <d v="2025-04-16T00:00:00"/>
    <s v="Pasaje aéreo nacional para Sra. Leslie Trollund Arellano, Rut: 16.128.388-6, Santiago/Iquique/Santiago, del 24 al 25 de abril de 2025. Inauguración de la Fiscalía Frontera Norte Colchane."/>
    <s v="Soc. de Turismo e Inversiones Inmobiliarias Limitada."/>
    <s v="76.204.527-3"/>
    <n v="582599"/>
    <x v="0"/>
  </r>
  <r>
    <s v="Fiscalía Nacional"/>
    <s v="Licitación Pública"/>
    <x v="1"/>
    <s v="FN/MP N° 2060"/>
    <d v="2024-08-13T00:00:00"/>
    <s v="Orden de Compra"/>
    <n v="17250206"/>
    <d v="2025-04-16T00:00:00"/>
    <s v="Pasaje aéreo nacional para Sr. Luis Bozzo Barraza, Rut: 14.530.315-k, Santiago/Iquique/Santiago, del 24 al 25 de abril de 2025. Inauguración de la Fiscalía Frontera Norte Colchane."/>
    <s v="Soc. de Turismo e Inversiones Inmobiliarias Limitada."/>
    <s v="76.204.527-3"/>
    <n v="582599"/>
    <x v="0"/>
  </r>
  <r>
    <s v="F.R. Arica y Parinacota"/>
    <s v="Licitación Pública"/>
    <x v="1"/>
    <s v="FN/MP N° 2060"/>
    <d v="2024-08-13T00:00:00"/>
    <s v="Orden de Servicio"/>
    <n v="18250085"/>
    <d v="2025-04-17T00:00:00"/>
    <s v="Segun la Resolucion FN/MP Nro. 2060/2024, emitida el 13/08/2024, se adquirieron pasajes aereos nacional, tramo ARI-SCL y SCL-ARI, tarifa light, para el FR M.E.C.G., C.I. 12.834.953-7."/>
    <s v="Soc. de Turismo e Inversiones Inmobiliarias Limitada."/>
    <s v="76.204.527-3"/>
    <n v="176684"/>
    <x v="0"/>
  </r>
  <r>
    <s v="F.R. Valparaíso"/>
    <s v="Compra/Contratación  inferior a 3 UTM"/>
    <x v="0"/>
    <s v="No Aplica"/>
    <s v="No Aplica"/>
    <s v="Orden de Compra"/>
    <n v="5250094"/>
    <d v="2025-04-17T00:00:00"/>
    <s v="Renovación suscripción anual de diario La Tercera"/>
    <s v="COMERCIALIZADORA GC S.A."/>
    <s v="76.058.347-2"/>
    <n v="119880"/>
    <x v="0"/>
  </r>
  <r>
    <s v="F.R. Los Lagos"/>
    <s v="Compra/Contratación  inferior a 3 UTM"/>
    <x v="0"/>
    <s v="No Aplica"/>
    <s v="No Aplica"/>
    <s v="Orden de Compra"/>
    <n v="10250059"/>
    <d v="2025-04-17T00:00:00"/>
    <s v="Autorizaciópn término de arrendamiento P.Varas"/>
    <s v="Paula Mendez Gallardo"/>
    <s v="15.297.836-7"/>
    <n v="50000"/>
    <x v="0"/>
  </r>
  <r>
    <s v="F.R. Magallanes"/>
    <s v="Licitación Pública"/>
    <x v="1"/>
    <s v="FN/MP N° 2060"/>
    <d v="2024-08-13T00:00:00"/>
    <s v="Orden de Compra"/>
    <n v="12250048"/>
    <d v="2025-04-17T00:00:00"/>
    <s v="Compra de pasaje aereo Sra. Yenny Anticoy Ovalle : Ruta : Punta Arenas – Santiago Fecha : Mayo 26 Ruta : Santiago – Punta Arenas Fecha : Mayo 30"/>
    <s v="Soc. de Turismo e Inversiones Inmobiliarias Limitada."/>
    <s v="76.204.527-3"/>
    <n v="320684"/>
    <x v="0"/>
  </r>
  <r>
    <s v="F.R. Metrop. Sur"/>
    <s v="Compra/Contratación  inferior a 3 UTM"/>
    <x v="0"/>
    <s v="No Aplica"/>
    <s v="No Aplica"/>
    <s v="Orden de Compra"/>
    <n v="15250062"/>
    <d v="2025-04-17T00:00:00"/>
    <s v="Revisión de urgencia del NVR Hikvision y reparación de sistema CCTV por falla de asignación de direccionamiento IP hacia el DHCP. Incluye prueba de funcionamiento del sistema y entrega de informe de conclusiones."/>
    <s v="FICONTEL LTDA."/>
    <s v="78049160-4"/>
    <n v="202300"/>
    <x v="0"/>
  </r>
  <r>
    <s v="F.R. Antofagasta"/>
    <s v="Licitación Pública"/>
    <x v="1"/>
    <s v="FN/MP N° 2060"/>
    <d v="2024-08-13T00:00:00"/>
    <s v="Orden de Compra"/>
    <n v="2250105"/>
    <d v="2025-04-21T00:00:00"/>
    <s v="Pasaje aéreo por comisión de servicios para fiscal Raúl Marabolí por asistencia a curso Formación en Responsabilidad Penal Adolescente. UE 295"/>
    <s v="Soc. de Turismo e Inversiones Inmobiliarias Limitada."/>
    <s v="76.204.527-3"/>
    <n v="269694"/>
    <x v="0"/>
  </r>
  <r>
    <s v="F.R. Antofagasta"/>
    <s v="Compra/Contratación  inferior a 3 UTM"/>
    <x v="0"/>
    <s v="No Aplica"/>
    <s v="No Aplica"/>
    <s v="Orden de Compra"/>
    <n v="2250106"/>
    <d v="2025-04-21T00:00:00"/>
    <s v="Servicio de traslado por comisión de servicios en la ciudad de Santiago para Fiscal Regional en el contexto de su seguridad."/>
    <s v="Arrendadora de Vehículos S.A."/>
    <s v="77.225.200-5"/>
    <n v="164650"/>
    <x v="0"/>
  </r>
  <r>
    <s v="F.R. Coquimbo"/>
    <s v="Compra/Contratación  inferior a 3 UTM"/>
    <x v="0"/>
    <s v="No Aplica"/>
    <s v="No Aplica"/>
    <s v="Orden de Compra"/>
    <n v="42500074"/>
    <d v="2025-04-21T00:00:00"/>
    <s v="Galvano Raulí de 22x28cms con grabado laser (Aniversario Carabineros de Chile)."/>
    <s v="PUBLIFOTO LIMITADA"/>
    <s v="76.179.804-9"/>
    <n v="39151"/>
    <x v="0"/>
  </r>
  <r>
    <s v="F.R. Coquimbo"/>
    <s v="Licitación Pública"/>
    <x v="1"/>
    <s v="FN/MP N° 2060"/>
    <d v="2024-08-13T00:00:00"/>
    <s v="Orden de Compra"/>
    <n v="42500075"/>
    <d v="2025-04-21T00:00:00"/>
    <s v="Pasaje aéreo para Fiscal Sacfi quien asiste a Jornada de Responsabilidad Penal de Personas Jurídicas."/>
    <s v="Soc. de Turismo e Inversiones Inmobiliarias Limitada."/>
    <s v="76.204.527-3"/>
    <n v="172253"/>
    <x v="0"/>
  </r>
  <r>
    <s v="F.R. Coquimbo"/>
    <s v="Licitación Pública"/>
    <x v="1"/>
    <s v="FN/MP N° 2060"/>
    <d v="2024-08-13T00:00:00"/>
    <s v="Orden de Compra"/>
    <n v="42500076"/>
    <d v="2025-04-21T00:00:00"/>
    <s v="Pasaje aéreo para Fiscal Regional quien asiste a Cuenta Pública de Fiscal Nacional."/>
    <s v="Soc. de Turismo e Inversiones Inmobiliarias Limitada."/>
    <s v="76.204.527-3"/>
    <n v="288710"/>
    <x v="0"/>
  </r>
  <r>
    <s v="F.R. Los Lagos"/>
    <s v="Licitación Pública"/>
    <x v="1"/>
    <s v="FN/MP N° 2060"/>
    <d v="2024-08-13T00:00:00"/>
    <s v="Orden de Compra"/>
    <n v="10250060"/>
    <d v="2025-04-21T00:00:00"/>
    <s v="Pasaje aéreo P.Montt - Santiago - P.Montt 12-05 al 16-05-2025"/>
    <s v="Soc. de Turismo e Inversiones Inmobiliarias Limitada."/>
    <s v="76.204.527-3"/>
    <n v="227710"/>
    <x v="0"/>
  </r>
  <r>
    <s v="F.R. Aysén"/>
    <s v="Compra/Contratación  inferior a 3 UTM"/>
    <x v="0"/>
    <s v="No Aplica"/>
    <s v="No Aplica"/>
    <s v="Orden de Compra"/>
    <n v="1125079"/>
    <d v="2025-04-21T00:00:00"/>
    <s v="1 Galvano de 26X20 Cm para el Jefe de la Zona de Carabineros Aysén, con motivo del 98 aniversario institucional."/>
    <s v="Macsport SPA"/>
    <s v="77.505.989-3"/>
    <n v="39999"/>
    <x v="0"/>
  </r>
  <r>
    <s v="F.R. Magallanes"/>
    <s v="Licitación Pública"/>
    <x v="1"/>
    <s v="FN/MP N° 2060"/>
    <d v="2024-08-13T00:00:00"/>
    <s v="Orden de Compra"/>
    <n v="12250049"/>
    <d v="2025-04-21T00:00:00"/>
    <s v="Compra de pasaje aéreo Sr. Mauricio Sovino, Ruta Santiago - Punta Arenas Mayo 19 / Punta Arenas - Santiago Mayo 20 / 2025"/>
    <s v="Soc. de Turismo e Inversiones Inmobiliarias Limitada."/>
    <s v="76.204.527-3"/>
    <n v="191684"/>
    <x v="0"/>
  </r>
  <r>
    <s v="F.R. Magallanes"/>
    <s v="Licitación Pública"/>
    <x v="1"/>
    <s v="FN/MP N° 2060"/>
    <d v="2024-08-13T00:00:00"/>
    <s v="Orden de Compra"/>
    <n v="12250050"/>
    <d v="2025-04-21T00:00:00"/>
    <s v="Pasaje aéreo Sr. Cristian Crisosto Rifo, ruta Punta Arenas - Santiago Abril 28 / Santiago - Punta Arenas Mayo 01 2025"/>
    <s v="Soc. de Turismo e Inversiones Inmobiliarias Limitada."/>
    <s v="76.204.527-3"/>
    <n v="402990"/>
    <x v="0"/>
  </r>
  <r>
    <s v="F.R. Tarapacá"/>
    <s v="Compra/Contratación  inferior a 3 UTM"/>
    <x v="0"/>
    <s v="No Aplica"/>
    <s v="No Aplica"/>
    <s v="Orden de Servicio"/>
    <n v="1250039"/>
    <d v="2025-04-22T00:00:00"/>
    <s v="Servicio de evaluacion psicolaboral"/>
    <s v="PEOPLE GO SPA"/>
    <s v="77073835-0"/>
    <n v="187200"/>
    <x v="0"/>
  </r>
  <r>
    <s v="F.R. Atacama"/>
    <s v="Licitación Pública"/>
    <x v="1"/>
    <s v="FN/MP N° 2060"/>
    <d v="2024-08-13T00:00:00"/>
    <s v="Orden de Compra"/>
    <n v="3250059"/>
    <d v="2025-04-22T00:00:00"/>
    <s v="Pasajes aéreos para, Jefa UGI, Jefa URAVIT y Profesional rrhh, para participar en &quot;Jornadas Formativas FR&quot; a realizarse los días 6,7 y 8 de mayo en Santiago."/>
    <s v="Soc. de Turismo e Inversiones Inmobiliarias Limitada."/>
    <s v="76.204.527-3"/>
    <n v="485208"/>
    <x v="0"/>
  </r>
  <r>
    <s v="F.R. Atacama"/>
    <s v="Licitación Pública"/>
    <x v="1"/>
    <s v="FN/MP N° 2060"/>
    <d v="2024-08-13T00:00:00"/>
    <s v="Orden de Compra"/>
    <n v="3250060"/>
    <d v="2025-04-22T00:00:00"/>
    <s v="Pasaje aéreo, para el Fiscal Jefe de la Fiscalía Local de Copiapó, con la finalidad realizar diligencias de investigación en Fiscalía Nacional junto al Fiscal Regional de Atacama. (Causa asignadas al F. Regional)"/>
    <s v="Soc. de Turismo e Inversiones Inmobiliarias Limitada."/>
    <s v="76.204.527-3"/>
    <n v="149516"/>
    <x v="0"/>
  </r>
  <r>
    <s v="F.R. Atacama"/>
    <s v="Licitación Pública"/>
    <x v="1"/>
    <s v="FN/MP N° 2060"/>
    <d v="2024-08-13T00:00:00"/>
    <s v="Orden de Compra"/>
    <n v="3250061"/>
    <d v="2025-04-22T00:00:00"/>
    <s v="Pasaje aéreo, para el Fiscal Regional de Atacama, con la finalidad realizar diligencias de investigación en Fiscalía Nacional, el 8 de mayo. (Causas asignadas al F. Regional)"/>
    <s v="Soc. de Turismo e Inversiones Inmobiliarias Limitada."/>
    <s v="76.204.527-3"/>
    <n v="297614"/>
    <x v="0"/>
  </r>
  <r>
    <s v="F.R. Coquimbo"/>
    <s v="Licitación Pública"/>
    <x v="1"/>
    <s v="FN/MP N° 2060"/>
    <d v="2024-08-13T00:00:00"/>
    <s v="Orden de Compra"/>
    <n v="42500077"/>
    <d v="2025-04-22T00:00:00"/>
    <s v="Pasaje aéreo para Psicóloga Uravit quien asiste a II Congreso de Entrevistadores."/>
    <s v="Soc. de Turismo e Inversiones Inmobiliarias Limitada."/>
    <s v="76.204.527-3"/>
    <n v="165710"/>
    <x v="0"/>
  </r>
  <r>
    <s v="F.R. Coquimbo"/>
    <s v="Licitación Pública"/>
    <x v="1"/>
    <s v="FN/MP N° 2060"/>
    <d v="2024-08-13T00:00:00"/>
    <s v="Orden de Compra"/>
    <n v="42500078"/>
    <d v="2025-04-22T00:00:00"/>
    <s v="Pasaje aéreo para Abogado Asistente de Fiscal quien asiste a II Congreso de Entrevistadores."/>
    <s v="Soc. de Turismo e Inversiones Inmobiliarias Limitada."/>
    <s v="76.204.527-3"/>
    <n v="165658"/>
    <x v="0"/>
  </r>
  <r>
    <s v="F.R. Los Ríos"/>
    <s v="Licitación Pública"/>
    <x v="1"/>
    <s v="FN/MP N° 2060"/>
    <d v="2024-08-13T00:00:00"/>
    <s v="Orden de Compra"/>
    <n v="19250026"/>
    <d v="2025-04-22T00:00:00"/>
    <s v="Adquisición de Pasaje Aéreo Valdivia - Santiago - Valdivia para P. Zúñiga desde el 13 al 15 de mayo de 2025"/>
    <s v="Soc. de Turismo e Inversiones Inmobiliarias Limitada."/>
    <s v="76.204.527-3"/>
    <n v="256880"/>
    <x v="0"/>
  </r>
  <r>
    <s v="F.R. Los Ríos"/>
    <s v="Licitación Pública"/>
    <x v="1"/>
    <s v="FN/MP N° 2060"/>
    <d v="2024-08-13T00:00:00"/>
    <s v="Orden de Compra"/>
    <n v="19250027"/>
    <d v="2025-04-22T00:00:00"/>
    <s v="Adquisición de Pasaje Aéreo Valdivia - Santiago - Valdivia para C. Vyhmeister desde el 13 al 15 de mayo de 2025"/>
    <s v="Soc. de Turismo e Inversiones Inmobiliarias Limitada."/>
    <s v="76.204.527-3"/>
    <n v="241880"/>
    <x v="0"/>
  </r>
  <r>
    <s v="F.R. Los Ríos"/>
    <s v="Licitación Pública"/>
    <x v="1"/>
    <s v="FN/MP N° 2060"/>
    <d v="2024-08-13T00:00:00"/>
    <s v="Orden de Compra"/>
    <n v="19250028"/>
    <d v="2025-04-22T00:00:00"/>
    <s v="Adquisición de Pasaje Aéreo Valdivia - Santiago - Valdivia para R. Reyes desde el 13 al 15 de mayo de 2025"/>
    <s v="Soc. de Turismo e Inversiones Inmobiliarias Limitada."/>
    <s v="76.204.527-3"/>
    <n v="256880"/>
    <x v="0"/>
  </r>
  <r>
    <s v="F.R. Los Ríos"/>
    <s v="Licitación Pública"/>
    <x v="1"/>
    <s v="FN/MP N° 2060"/>
    <d v="2024-08-13T00:00:00"/>
    <s v="Orden de Compra"/>
    <n v="19250029"/>
    <d v="2025-04-22T00:00:00"/>
    <s v="Adquisición de Pasaje Aéreo Valdivia - Santiago - Valdivia para E. Diaz desde el 13 al 15 de mayo de 2025"/>
    <s v="Soc. de Turismo e Inversiones Inmobiliarias Limitada."/>
    <s v="76.204.527-3"/>
    <n v="256880"/>
    <x v="0"/>
  </r>
  <r>
    <s v="F.R. Los Ríos"/>
    <s v="Licitación Pública"/>
    <x v="1"/>
    <s v="FN/MP N° 2060"/>
    <d v="2024-08-13T00:00:00"/>
    <s v="Orden de Compra"/>
    <n v="19250030"/>
    <d v="2025-04-22T00:00:00"/>
    <s v="Adquisición de Pasaje Aéreo Valdivia - Santiago - Valdivia para J. Calfil y A. Montesinos desde el 15 al 16 de mayo de 2025"/>
    <s v="Soc. de Turismo e Inversiones Inmobiliarias Limitada."/>
    <s v="76.204.527-3"/>
    <n v="404656"/>
    <x v="0"/>
  </r>
  <r>
    <s v="F.R. Los Lagos"/>
    <s v="Licitación Pública"/>
    <x v="1"/>
    <s v="FN/MP N° 2060"/>
    <d v="2024-08-13T00:00:00"/>
    <s v="Orden de Compra"/>
    <n v="10250061"/>
    <d v="2025-04-22T00:00:00"/>
    <s v="Pasaje aéreo P.Montt - Santiago - P.Montt 28-04 -25"/>
    <s v="Soc. de Turismo e Inversiones Inmobiliarias Limitada."/>
    <s v="76.204.527-3"/>
    <n v="239516"/>
    <x v="0"/>
  </r>
  <r>
    <s v="F.R. Aysén"/>
    <s v="Compra/Contratación  inferior a 3 UTM"/>
    <x v="0"/>
    <s v="No Aplica"/>
    <s v="No Aplica"/>
    <s v="Orden de Servicio"/>
    <n v="1125080"/>
    <d v="2025-04-22T00:00:00"/>
    <s v="Servicios de traslados para Profesores participantes en XVIIl Jornadas Patagónicas de Derecho Penal, Aeropuerto Balmaceda a la ciudad de Coyhaique."/>
    <s v="Autopro Spa"/>
    <s v="78.071.727-0"/>
    <n v="177000"/>
    <x v="0"/>
  </r>
  <r>
    <s v="F.R. Metrop. Oriente"/>
    <s v="Compra/Contratación  inferior a 3 UTM"/>
    <x v="0"/>
    <s v="No Aplica"/>
    <s v="No Aplica"/>
    <s v="Orden de Compra"/>
    <n v="14250055"/>
    <d v="2025-04-22T00:00:00"/>
    <s v="Servicio de interpretación chino - español."/>
    <s v="HEXING WANG"/>
    <s v="12030780-0"/>
    <n v="105263"/>
    <x v="0"/>
  </r>
  <r>
    <s v="Fiscalía Nacional"/>
    <s v="Licitacion Privada"/>
    <x v="2"/>
    <s v="FN/MP N° 1454"/>
    <d v="2023-08-21T00:00:00"/>
    <s v="Orden de Compra"/>
    <n v="17250209"/>
    <d v="2025-04-22T00:00:00"/>
    <s v="Contratación de 1 Servicio de Coffe Break, para 25 personas por jornada, las cuales se llevarán a cabo los días 06, 07 de mayo en jornadas AM a las 10:30 horas y PM a las 16:00 horas y para el día 08 de mayo solo en jornada AM a las 10:30 horas, a realizarse en el Gran salón piso 07 de la Fiscalía Nacional, con motivo de &quot;Jornada de entrega de conocimientos a Jefaturas Regionales&quot;."/>
    <s v="Servicios Alimentarios Pedro Pablo Hernandez Medina E.I.R.L."/>
    <s v="77599203-4"/>
    <n v="489376"/>
    <x v="0"/>
  </r>
  <r>
    <s v="Fiscalía Nacional"/>
    <s v="Licitacion Privada"/>
    <x v="2"/>
    <s v="FN/MP N° 1454"/>
    <d v="2023-08-21T00:00:00"/>
    <s v="Orden de Compra"/>
    <n v="17250210"/>
    <d v="2025-04-22T00:00:00"/>
    <s v="Contratación de 1 Servicio de Coffe Break, para 36 personas por jornada, las cuales se llevarán a cabo los días 13, 14 de mayo en jornadas AM a las 10:30 horas y PM a las 16:00 horas y para el día 15 de mayo solo en jornada AM a las 10:30 horas, a realizarse en Sala Academia, Piso 3, con motivo de &quot;Jornada de entrega de conocimientos a Jefaturas Regionales&quot;."/>
    <s v="Servicios Alimentarios Pedro Pablo Hernandez Medina E.I.R.L."/>
    <s v="77599203-4"/>
    <n v="685620"/>
    <x v="0"/>
  </r>
  <r>
    <s v="Fiscalía Nacional"/>
    <s v="Licitacion Privada"/>
    <x v="2"/>
    <s v="FN/MP N° 1454"/>
    <d v="2023-08-21T00:00:00"/>
    <s v="Orden de Compra"/>
    <n v="17250211"/>
    <d v="2025-04-22T00:00:00"/>
    <s v="Contratación de 1 Servicio de Coffe Break, para 45 personas por jornada, las cuales se llevarán a cabo los días 13, 14 de mayo en jornadas AM a las 10:30 horas y PM a las 16:00 horas y para el día 15 de mayo solo en jornada AM a las 10:30 horas, a realizarse en el Gran salón piso 07 de la Fiscalía Nacional, con motivo de &quot;Curso de formación para especialización de fiscales RPA&quot;."/>
    <s v="Servicios Alimentarios Pedro Pablo Hernandez Medina E.I.R.L."/>
    <s v="77599203-4"/>
    <n v="857025"/>
    <x v="0"/>
  </r>
  <r>
    <s v="Fiscalía Nacional"/>
    <s v="Licitacion Privada"/>
    <x v="2"/>
    <s v="FN/MP N° 1454"/>
    <d v="2023-08-21T00:00:00"/>
    <s v="Orden de Compra"/>
    <n v="17250212"/>
    <d v="2025-04-22T00:00:00"/>
    <s v="Contratación de 1 Servicio de Coffe Break, para 30 personas por jornada, las cuales se llevarán a cabo los días 05, 12, 19 de mayo y 02 de junio en jornada AM a las 10:30 horas, a realizarse en el Gran salón piso 07 de la Fiscalía Nacional, con motivo de &quot;Programa de gestión y diseño de proyectos&quot;."/>
    <s v="Servicios Alimentarios Pedro Pablo Hernandez Medina E.I.R.L."/>
    <s v="77599203-4"/>
    <n v="457080"/>
    <x v="0"/>
  </r>
  <r>
    <s v="Fiscalía Nacional"/>
    <s v="Licitacion Privada"/>
    <x v="2"/>
    <s v="FN/MP N° 1454"/>
    <d v="2023-08-21T00:00:00"/>
    <s v="Orden de Compra"/>
    <n v="17250213"/>
    <d v="2025-04-22T00:00:00"/>
    <s v="Contratación de 1 Servicio de Coffe Break, para 30 personas la cual se llevara a cabo el día 15 de mayo en jornadas AM a las 10:30 horas, a realizarse en Sala Academia, Piso 3, con motivo de &quot;Investigación de Responsabilidad Penal de Personas Jurídicas&quot;."/>
    <s v="Servicios Alimentarios Pedro Pablo Hernandez Medina E.I.R.L."/>
    <s v="77599203-4"/>
    <n v="190450"/>
    <x v="0"/>
  </r>
  <r>
    <s v="Fiscalía Nacional"/>
    <s v="Licitación Pública"/>
    <x v="1"/>
    <s v="FN/MP N° 2060"/>
    <d v="2024-08-13T00:00:00"/>
    <s v="Orden de Compra"/>
    <n v="17250214"/>
    <d v="2025-04-22T00:00:00"/>
    <s v="Pasaje aéreo nacional para Sra. Mónica Naranjo López, Rut: 13.458.502-1, Santiago/La Serena/Santiago, del 22 al 23 de mayo de 2025. Visita Fiscalía Regional de Coquimbo."/>
    <s v="Soc. de Turismo e Inversiones Inmobiliarias Limitada."/>
    <s v="76.204.527-3"/>
    <n v="88516"/>
    <x v="0"/>
  </r>
  <r>
    <s v="Fiscalía Nacional"/>
    <s v="Licitación Pública"/>
    <x v="1"/>
    <s v="FN/MP N° 2060"/>
    <d v="2024-08-13T00:00:00"/>
    <s v="Orden de Compra"/>
    <n v="17250215"/>
    <d v="2025-04-22T00:00:00"/>
    <s v="Pasaje aéreo nacional para Sra. Simone Hartard Cazenave, Rut: 13.858.657-k, Santiago/La Serena/Santiago, del 22 al 23 de mayo de 2025. Visita Fiscalía Regional de Coquimbo."/>
    <s v="Soc. de Turismo e Inversiones Inmobiliarias Limitada."/>
    <s v="76.204.527-3"/>
    <n v="88516"/>
    <x v="0"/>
  </r>
  <r>
    <s v="Fiscalía Nacional"/>
    <s v="Licitación Pública"/>
    <x v="1"/>
    <s v="FN/MP N° 2060"/>
    <d v="2024-08-13T00:00:00"/>
    <s v="Orden de Compra"/>
    <n v="17250217"/>
    <d v="2025-04-22T00:00:00"/>
    <s v="Pasaje aéreo nacional para Sr. Cristian Paredes Valenzuela, Rut: 14.303.292-2, Santiago/Concepción/Santiago, del 07 al 08 de mayo de 2025. Reunión de levantamiento de buenas prácticas en materia de atención de usuarios y protección a víctimas y testigos.  "/>
    <s v="Soc. de Turismo e Inversiones Inmobiliarias Limitada."/>
    <s v="76.204.527-3"/>
    <n v="228658"/>
    <x v="0"/>
  </r>
  <r>
    <s v="Fiscalía Nacional"/>
    <s v="Compra/Contratación  inferior a 3 UTM"/>
    <x v="0"/>
    <s v="No Aplica"/>
    <s v="No Aplica"/>
    <s v="Orden de Compra"/>
    <n v="17250218"/>
    <d v="2025-04-22T00:00:00"/>
    <s v="Contratación de 1 Servicio de pintura, para 15 muros en edificio instotucional de la Fiscalia Nacional."/>
    <s v="Guillermo Felipe Rocha Benavides"/>
    <s v="17777693-9"/>
    <n v="204000"/>
    <x v="0"/>
  </r>
  <r>
    <s v="F.R. Antofagasta"/>
    <s v="Compra/Contratación  inferior a 3 UTM"/>
    <x v="0"/>
    <s v="No Aplica"/>
    <s v="No Aplica"/>
    <s v="Orden de Compra"/>
    <n v="2250107"/>
    <d v="2025-04-23T00:00:00"/>
    <s v="Reubicación de cámara de seguridad en edificio de la Fiscalía Local de Antofagasta."/>
    <s v="MJR SERVICIOS SPA"/>
    <s v="77.169.637-6"/>
    <n v="204680"/>
    <x v="0"/>
  </r>
  <r>
    <s v="F.R. Antofagasta"/>
    <s v="Compra/Contratación  inferior a 3 UTM"/>
    <x v="0"/>
    <s v="No Aplica"/>
    <s v="No Aplica"/>
    <s v="Orden de Compra"/>
    <n v="2250108"/>
    <d v="2025-04-23T00:00:00"/>
    <s v="Servicio de traslado para Jefe de Unidad de Personas don Cristian Valencia que concurre a la ciudad de Santiago en comisión de servicios."/>
    <s v="Arrendadora de Vehículos S.A."/>
    <s v="77.225.200-5"/>
    <n v="134900"/>
    <x v="0"/>
  </r>
  <r>
    <s v="F.R. Antofagasta"/>
    <s v="Licitación Pública"/>
    <x v="1"/>
    <s v="FN/MP N° 2060"/>
    <d v="2024-08-13T00:00:00"/>
    <s v="Orden de Compra"/>
    <n v="2250109"/>
    <d v="2025-04-23T00:00:00"/>
    <s v="Pasaje aéreo por comisión de servicios para don Cristian Valencia que concurre a Santiago a retirar vehículo institucional, dron y starlink"/>
    <s v="Soc. de Turismo e Inversiones Inmobiliarias Limitada."/>
    <s v="76.204.527-3"/>
    <n v="441730"/>
    <x v="0"/>
  </r>
  <r>
    <s v="F.R. Atacama"/>
    <s v="Licitación Pública"/>
    <x v="1"/>
    <s v="FN/MP N° 2060"/>
    <d v="2024-08-13T00:00:00"/>
    <s v="Orden de Compra"/>
    <n v="3250062"/>
    <d v="2025-04-23T00:00:00"/>
    <s v="Pasajes aéreos para la siguiente persona que asiste a “Jornada UNAC sobre Responsabilidad Penal de las Personas Jurídicas” que se realizará en Santiago entre los días 15 de mayo 2025."/>
    <s v="Soc. de Turismo e Inversiones Inmobiliarias Limitada."/>
    <s v="76.204.527-3"/>
    <n v="186580"/>
    <x v="0"/>
  </r>
  <r>
    <s v="F.R. Coquimbo"/>
    <s v="Licitación Privada Mayor"/>
    <x v="2"/>
    <s v="4-FR Nº 006"/>
    <d v="2024-12-11T00:00:00"/>
    <s v="Orden de Compra"/>
    <n v="42500079"/>
    <d v="2025-04-23T00:00:00"/>
    <s v="Evaluación psicolaboral para cargo Abogado a honorarios FL Los Vilos. "/>
    <s v="CONSULTORA TCS GROUP SEARCH SPA."/>
    <s v="77.108.874-0"/>
    <n v="137200"/>
    <x v="0"/>
  </r>
  <r>
    <s v="F.R. Coquimbo"/>
    <s v="Licitación Pública"/>
    <x v="1"/>
    <s v="FN/MP N° 2060"/>
    <d v="2024-08-13T00:00:00"/>
    <s v="Orden de Compra"/>
    <n v="42500080"/>
    <d v="2025-04-23T00:00:00"/>
    <s v="Pasaje aéreo para Jefa Uravit quien debe asistir a Jornadas Formativas FR."/>
    <s v="Soc. de Turismo e Inversiones Inmobiliarias Limitada."/>
    <s v="76.204.527-3"/>
    <n v="159658"/>
    <x v="0"/>
  </r>
  <r>
    <s v="F.R. La Araucanía"/>
    <s v="Compra/Contratación  inferior a 3 UTM"/>
    <x v="0"/>
    <s v="No Aplica"/>
    <s v="No Aplica"/>
    <s v="Orden de Compra"/>
    <n v="9250054"/>
    <d v="2025-04-23T00:00:00"/>
    <s v="Galvanos para ceremonia de reconocimiento de Carabineros."/>
    <s v="Trofeos Osorio Ltda."/>
    <s v="76.577.575-2"/>
    <n v="58000"/>
    <x v="0"/>
  </r>
  <r>
    <s v="F.R. Los Ríos"/>
    <s v="Licitación Pública"/>
    <x v="1"/>
    <s v="FN/MP N° 2060"/>
    <d v="2024-08-13T00:00:00"/>
    <s v="Orden de Compra"/>
    <n v="19250033"/>
    <d v="2025-04-23T00:00:00"/>
    <s v="Adquisición de Pasaje Aéreo Temuco - Santiago - Temuco para A. Almonte desde el 13 al 15 de mayo de 2025"/>
    <s v="Soc. de Turismo e Inversiones Inmobiliarias Limitada."/>
    <s v="76.204.527-3"/>
    <n v="185658"/>
    <x v="0"/>
  </r>
  <r>
    <s v="F.R. Los Ríos"/>
    <s v="Licitación Pública"/>
    <x v="1"/>
    <s v="FN/MP N° 2060"/>
    <d v="2024-08-13T00:00:00"/>
    <s v="Orden de Compra"/>
    <n v="19250034"/>
    <d v="2025-04-23T00:00:00"/>
    <s v="Adquisición de Pasaje Aéreo Valdivia - Santiago - Valdivia para S. Marchant  desde el 13 al 15 de mayo de 2025"/>
    <s v="Soc. de Turismo e Inversiones Inmobiliarias Limitada."/>
    <s v="76.204.527-3"/>
    <n v="239858"/>
    <x v="0"/>
  </r>
  <r>
    <s v="F.R. Los Ríos"/>
    <s v="Licitación Pública"/>
    <x v="1"/>
    <s v="FN/MP N° 2060"/>
    <d v="2024-08-13T00:00:00"/>
    <s v="Orden de Compra"/>
    <n v="19250035"/>
    <d v="2025-04-23T00:00:00"/>
    <s v="Adquisición de Pasaje Aéreo Valdivia - Santiago - Valdivia para R. San Martin desde el 13 al 15 de mayo de 2025"/>
    <s v="Soc. de Turismo e Inversiones Inmobiliarias Limitada."/>
    <s v="76.204.527-3"/>
    <n v="173358"/>
    <x v="0"/>
  </r>
  <r>
    <s v="F.R. Metrop. Sur"/>
    <s v="Compra/Contratación  inferior a 3 UTM"/>
    <x v="0"/>
    <s v="No Aplica"/>
    <s v="No Aplica"/>
    <s v="Orden de Compra"/>
    <n v="15250065"/>
    <d v="2025-04-23T00:00:00"/>
    <s v="Servicio de provisión de 150 brochetas de fruta para coffee break en Jornada con alcaldes zona Sur, en dependencias de Gran Avenida 5234, San Miguel"/>
    <s v="EVENTOS Y REPOSTERIA CREATIVA MAURICIO ANDRÉS HENRIQUEZ SOTO EMPRESA"/>
    <s v="76482349-4"/>
    <n v="75000"/>
    <x v="0"/>
  </r>
  <r>
    <s v="Fiscalía Nacional"/>
    <s v="Licitación Pública"/>
    <x v="1"/>
    <s v="FN/MP N° 2060"/>
    <d v="2024-08-13T00:00:00"/>
    <s v="Orden de Compra"/>
    <n v="17250219"/>
    <d v="2025-04-23T00:00:00"/>
    <s v="Pasaje aéreo internacional para Sra. María Gabriela Gonzalez Cofre, Rut: 12.659.157-8, Santiago/Varsovia-Polonia-Francia-Estrasburgo/Santiago, del 06 al 15 de mayo 2025. Participar, como punto de contacto, en la 64ª Reunión Plenaria de la Red Judicial Europea, que se celebrará del 7 al 9 de mayo en Varsovia, Polonia y participar convocatoria a la 87° Plenaria del PC-OC (Consejo de Europa) del 13 al 15 de mayo."/>
    <s v="Soc. de Turismo e Inversiones Inmobiliarias Limitada."/>
    <s v="76.204.527-3"/>
    <n v="2613115"/>
    <x v="0"/>
  </r>
  <r>
    <s v="F.R. Tarapacá"/>
    <s v="Contratación Directa"/>
    <x v="0"/>
    <s v="FR N°12"/>
    <d v="2025-04-14T00:00:00"/>
    <s v="Orden de Servicio"/>
    <n v="1250043"/>
    <d v="2025-04-24T00:00:00"/>
    <s v="Recarga de teléfonos satelitales 881632679611 y 881632728103, aut. sg. Res. FR N°12 del 14-04-25"/>
    <s v="GLOBALSAT TELECOMUNICACIONES"/>
    <s v="76098819-7"/>
    <n v="1643995"/>
    <x v="0"/>
  </r>
  <r>
    <s v="F.R. Tarapacá"/>
    <s v="Contratación Directa"/>
    <x v="0"/>
    <s v="FR N°12"/>
    <d v="2025-04-14T00:00:00"/>
    <s v="Orden de Servicio"/>
    <n v="1250044"/>
    <d v="2025-04-24T00:00:00"/>
    <s v="Recarga de teléfonos satelitales 881632512815 y 881631697309, aut. sg. Res. FR N°12 del 14-04-25"/>
    <s v="TESAM CHILE S A"/>
    <s v="96.880.440-5"/>
    <n v="1639863"/>
    <x v="0"/>
  </r>
  <r>
    <s v="F.R. Coquimbo"/>
    <s v="Licitación Pública"/>
    <x v="1"/>
    <s v="FN/MP N° 2060"/>
    <d v="2024-08-13T00:00:00"/>
    <s v="Orden de Compra"/>
    <n v="42500082"/>
    <d v="2025-04-24T00:00:00"/>
    <s v="Pasaje aéreo para Jefa Unidad de Personas quien debe asistir a Jornadas Fornamativas en Fiscalía Nacional."/>
    <s v="Soc. de Turismo e Inversiones Inmobiliarias Limitada."/>
    <s v="76.204.527-3"/>
    <n v="175398"/>
    <x v="0"/>
  </r>
  <r>
    <s v="F.R. La Araucanía"/>
    <s v="Licitación Pública"/>
    <x v="1"/>
    <s v="FN/MP N° 2060"/>
    <d v="2024-08-13T00:00:00"/>
    <s v="Orden de Compra"/>
    <n v="9250055"/>
    <d v="2025-04-24T00:00:00"/>
    <s v="Pasaje aéreo para funcionarios en comisión de servicio, trayecto Tco.-Stgo. Tco."/>
    <s v="Soc. de Turismo e Inversiones Inmobiliarias Limitada."/>
    <s v="76.204.527-3"/>
    <n v="518194"/>
    <x v="0"/>
  </r>
  <r>
    <s v="F.R. Los Lagos"/>
    <s v="Licitación Pública"/>
    <x v="1"/>
    <s v="FN/MP N° 2060"/>
    <d v="2024-08-13T00:00:00"/>
    <s v="Orden de Compra"/>
    <n v="10250064"/>
    <d v="2025-04-24T00:00:00"/>
    <s v="Pasaje aéreo P.Montt - Santiago - P.Montt 05-05 al 07-05-2025"/>
    <s v="Soc. de Turismo e Inversiones Inmobiliarias Limitada."/>
    <s v="76.204.527-3"/>
    <n v="283580"/>
    <x v="0"/>
  </r>
  <r>
    <s v="F.R. Los Lagos"/>
    <s v="Compra/Contratación  inferior a 3 UTM"/>
    <x v="0"/>
    <s v="No Aplica"/>
    <s v="No Aplica"/>
    <s v="Orden de Compra"/>
    <n v="10250066"/>
    <d v="2025-04-24T00:00:00"/>
    <s v="Publicación concurso público 27-04-2025 diario El Llanquihue de P.Montt. Cargo Administrativo Maullín"/>
    <s v="Sociedad Periodística Araucanía S.A."/>
    <s v="87.778.800-8"/>
    <n v="110000"/>
    <x v="0"/>
  </r>
  <r>
    <s v="F.R. Aysén"/>
    <s v="Compra/Contratación  inferior a 3 UTM"/>
    <x v="0"/>
    <s v="No Aplica"/>
    <s v="No Aplica"/>
    <s v="Orden de Servicio"/>
    <n v="1125084"/>
    <d v="2025-04-24T00:00:00"/>
    <s v="Evaluación Psicolaboral para cargo de (1) Técnico (Suplente )- Fiscalía local Coyhaique"/>
    <s v="Rosario Arratia Ffrench-Davis"/>
    <s v="15.384.505-0"/>
    <n v="114142"/>
    <x v="0"/>
  </r>
  <r>
    <s v="F.R. Metrop. Occidente"/>
    <s v="Licitacion Privada"/>
    <x v="2"/>
    <s v=" FR N°34"/>
    <d v="2025-02-14T00:00:00"/>
    <s v="Orden de Compra"/>
    <n v="16250074"/>
    <d v="2025-04-24T00:00:00"/>
    <s v="Adjudica Lic. Privada x Resolución FR 34 del 14.02.2025"/>
    <s v="AB SAMI SERVICIOS INTEGRADOS LTDA."/>
    <s v="78289660-1"/>
    <n v="13724220"/>
    <x v="0"/>
  </r>
  <r>
    <s v="F.R. Metrop. Occidente"/>
    <s v="Compra/Contratación  inferior a 3 UTM"/>
    <x v="0"/>
    <s v="No Aplica"/>
    <s v="No Aplica"/>
    <s v="Orden de Compra"/>
    <n v="16250075"/>
    <d v="2025-04-24T00:00:00"/>
    <s v="Servicio de reparación de filtración de agua en sector bodega materiales de la FL de Talagante. Contratación conforme a la excepción del art. 8 letra &quot;a&quot; del reglamento interno del MP ley 19886."/>
    <s v="MARCELO CONTRERAS PEREZ"/>
    <s v="16090410-0"/>
    <n v="195001"/>
    <x v="0"/>
  </r>
  <r>
    <s v="F.R. Metrop. Occidente"/>
    <s v="Compra/Contratación  inferior a 3 UTM"/>
    <x v="0"/>
    <s v="No Aplica"/>
    <s v="No Aplica"/>
    <s v="Orden de Compra"/>
    <n v="16250076"/>
    <d v="2025-04-24T00:00:00"/>
    <s v="Servicio técnico de emergencia para reseteo de control acceso Biométrico en piso 19 edificio Catedral 1401Contratación conforme a art. 8 letra &quot;a&quot; del reglamento interno del MP ley 19886."/>
    <s v="LIMSERVICE SPA"/>
    <s v="76863427-0"/>
    <n v="71400"/>
    <x v="0"/>
  </r>
  <r>
    <s v="F.R. Metrop. Occidente"/>
    <s v="Compra/Contratación  inferior a 3 UTM"/>
    <x v="0"/>
    <s v="No Aplica"/>
    <s v="No Aplica"/>
    <s v="Orden de Compra"/>
    <n v="16250077"/>
    <d v="2025-04-24T00:00:00"/>
    <s v="Provisión, cambio e instalación de luminarias exteriores perimetrales (05 focos led 12w - 01 panel led 60x120 - 02 focos proyectores de área con sensor movimiento) en la FL de Melipilla. Contratación conforme a art. 8 letra &quot;a&quot; del reglamento interno MP ley 19886. programa presupuestario seguridad FF del Ministerio Público conforme a autorización de presupuesto seguridad FN N°13667 del 17/04/2025."/>
    <s v="SERELEC SPA"/>
    <s v="78052732-3"/>
    <n v="201110"/>
    <x v="0"/>
  </r>
  <r>
    <s v="Fiscalía Nacional"/>
    <s v="Compra/Contratación correspondiente a Gastos de Representación"/>
    <x v="0"/>
    <s v="No Aplica"/>
    <s v="No Aplica"/>
    <s v="Orden de Compra"/>
    <n v="17250220"/>
    <d v="2025-04-24T00:00:00"/>
    <s v="Adquisición de 50 Bolígrafos de cobre y lapislázuli piedra representativa de Chile, posee característico color azul, muy apreciada en joyería, presentado en caja de madera nativa en raulí, realizada por artesanos de la Región de la Araucanía, incluye logo de la Fiscalía."/>
    <s v="Servicios y Asesorias Lavanderos Limitada"/>
    <s v="76066407-3"/>
    <n v="4367300"/>
    <x v="0"/>
  </r>
  <r>
    <s v="Fiscalía Nacional"/>
    <s v="Licitacion Privada"/>
    <x v="2"/>
    <s v="FN/MP N° 1454"/>
    <d v="2023-08-21T00:00:00"/>
    <s v="Orden de Compra"/>
    <n v="17250223"/>
    <d v="2025-04-24T00:00:00"/>
    <s v="Contratación de 1 Servicio de Coffe Break, para 47 personas por jornada, las cuales se llevarán a cabos el día 28 de abril en jornadas AM a las 11:30 horas y PM a las 16:30 horas y para el día 29 de abril solo en jornada AM a las 11:00 horas, a realizarse en Gran salón piso 07, con motivo de &quot;Primer Encuentro de Coordinadores Macrozonales en Trafico Portuario&quot;."/>
    <s v="Servicios Alimentarios Pedro Pablo Hernandez Medina E.I.R.L."/>
    <s v="77599203-4"/>
    <n v="537069"/>
    <x v="0"/>
  </r>
  <r>
    <s v="Fiscalía Nacional"/>
    <s v="Licitación Pública"/>
    <x v="1"/>
    <s v="FN/MP N° 2060"/>
    <d v="2024-08-13T00:00:00"/>
    <s v="Orden de Compra"/>
    <n v="17250225"/>
    <d v="2025-04-24T00:00:00"/>
    <s v="Pasaje aéreo nacional para Sra. Simone Hartard Cazenave, Rut: 13.858.657-k, Iquique/Santiago, el 25 de abril de 2025. Asiste a la Ceremonia de Inauguración de la nueva Fiscalía de Frontera Norte. Cambio de pasaje."/>
    <s v="Soc. de Turismo e Inversiones Inmobiliarias Limitada."/>
    <s v="76.204.527-3"/>
    <n v="196000"/>
    <x v="0"/>
  </r>
  <r>
    <s v="Fiscalía Nacional"/>
    <s v="Licitación Pública"/>
    <x v="1"/>
    <s v="FN/MP N° 2060"/>
    <d v="2024-08-13T00:00:00"/>
    <s v="Orden de Compra"/>
    <n v="17250226"/>
    <d v="2025-04-24T00:00:00"/>
    <s v="Pasaje aéreo nacional para Sr. José Sebastián Roa Ramírez, Rut: 12.661.686-4, Santiago/Concepción/Santiago, el 08 de mayo de 2025. Reunión de levantamiento de buenas prácticas en materia de atención de usuarios y protección a víctimas y testigos.  "/>
    <s v="Soc. de Turismo e Inversiones Inmobiliarias Limitada."/>
    <s v="76.204.527-3"/>
    <n v="153398"/>
    <x v="0"/>
  </r>
  <r>
    <s v="F.R. Antofagasta"/>
    <s v="Contratación Directa"/>
    <x v="0"/>
    <s v="FR/ R II 903/2024"/>
    <d v="2024-12-11T00:00:00"/>
    <s v="Orden de Compra"/>
    <n v="2250110"/>
    <d v="2025-04-25T00:00:00"/>
    <s v="Evaluaciones psicolaborales para el cargo de abogado honorarios para ECOH Calama"/>
    <s v="SOC DE PROF OSSANDON INTEGRALES LTDA."/>
    <s v="77.269.090-8"/>
    <n v="421558"/>
    <x v="0"/>
  </r>
  <r>
    <s v="F.R. Valparaíso"/>
    <s v="Licitación Pública"/>
    <x v="1"/>
    <s v="FN/MP N° 2060"/>
    <d v="2024-08-13T00:00:00"/>
    <s v="Orden de Compra"/>
    <n v="5250103"/>
    <d v="2025-04-25T00:00:00"/>
    <s v="Pasajes aéreos por cometidos funcionarios -  Fiscal Regional y Asesora Comunicacional"/>
    <s v="Soc. de Turismo e Inversiones Inmobiliarias Limitada."/>
    <s v="76.204.527-3"/>
    <n v="854856"/>
    <x v="0"/>
  </r>
  <r>
    <s v="F.R. Valparaíso"/>
    <s v="Compra/Contratación  inferior a 3 UTM"/>
    <x v="0"/>
    <s v="No Aplica"/>
    <s v="No Aplica"/>
    <s v="Orden de Compra"/>
    <n v="5250104"/>
    <d v="2025-04-25T00:00:00"/>
    <s v="Contratación de servicio de sanitizado de la Fiscalía Local de San Antonio."/>
    <s v="SERVICIOS DE INGENIERÍA Y FUMIGACIONES ENTOMOLOGY SPA"/>
    <s v="77.567.786-4"/>
    <n v="117810"/>
    <x v="0"/>
  </r>
  <r>
    <s v="F.R. Ñuble"/>
    <s v="Compra/Contratación  inferior a 3 UTM"/>
    <x v="0"/>
    <s v="No Aplica"/>
    <s v="No Aplica"/>
    <s v="Orden de Compra"/>
    <n v="20250055"/>
    <d v="2025-04-25T00:00:00"/>
    <s v="Servicios de publicación en diario la Discusión el 27/04/202"/>
    <s v="EMPRESA PERIODISTICA LA DISCUSION S.A."/>
    <s v="96.546.100-0"/>
    <n v="96560"/>
    <x v="0"/>
  </r>
  <r>
    <s v="F.R. La Araucanía"/>
    <s v="Compra/Contratación  inferior a 3 UTM"/>
    <x v="0"/>
    <s v="No Aplica"/>
    <s v="No Aplica"/>
    <s v="Orden de Compra"/>
    <n v="9250056"/>
    <d v="2025-04-25T00:00:00"/>
    <s v="Materiales de oficina para la Fiscalía Local de Temuco."/>
    <s v="Moya Lopez Compañía Ltda."/>
    <s v="76.482.607-8"/>
    <n v="103292"/>
    <x v="0"/>
  </r>
  <r>
    <s v="F.R. Los Lagos"/>
    <s v="Licitación Pública"/>
    <x v="1"/>
    <s v="FN/MP N° 2060"/>
    <d v="2024-08-13T00:00:00"/>
    <s v="Orden de Compra"/>
    <n v="10250068"/>
    <d v="2025-04-25T00:00:00"/>
    <s v="Pasaje aéreo P.Montt - Santiago - P.Montt 09-06 al 15-06-2025"/>
    <s v="Soc. de Turismo e Inversiones Inmobiliarias Limitada."/>
    <s v="76.204.527-3"/>
    <n v="26000"/>
    <x v="0"/>
  </r>
  <r>
    <s v="F.R. Aysén"/>
    <s v="Compra/Contratación  inferior a 3 UTM"/>
    <x v="0"/>
    <s v="No Aplica"/>
    <s v="No Aplica"/>
    <s v="Orden de Compra"/>
    <n v="1125085"/>
    <d v="2025-04-25T00:00:00"/>
    <s v="Servicio de alimentación para Expositores XVIII Jornadas Patagónicas de Derecho Penal, Fiscalía Regional de Aysén."/>
    <s v="Hotelera Diego de Almagro Ltda."/>
    <s v="77.663.150-7"/>
    <n v="45300"/>
    <x v="0"/>
  </r>
  <r>
    <s v="F.R. Metrop. Occidente"/>
    <s v="Compra/Contratación  inferior a 3 UTM"/>
    <x v="0"/>
    <s v="No Aplica"/>
    <s v="No Aplica"/>
    <s v="Orden de Compra"/>
    <n v="16250079"/>
    <d v="2025-04-25T00:00:00"/>
    <s v="Compra insumos para Gabinete atención autoridades y visitas NO institucionales y para RRHH para capacitación. Contratación conforme a la excepción art. 8 letra &quot;a&quot; del reglamento interno del MP ley 19886."/>
    <s v="PROVEEDORES INTEGRALES PRISA S.A."/>
    <s v="96556940-5"/>
    <n v="202988"/>
    <x v="0"/>
  </r>
  <r>
    <s v="Fiscalía Nacional"/>
    <s v="Licitación Pública"/>
    <x v="1"/>
    <s v="FN/MP N° 2060"/>
    <d v="2024-08-13T00:00:00"/>
    <s v="Orden de Compra"/>
    <n v="17250229"/>
    <d v="2025-04-25T00:00:00"/>
    <s v="Pasaje aéreo nacional para Sr. Ángel Valencia Vásquez, Rut: 8.667.131-k, Santiago/Concepción/Santiago, del 26 al 27 de abril de 2025. Asiste a ceremonias conmemorativas de Carabineros de Chile “Izamiento pabellón nacional y ceremonia de develación de placa identificatoria de la 1era. Comisaria Control de Orden Público &quot;Héroes de Arauco&quot; y acción ecuménica”."/>
    <s v="Soc. de Turismo e Inversiones Inmobiliarias Limitada."/>
    <s v="76.204.527-3"/>
    <n v="471398"/>
    <x v="0"/>
  </r>
  <r>
    <s v="Fiscalía Nacional"/>
    <s v="Licitación Pública"/>
    <x v="1"/>
    <s v="FN/MP N° 2060"/>
    <d v="2024-08-13T00:00:00"/>
    <s v="Orden de Compra"/>
    <n v="17250230"/>
    <d v="2025-04-25T00:00:00"/>
    <s v="Pasaje aéreo nacional para Sra. Deborah Bailey, Rut: 11.605.340-3, Santiago/Concepción/Santiago, del 26 al 27 de abril de 2025. Acompaña al Fiscal Nacional en ceremonias conmemorativas de Carabineros de Chile “Izamiento pabellón nacional y ceremonia de develación de placa identificatoria de la 1era. Comisaria Control de Orden Público &quot;Héroes de Arauco&quot; y acción ecuménica”."/>
    <s v="Soc. de Turismo e Inversiones Inmobiliarias Limitada."/>
    <s v="76.204.527-3"/>
    <n v="471398"/>
    <x v="0"/>
  </r>
  <r>
    <s v="Fiscalía Nacional"/>
    <s v="Licitación Pública"/>
    <x v="1"/>
    <s v="FN/MP N° 2060"/>
    <d v="2024-08-13T00:00:00"/>
    <s v="Orden de Compra"/>
    <n v="17250231"/>
    <d v="2025-04-25T00:00:00"/>
    <s v="Pasaje aéreo nacional para Sr. Francisco Parada, Rut: 12.010.872-7, Santiago/Concepción/Santiago, del 26 al 27 de abril de 2025. Escolta al FN en ceremonias conmemorativas de Carabineros de Chile “Izamiento pabellón nacional y ceremonia de develación de placa identificatoria de la 1era. Comisaria Control de Orden Público &quot;Héroes de Arauco&quot; y acción ecuménica”."/>
    <s v="Soc. de Turismo e Inversiones Inmobiliarias Limitada."/>
    <s v="76.204.527-3"/>
    <n v="471398"/>
    <x v="0"/>
  </r>
  <r>
    <s v="Fiscalía Nacional"/>
    <s v="Licitación Pública"/>
    <x v="1"/>
    <s v="FN/MP N° 2060"/>
    <d v="2024-08-13T00:00:00"/>
    <s v="Orden de Compra"/>
    <n v="17250232"/>
    <d v="2025-04-25T00:00:00"/>
    <s v="Pasaje aéreo nacional para Sra. Sonia Flores Rubio, Rut: 13.581.084-3, Santiago/Concepción/Santiago, del 26 al 27 de abril de 2025. Acompaña al Fiscal Nacional en ceremonias conmemorativas de Carabineros de Chile “Izamiento pabellón nacional y ceremonia de develación de placa identificatoria de la 1era. Comisaria Control de Orden Público &quot;Héroes de Arauco&quot; y acción ecuménica”."/>
    <s v="Soc. de Turismo e Inversiones Inmobiliarias Limitada."/>
    <s v="76.204.527-3"/>
    <n v="500738"/>
    <x v="0"/>
  </r>
  <r>
    <s v="Fiscalía Nacional"/>
    <s v="Licitación Pública"/>
    <x v="1"/>
    <s v="FN/MP N° 2060"/>
    <d v="2024-08-13T00:00:00"/>
    <s v="Orden de Compra"/>
    <n v="17250233"/>
    <d v="2025-04-25T00:00:00"/>
    <s v="Pasaje aéreo nacional para Sr. Ángel Valencia Vásquez, Rut: 8.667.131-k, Santiago/Concepción/Santiago, el 28 de abril de 2025. Asiste a reunión de trabajo en la Fiscalía Regional del Bío Bío."/>
    <s v="Soc. de Turismo e Inversiones Inmobiliarias Limitada."/>
    <s v="76.204.527-3"/>
    <n v="264398"/>
    <x v="0"/>
  </r>
  <r>
    <s v="Fiscalía Nacional"/>
    <s v="Licitación Pública"/>
    <x v="1"/>
    <s v="FN/MP N° 2060"/>
    <d v="2024-08-13T00:00:00"/>
    <s v="Orden de Compra"/>
    <n v="17250234"/>
    <d v="2025-04-25T00:00:00"/>
    <s v="Pasaje aéreo nacional para Sra. Catalina Wildner, Rut: 17.083.401-1, Santiago/Concepción/Santiago, el 28 de abril de 2025. Acompaña al Fiscal Nacional en reunión de trabajo en la Fiscalía Regional del Bío Bío."/>
    <s v="Soc. de Turismo e Inversiones Inmobiliarias Limitada."/>
    <s v="76.204.527-3"/>
    <n v="264398"/>
    <x v="0"/>
  </r>
  <r>
    <s v="Fiscalía Nacional"/>
    <s v="Licitación Pública"/>
    <x v="1"/>
    <s v="FN/MP N° 2060"/>
    <d v="2024-08-13T00:00:00"/>
    <s v="Orden de Compra"/>
    <n v="17250235"/>
    <d v="2025-04-25T00:00:00"/>
    <s v="Pasaje aéreo nacional para Sr. Felipe Fritz Castro, Rut: 16.899.242-4, Santiago/Concepción/Santiago, el 28 de abril de 2025. Escoltar al Fiscal Nacional en reunión de trabajo en la Fiscalía Regional del Bío Bío."/>
    <s v="Soc. de Turismo e Inversiones Inmobiliarias Limitada."/>
    <s v="76.204.527-3"/>
    <n v="264398"/>
    <x v="0"/>
  </r>
  <r>
    <s v="Fiscalía Nacional"/>
    <s v="Licitación Pública"/>
    <x v="1"/>
    <s v="FN/MP N° 2060"/>
    <d v="2024-08-13T00:00:00"/>
    <s v="Orden de Compra"/>
    <n v="17250236"/>
    <d v="2025-04-25T00:00:00"/>
    <s v="Pasaje aéreo nacional para Sr. Francisco Pincheira Pavez, Rut: 13.477.595-5, Santiago/Concepción/Santiago, el 28 de abril de 2025. Acompaña al Fiscal Nacional en reunión de trabajo en la Fiscalía Regional del Bío Bío."/>
    <s v="Soc. de Turismo e Inversiones Inmobiliarias Limitada."/>
    <s v="76.204.527-3"/>
    <n v="231738"/>
    <x v="0"/>
  </r>
  <r>
    <s v="Fiscalía Nacional"/>
    <s v="Licitación Pública"/>
    <x v="1"/>
    <s v="FN/MP N° 2060"/>
    <d v="2024-08-13T00:00:00"/>
    <s v="Orden de Compra"/>
    <n v="17250237"/>
    <d v="2025-04-25T00:00:00"/>
    <s v="Pasaje aéreo nacional para Sr. Luis Bozzo Barraza, Rut: 14.530.315-k, Santiago/Concepción/Santiago, el 28 de abril de 2025. Acompaña al Fiscal Nacional en reunión de trabajo en la Fiscalía Regional del Bío Bío."/>
    <s v="Soc. de Turismo e Inversiones Inmobiliarias Limitada."/>
    <s v="76.204.527-3"/>
    <n v="231738"/>
    <x v="0"/>
  </r>
  <r>
    <s v="Fiscalía Nacional"/>
    <s v="Licitación Pública"/>
    <x v="1"/>
    <s v="FN/MP N° 2060"/>
    <d v="2024-08-13T00:00:00"/>
    <s v="Orden de Compra"/>
    <n v="17250238"/>
    <d v="2025-04-25T00:00:00"/>
    <s v="Pasaje aéreo nacional para Sr. Cristian Paredes Valenzuela, Rut: 14.303.292-2, Santiago/Concepción/Santiago, el 28 de abril de 2025. Acompaña al Fiscal Nacional en reunión de trabajo en la Fiscalía Regional del Bío Bío."/>
    <s v="Soc. de Turismo e Inversiones Inmobiliarias Limitada."/>
    <s v="76.204.527-3"/>
    <n v="161398"/>
    <x v="0"/>
  </r>
  <r>
    <s v="Fiscalía Nacional"/>
    <s v="Licitación Pública"/>
    <x v="1"/>
    <s v="FN/MP N° 2060"/>
    <d v="2024-08-13T00:00:00"/>
    <s v="Orden de Compra"/>
    <n v="17250239"/>
    <d v="2025-04-25T00:00:00"/>
    <s v="Pasaje aéreo nacional para Sr. Ángel Valencia Vásquez, Rut: 8.667.131-k, Santiago/Temuco/Santiago, del 07 al 09 de mayo de 2025. Asiste a Inauguración de la Fiscalía Local de Carahue y visita a las Fiscalías Locales de Lautaro, Angol, Traiguén, Temuco y la Fiscalía Regional."/>
    <s v="Soc. de Turismo e Inversiones Inmobiliarias Limitada."/>
    <s v="76.204.527-3"/>
    <n v="351086"/>
    <x v="0"/>
  </r>
  <r>
    <s v="Fiscalía Nacional"/>
    <s v="Licitación Pública"/>
    <x v="1"/>
    <s v="FN/MP N° 2060"/>
    <d v="2024-08-13T00:00:00"/>
    <s v="Orden de Compra"/>
    <n v="17250240"/>
    <d v="2025-04-25T00:00:00"/>
    <s v="Pasaje aéreo nacional para Sra. Catalina Wildner, Rut: 17.083.401-1, Santiago/Temuco/Santiago, del 07 al 09 de mayo de 2025. Acompaña al Fiscal Nacional a Inauguración de la Fiscalía Local de Carahue y visita a las Fiscalías Locales de Lautaro, Angol, Traiguén, Temuco y la Fiscalía Regional."/>
    <s v="Soc. de Turismo e Inversiones Inmobiliarias Limitada."/>
    <s v="76.204.527-3"/>
    <n v="351086"/>
    <x v="0"/>
  </r>
  <r>
    <s v="Fiscalía Nacional"/>
    <s v="Licitación Pública"/>
    <x v="1"/>
    <s v="FN/MP N° 2060"/>
    <d v="2024-08-13T00:00:00"/>
    <s v="Orden de Compra"/>
    <n v="17250241"/>
    <d v="2025-04-25T00:00:00"/>
    <s v="Pasaje aéreo nacional para Sra. Deborah Bailey, Rut: 11.605.340-3, Santiago/Temuco/Santiago, del 07 al 09 de mayo de 2025. Acompaña al Fiscal Nacional a Inauguración de la Fiscalía Local de Carahue y visita a las Fiscalías Locales de Lautaro, Angol, Traiguén, Temuco y la Fiscalía Regional."/>
    <s v="Soc. de Turismo e Inversiones Inmobiliarias Limitada."/>
    <s v="76.204.527-3"/>
    <n v="351086"/>
    <x v="0"/>
  </r>
  <r>
    <s v="Fiscalía Nacional"/>
    <s v="Licitación Pública"/>
    <x v="1"/>
    <s v="FN/MP N° 2060"/>
    <d v="2024-08-13T00:00:00"/>
    <s v="Orden de Compra"/>
    <n v="17250242"/>
    <d v="2025-04-25T00:00:00"/>
    <s v="Pasaje aéreo nacional para Sr. Felipe Fritz Castro, Rut: 16.899.242-4, Santiago/Temuco/Santiago, del 07 al 09 de mayo de 2025. Escoltar al Fiscal Nacional a Inauguración de la Fiscalía Local de Carahue y visita a las Fiscalías Locales de Lautaro, Angol, Traiguén, Temuco y la Fiscalía Regional."/>
    <s v="Soc. de Turismo e Inversiones Inmobiliarias Limitada."/>
    <s v="76.204.527-3"/>
    <n v="351086"/>
    <x v="0"/>
  </r>
  <r>
    <s v="Fiscalía Nacional"/>
    <s v="Licitación Pública"/>
    <x v="1"/>
    <s v="FN/MP N° 2060"/>
    <d v="2024-08-13T00:00:00"/>
    <s v="Orden de Compra"/>
    <n v="17250243"/>
    <d v="2025-04-25T00:00:00"/>
    <s v="Pasaje aéreo nacional para Sr. Luis Bozzo Barraza, Rut: 14.530.315-k, Santiago/Temuco/Santiago, del 07 al 09 de mayo de 2025. Acompaña al Fiscal Nacional a Inauguración de la Fiscalía Local de Carahue y visita a las Fiscalías Locales de Lautaro, Angol, Traiguén, Temuco y la Fiscalía Regional."/>
    <s v="Soc. de Turismo e Inversiones Inmobiliarias Limitada."/>
    <s v="76.204.527-3"/>
    <n v="365426"/>
    <x v="0"/>
  </r>
  <r>
    <s v="Fiscalía Nacional"/>
    <s v="Licitación Pública"/>
    <x v="1"/>
    <s v="FN/MP N° 2060"/>
    <d v="2024-08-13T00:00:00"/>
    <s v="Orden de Compra"/>
    <n v="17250244"/>
    <d v="2025-04-25T00:00:00"/>
    <s v="Pasaje aéreo internacional para Sra. Alejandra Mera Gonzalez-Ballesteros, Rut: 8.712.183-6, Santiago/Madrid-España/Santiago, del 31 de mayo al 07 de junio 2025. Participar en V congreso mundial sobre justicia con la niñez desde el 2 al 4 de junio."/>
    <s v="Soc. de Turismo e Inversiones Inmobiliarias Limitada."/>
    <s v="76.204.527-3"/>
    <n v="2114350.2000000002"/>
    <x v="0"/>
  </r>
  <r>
    <s v="F.R. Antofagasta"/>
    <s v="Compra/Contratación  inferior a 3 UTM"/>
    <x v="0"/>
    <s v="No Aplica"/>
    <s v="No Aplica"/>
    <s v="Orden de Compra"/>
    <n v="2250113"/>
    <d v="2025-04-28T00:00:00"/>
    <s v="Adquisición de bolígrafos de pasta azul"/>
    <s v="SOC. DE SERVICIOS IMPRESOS LTDA."/>
    <s v="76.056.507-5"/>
    <n v="203987"/>
    <x v="0"/>
  </r>
  <r>
    <s v="F.R. Antofagasta"/>
    <s v="Licitación Pública"/>
    <x v="1"/>
    <s v="FN/MP N° 2060"/>
    <d v="2024-08-13T00:00:00"/>
    <s v="Orden de Compra"/>
    <n v="2250114"/>
    <d v="2025-04-28T00:00:00"/>
    <s v="Compra de maletas para don Cristian Valencia para traer dron y starlink desde Santiago"/>
    <s v="Soc. de Turismo e Inversiones Inmobiliarias Limitada."/>
    <s v="76.204.527-3"/>
    <n v="49980"/>
    <x v="0"/>
  </r>
  <r>
    <s v="F.R. Aysén"/>
    <s v="Licitación Pública"/>
    <x v="1"/>
    <s v="FN/MP N° 2060"/>
    <d v="2024-08-13T00:00:00"/>
    <s v="Orden de Servicio"/>
    <n v="1125087"/>
    <d v="2025-04-28T00:00:00"/>
    <s v="Pasajes Aéreos Nacionales ,SCL-ZCO-BBA para el Sr. Fiscal Jefe Sacfi de Fiscalía Regional de Aysén Concurrencia art 19 Temuco y Actividad Visita ex Fiscal del Depto. de Justicia de los EEUU en Santiago."/>
    <s v="Soc. de Turismo e Inversiones Inmobiliarias Limitada."/>
    <s v="76.204.527-3"/>
    <n v="434059"/>
    <x v="0"/>
  </r>
  <r>
    <s v="F.R. Magallanes"/>
    <s v="Licitación Pública"/>
    <x v="1"/>
    <s v="FN/MP N° 2060"/>
    <d v="2024-08-13T00:00:00"/>
    <s v="Orden de Compra"/>
    <n v="12250052"/>
    <d v="2025-04-28T00:00:00"/>
    <s v="Compra de pasaje aéreo Sr. Fabian Zarate. Ruta Puerto Williams - Punta Arenas mayo 07 / Punta Arenas - Puerto Williams mayo 09."/>
    <s v="Soc. de Turismo e Inversiones Inmobiliarias Limitada."/>
    <s v="76.204.527-3"/>
    <n v="248366"/>
    <x v="0"/>
  </r>
  <r>
    <s v="F.R. Magallanes"/>
    <s v="Compra/Contratación  inferior a 3 UTM"/>
    <x v="0"/>
    <s v="No Aplica"/>
    <s v="No Aplica"/>
    <s v="Orden de Compra"/>
    <n v="12250053"/>
    <d v="2025-04-28T00:00:00"/>
    <s v="Arriendo de salón para actividad Programa Calidad de Vida Regional &quot;Movimientos y técnicas descontracturantes para el Manejo del Estrés&quot;, a realizarse el día 06 de mayo de 2025, para funcionarias de la Fiscalía Regional de Magallanes."/>
    <s v="Agrícola Danitza Filipic Gómez EIRL"/>
    <s v="76.401.658-0"/>
    <n v="200000"/>
    <x v="0"/>
  </r>
  <r>
    <s v="F.R. Metrop. Centro Norte"/>
    <s v="Licitación Pública"/>
    <x v="1"/>
    <s v="RES FR N°293"/>
    <d v="2024-12-05T00:00:00"/>
    <s v="Orden de Compra"/>
    <n v="13250046"/>
    <d v="2025-04-28T00:00:00"/>
    <s v="PSICOLABORALES, - 3 evaluaciones administrativo operativo - 3 evaluaciones auxiliar. SOLICITUD 25-04-2025."/>
    <s v="CONSULTORA TCS GROUP SEARCH SPA."/>
    <s v="77.108.874-0"/>
    <n v="585936"/>
    <x v="0"/>
  </r>
  <r>
    <s v="F.R. Metrop. Centro Norte"/>
    <s v="Compra/Contratación  inferior a 3 UTM"/>
    <x v="0"/>
    <s v="No Aplica"/>
    <s v="No Aplica"/>
    <s v="Orden de Compra"/>
    <n v="13250047"/>
    <d v="2025-04-28T00:00:00"/>
    <s v="Regularización servicio intérprete chino-español días 24 y 25 abril 2025."/>
    <s v="HEXING WANG"/>
    <s v="12030780-0"/>
    <n v="187135"/>
    <x v="0"/>
  </r>
  <r>
    <s v="Fiscalía Nacional"/>
    <s v="Contratación Directa"/>
    <x v="0"/>
    <s v="FN/MP N° 1013"/>
    <d v="2025-04-28T00:00:00"/>
    <s v="Contrato"/>
    <s v="No Aplica"/>
    <d v="2025-04-28T00:00:00"/>
    <s v="Prórroga de contrato de telefonía móvil por un plazo de 6 meses contados desde el día 1 de junio de 2025"/>
    <s v="Entel PCS Telecomunicaciones S.A"/>
    <s v="96806980-2"/>
    <n v="141006318"/>
    <x v="0"/>
  </r>
  <r>
    <s v="F.R. Ñuble"/>
    <s v="Compra/Contratación  inferior a 3 UTM"/>
    <x v="0"/>
    <s v="No Aplica"/>
    <s v="No Aplica"/>
    <s v="Orden de Compra"/>
    <n v="20250060"/>
    <d v="2025-04-29T00:00:00"/>
    <s v="Adquisición de servicios para Taller, Programa de Vida Laboral"/>
    <s v="PERLA SUSANA LOBOS GARCIA"/>
    <s v="8.354.140-7"/>
    <n v="175439"/>
    <x v="0"/>
  </r>
  <r>
    <s v="F.R. Ñuble"/>
    <s v="Compra/Contratación  inferior a 3 UTM"/>
    <x v="0"/>
    <s v="No Aplica"/>
    <s v="No Aplica"/>
    <s v="Orden de Compra"/>
    <n v="20250057"/>
    <d v="2025-04-29T00:00:00"/>
    <s v="Servicio de mantenimiento de alcantarillado en la Fiscalía Regional de Ñuble"/>
    <s v="ERIC FERNANDO VILDOSOLA JIMENEZ"/>
    <s v="10.333.787-9"/>
    <n v="119000"/>
    <x v="0"/>
  </r>
  <r>
    <s v="F.R. Ñuble"/>
    <s v="Compra/Contratación  inferior a 3 UTM"/>
    <x v="0"/>
    <s v="No Aplica"/>
    <s v="No Aplica"/>
    <s v="Orden de Compra"/>
    <n v="20250058"/>
    <d v="2025-04-29T00:00:00"/>
    <s v="Servicio de pintura de peldaño ubicado en el acceso principal de la FL Chillan"/>
    <s v="ELECTRON INGENIERIA SPA"/>
    <s v="77.178.231-0"/>
    <n v="120000"/>
    <x v="0"/>
  </r>
  <r>
    <s v="F.R. Ñuble"/>
    <s v="Compra/Contratación  inferior a 3 UTM"/>
    <x v="0"/>
    <s v="No Aplica"/>
    <s v="No Aplica"/>
    <s v="Orden de Compra"/>
    <n v="20250059"/>
    <d v="2025-04-29T00:00:00"/>
    <s v="Elaboración de bases técnicas Instalación de sistema de alimentacion de emergencia FL San Carlos"/>
    <s v="ELECTRON INGENIERIA SPA"/>
    <s v="77.178.231-0"/>
    <n v="195001"/>
    <x v="0"/>
  </r>
  <r>
    <s v="F.R. La Araucanía"/>
    <s v="Licitación Pública"/>
    <x v="1"/>
    <s v="Res FR N°83"/>
    <d v="2025-04-29T00:00:00"/>
    <s v="Otro"/>
    <s v="No Aplica"/>
    <d v="2025-04-29T00:00:00"/>
    <s v="Adjudica licitación pública para contratar el suministro de petróleo para calefacción de las Fiscalías Locales de Collipulli, Victoria y Fiscalía Regional de La Araucanía."/>
    <s v="Comercial Alejandro Crisóstomo Victoriano Spa."/>
    <s v="77.131.031-1"/>
    <n v="65000000"/>
    <x v="0"/>
  </r>
  <r>
    <s v="F.R. Magallanes"/>
    <s v="Licitación Pública"/>
    <x v="1"/>
    <s v="FN/MP N° 2060"/>
    <d v="2024-08-13T00:00:00"/>
    <s v="Orden de Compra"/>
    <n v="12250054"/>
    <d v="2025-04-29T00:00:00"/>
    <s v="Compra de pasaje Sra. Maria Cecilia Valdevenito Mayo 21 Punta Arenas - Santiago / Mayo 24 Santiago - Punta Arenas Compra de pasaje Sra. Maria Cecilia Valdevenito Mayo 26 Punta Arenas - Santiago / Mayo 30 Santiago - Punta Arenas"/>
    <s v="Soc. de Turismo e Inversiones Inmobiliarias Limitada."/>
    <s v="76.204.527-3"/>
    <n v="462704"/>
    <x v="0"/>
  </r>
  <r>
    <s v="F.R. Metrop. Centro Norte"/>
    <s v="Compra/Contratación  inferior a 3 UTM"/>
    <x v="0"/>
    <s v="No Aplica"/>
    <s v="No Aplica"/>
    <s v="Orden de Compra"/>
    <n v="13250048"/>
    <d v="2025-04-29T00:00:00"/>
    <s v="1 PSICOLABORAL cargo de Profesional Informático a honorarios, solciitud 29/04/2025."/>
    <s v="CONSULTORIA E INVESTIGACION EN RRHH SPA"/>
    <s v="76.580.320-9"/>
    <n v="136742"/>
    <x v="0"/>
  </r>
  <r>
    <s v="F.R. Metrop. Oriente"/>
    <s v="Compra/Contratación  inferior a 3 UTM"/>
    <x v="0"/>
    <s v="No Aplica"/>
    <s v="No Aplica"/>
    <s v="Orden de Compra"/>
    <n v="14250060"/>
    <d v="2025-04-29T00:00:00"/>
    <s v="Pastelitos surtidos para actividad de capacitación."/>
    <s v="GIORDANO E HIJOS LIMITADA"/>
    <s v="80407100-8"/>
    <n v="98000"/>
    <x v="0"/>
  </r>
  <r>
    <s v="Fiscalía Nacional"/>
    <s v="Licitación Pública"/>
    <x v="1"/>
    <s v="FN/MP N° 2060"/>
    <d v="2024-08-13T00:00:00"/>
    <s v="Orden de Compra"/>
    <n v="17250246"/>
    <d v="2025-04-29T00:00:00"/>
    <s v="Pasaje aéreo nacional para Sr. Eduardo Parra Lara, Rut: 15.257.153-4,Temuco/Santiago/Temuco, del 29 al 30 de abril de 2025. Participación en La Ceremonia de Cuenta Pública de la Fiscalía Nacional."/>
    <s v="Soc. de Turismo e Inversiones Inmobiliarias Limitada."/>
    <s v="76.204.527-3"/>
    <n v="401982"/>
    <x v="0"/>
  </r>
  <r>
    <s v="Fiscalía Nacional"/>
    <s v="Licitacion Privada"/>
    <x v="2"/>
    <s v="FN/MP N° 1454"/>
    <d v="2023-08-21T00:00:00"/>
    <s v="Orden de Compra"/>
    <n v="17250247"/>
    <d v="2025-04-29T00:00:00"/>
    <s v="Contratación de 1 Servicio de Coffe Break, para 30 personas, el cual se llevara a cabo el día lunes 12 de mayo del 2025, en jornada PM a las 16:00 horas, a realizarse en Gran salón piso 07, con motivo de &quot;Capacitación con ex Fiscal José Ángel Moreno (Regiones RM, Valparaíso, O’Higgins)&quot;."/>
    <s v="Servicios Alimentarios Pedro Pablo Hernandez Medina E.I.R.L."/>
    <s v="77599203-4"/>
    <n v="114270"/>
    <x v="0"/>
  </r>
  <r>
    <s v="Fiscalía Nacional"/>
    <s v="Licitacion Privada"/>
    <x v="2"/>
    <s v="FN/MP N° 1454"/>
    <d v="2023-08-21T00:00:00"/>
    <s v="Orden de Compra"/>
    <n v="17250248"/>
    <d v="2025-04-29T00:00:00"/>
    <s v="Contratación de 1 Servicio de Coffe Break, para 30 personas, el cual se llevara a cabo el día viernes 16 de mayo del 2025, en jornada PM a las 16:00 horas, a realizarse en Gran salón piso 07, con motivo de &quot;Capacitación con ex Fiscal José Ángel Moreno (Macrozona Sur)&quot;."/>
    <s v="Servicios Alimentarios Pedro Pablo Hernandez Medina E.I.R.L."/>
    <s v="77599203-4"/>
    <n v="114270"/>
    <x v="0"/>
  </r>
  <r>
    <s v="Fiscalía Nacional"/>
    <s v="Licitación Pública"/>
    <x v="1"/>
    <s v="FN/MP N° 2060"/>
    <d v="2024-08-13T00:00:00"/>
    <s v="Orden de Compra"/>
    <n v="17250249"/>
    <d v="2025-04-29T00:00:00"/>
    <s v="Pasaje aéreo nacional para Sr. José Roa Ramírez, Rut: 12.661.686-4, Santiago/La Serena/Santiago, del 22 al 23 de mayo de 2025. Visita a la FR de Coquimbo junto a la Directora Ejecutiva Nacional."/>
    <s v="Soc. de Turismo e Inversiones Inmobiliarias Limitada."/>
    <s v="76.204.527-3"/>
    <n v="95516"/>
    <x v="0"/>
  </r>
  <r>
    <s v="F.R. Antofagasta"/>
    <s v="Compra/Contratación  inferior a 3 UTM"/>
    <x v="0"/>
    <s v="No Aplica"/>
    <s v="No Aplica"/>
    <s v="Orden de Compra"/>
    <n v="2250116"/>
    <d v="2025-04-30T00:00:00"/>
    <s v="Servicio de cafetería solicitado adicionalmente para jornada de trabajo regional con fiscales jefes."/>
    <s v="HOTEL ANTOFAGASTA S.A"/>
    <s v="96.884.900-K"/>
    <n v="30940"/>
    <x v="0"/>
  </r>
  <r>
    <s v="F.R. Antofagasta"/>
    <s v="Contratación Directa"/>
    <x v="0"/>
    <s v="FN/MP N° 966/2025"/>
    <d v="2025-04-23T00:00:00"/>
    <s v="Orden de Compra"/>
    <n v="2250118"/>
    <d v="2025-04-30T00:00:00"/>
    <s v="Bllindaje Vehículo SUV Mitsubishi Montero Sport"/>
    <s v="BLINDEK RENT A CAR SPA"/>
    <s v="76.509.855-6"/>
    <n v="26180000"/>
    <x v="0"/>
  </r>
  <r>
    <s v="F.R. Antofagasta"/>
    <s v="Contratación Directa"/>
    <x v="0"/>
    <s v="FR/ R II 255/2025"/>
    <d v="2025-04-29T00:00:00"/>
    <s v="Orden de Compra"/>
    <n v="2250119"/>
    <d v="2025-04-30T00:00:00"/>
    <s v="Servicio de cafetería para asistentes a la actividad macrozona norte a realizarse el 15 y 16 de mayo en el Hotel Antofagasta. "/>
    <s v="HOTEL ANTOFAGASTA S.A"/>
    <s v="96.884.900-K"/>
    <n v="1927800"/>
    <x v="0"/>
  </r>
  <r>
    <s v="F.R. Atacama"/>
    <s v="Licitación Pública"/>
    <x v="1"/>
    <s v="FN/MP N° 2060"/>
    <d v="2024-08-13T00:00:00"/>
    <s v="Orden de Compra"/>
    <n v="3250068"/>
    <d v="2025-04-30T00:00:00"/>
    <s v="Pasaje aéreo para Jefa Unidad de Atención a Victimas y Testigos de la Fiscalía de Atacama para participar en &quot;Jornada de jefaturas de URAVIT&quot; los días 22 y 23 de mayo en Santiago."/>
    <s v="Soc. de Turismo e Inversiones Inmobiliarias Limitada."/>
    <s v="76.204.527-3"/>
    <n v="168852"/>
    <x v="0"/>
  </r>
  <r>
    <s v="F.R. Coquimbo"/>
    <s v="Licitación Privada Mayor"/>
    <x v="2"/>
    <s v="4-FR Nº 006"/>
    <d v="2024-12-11T00:00:00"/>
    <s v="Orden de Compra"/>
    <n v="42500084"/>
    <d v="2025-04-30T00:00:00"/>
    <s v="Evaluación Psicolaboral para Administrativo de reemplazo FL Ovalle."/>
    <s v="CONSULTORA TCS GROUP SEARCH SPA."/>
    <s v="77.108.874-0"/>
    <n v="98500"/>
    <x v="0"/>
  </r>
  <r>
    <s v="F.R. Coquimbo"/>
    <s v="Licitación Pública"/>
    <x v="1"/>
    <s v="FN/MP N° 2060"/>
    <d v="2024-08-13T00:00:00"/>
    <s v="Orden de Compra"/>
    <n v="42500085"/>
    <d v="2025-04-30T00:00:00"/>
    <s v="Cambio pasaje aéreo de Fiscal Regional cometido Stgo."/>
    <s v="Soc. de Turismo e Inversiones Inmobiliarias Limitada."/>
    <s v="76.204.527-3"/>
    <n v="34000"/>
    <x v="0"/>
  </r>
  <r>
    <s v="F.R. Ñuble"/>
    <s v="Contratación Directa"/>
    <x v="0"/>
    <s v="Res FR N° 29"/>
    <d v="2025-04-29T00:00:00"/>
    <s v="Orden de Compra"/>
    <n v="20250062"/>
    <d v="2025-04-30T00:00:00"/>
    <s v="Reparación correctiva del ascensor de la FL Chillán"/>
    <s v="ASCENSORES SCHINDLER CHILE S.A."/>
    <s v="93.565.000-3"/>
    <n v="773198"/>
    <x v="0"/>
  </r>
  <r>
    <s v="F.R. La Araucanía"/>
    <s v="Compra/Contratación  inferior a 3 UTM"/>
    <x v="0"/>
    <s v="No Aplica"/>
    <s v="No Aplica"/>
    <s v="Orden de Compra"/>
    <n v="9250057"/>
    <d v="2025-04-30T00:00:00"/>
    <s v="Reparación del reloj biométrico de la Fiscalía Regional."/>
    <s v="Compañía de Telecomunicaciones Belltel Ltda."/>
    <s v="77.803.150-7"/>
    <n v="128520"/>
    <x v="0"/>
  </r>
  <r>
    <s v="F.R. La Araucanía"/>
    <s v="Compra/Contratación  inferior a 3 UTM"/>
    <x v="0"/>
    <s v="No Aplica"/>
    <s v="No Aplica"/>
    <s v="Orden de Compra"/>
    <n v="9250058"/>
    <d v="2025-04-30T00:00:00"/>
    <s v="Publicación de aviso de concurso público para cargos de la región."/>
    <s v="Sociedad Periodística Araucanía S.A."/>
    <s v="87.778.800-8"/>
    <n v="204000"/>
    <x v="0"/>
  </r>
  <r>
    <s v="F.R. Los Ríos"/>
    <s v="Licitación Pública"/>
    <x v="1"/>
    <s v="FN/MP N° 2060"/>
    <d v="2024-08-13T00:00:00"/>
    <s v="Orden de Compra"/>
    <n v="19250039"/>
    <d v="2025-04-30T00:00:00"/>
    <s v="Adquisición de Pasaje Aéreo Valdivia - Santiago - Valdivia para A. Anabalon desde el 13 al 15 de mayo de 2025"/>
    <s v="Soc. de Turismo e Inversiones Inmobiliarias Limitada."/>
    <s v="76.204.527-3"/>
    <n v="299022"/>
    <x v="0"/>
  </r>
  <r>
    <s v="F.R. Los Ríos"/>
    <s v="Licitación Pública"/>
    <x v="1"/>
    <s v="FN/MP N° 2060"/>
    <d v="2024-08-13T00:00:00"/>
    <s v="Orden de Compra"/>
    <n v="19250041"/>
    <d v="2025-04-30T00:00:00"/>
    <s v="Adquisición de Pasajes Aéreos Puerto Montt - Concepción - Puerto Montt para T. Esquivel, P. Zuñiga, E. Aguayo, V. Olivares y D. Avila desde el 04 al 09 de mayo de 2025"/>
    <s v="Soc. de Turismo e Inversiones Inmobiliarias Limitada."/>
    <s v="76.204.527-3"/>
    <n v="1144770"/>
    <x v="0"/>
  </r>
  <r>
    <s v="F.R. Aysén"/>
    <s v="Licitación Pública"/>
    <x v="1"/>
    <s v="FN/MP N° 2060"/>
    <d v="2024-08-13T00:00:00"/>
    <s v="Orden de Servicio"/>
    <n v="1125089"/>
    <d v="2025-04-30T00:00:00"/>
    <s v="Pasajes Aéreos Nacionales, vuelo - Balmaceda-Santiago- Balmaceda para el Srta. Jefa UAF Fiscalía Regional de Aysén, Jornadas formativas de Equipos Directivos en F Nacional Santiago."/>
    <s v="Soc. de Turismo e Inversiones Inmobiliarias Limitada."/>
    <s v="76.204.527-3"/>
    <n v="267022"/>
    <x v="0"/>
  </r>
  <r>
    <s v="F.R. Aysén"/>
    <s v="Licitación Pública"/>
    <x v="1"/>
    <s v="FN/MP N° 2060"/>
    <d v="2024-08-13T00:00:00"/>
    <s v="Orden de Servicio"/>
    <n v="1125090"/>
    <d v="2025-04-30T00:00:00"/>
    <s v="Pasajes Aéreos Nacionales, vuelo - Balmaceda-Santiago- Balmaceda para el Sr. Jefe UGI Fiscalía Regional de Aysén, Jornadas formativas de Equipos Directivos en F Nacional Santiago."/>
    <s v="Soc. de Turismo e Inversiones Inmobiliarias Limitada."/>
    <s v="76.204.527-3"/>
    <n v="159022"/>
    <x v="0"/>
  </r>
  <r>
    <s v="F.R. Aysén"/>
    <s v="Licitación Pública"/>
    <x v="1"/>
    <s v="FN/MP N° 2060"/>
    <d v="2024-08-13T00:00:00"/>
    <s v="Orden de Servicio"/>
    <n v="1125091"/>
    <d v="2025-04-30T00:00:00"/>
    <s v="Pasajes Aéreos Nacionales, vuelo - Balmaceda-Santiago- (ida y vuelta) para Administradora Fiscalía local Coyhaique , Jornadas formativas de Equipos Directivos en F Nacional Santiago."/>
    <s v="Soc. de Turismo e Inversiones Inmobiliarias Limitada."/>
    <s v="76.204.527-3"/>
    <n v="167022"/>
    <x v="0"/>
  </r>
  <r>
    <s v="F.R. Aysén"/>
    <s v="Licitación Pública"/>
    <x v="1"/>
    <s v="FN/MP N° 2060"/>
    <d v="2024-08-13T00:00:00"/>
    <s v="Orden de Servicio"/>
    <n v="1125092"/>
    <d v="2025-04-30T00:00:00"/>
    <s v="Pasajes Aéreos Nacionales, vuelo - Balmaceda-Santiago- (ida y vuelta) para Jefa URAVIT F. Regional Regional de Aysen, Jornadas Jefatura Uravit, Jornadas Formativas de Equipos Directivos en F Nacional Santiago"/>
    <s v="Soc. de Turismo e Inversiones Inmobiliarias Limitada."/>
    <s v="76.204.527-3"/>
    <n v="248062"/>
    <x v="0"/>
  </r>
  <r>
    <s v="F.R. Aysén"/>
    <s v="Compra/Contratación  inferior a 3 UTM"/>
    <x v="0"/>
    <s v="No Aplica"/>
    <s v="No Aplica"/>
    <s v="Orden de Servicio"/>
    <n v="1125094"/>
    <d v="2025-04-30T00:00:00"/>
    <s v="Servicio de flete traslado de combustible a Puerto Aysén para caldera Fiscalía Local de Aysén."/>
    <s v="Jaime René Carrillo Vera"/>
    <s v="5.084.436-6"/>
    <n v="142800"/>
    <x v="0"/>
  </r>
  <r>
    <s v="F.R. Metrop. Sur"/>
    <s v="Compra/Contratación  inferior a 3 UTM"/>
    <x v="0"/>
    <s v="No Aplica"/>
    <s v="No Aplica"/>
    <s v="Orden de Compra"/>
    <n v="15250067"/>
    <d v="2025-04-30T00:00:00"/>
    <s v="Servicio de reparación y cambio de bomba de condensado a equipo de aire acondicionado, ubicado en sala Atención Púublico, Gran Avenida 3814, San Miguel, según contrato."/>
    <s v="SISTEMAS DE ENERGIA S.A"/>
    <s v="99588050-4"/>
    <n v="196350"/>
    <x v="0"/>
  </r>
  <r>
    <s v="Fiscalía Nacional"/>
    <s v="Contratación Directa"/>
    <x v="0"/>
    <s v="FN/MP N° 944"/>
    <d v="2025-04-22T00:00:00"/>
    <s v="Orden de Compra"/>
    <n v="17250250"/>
    <d v="2025-04-30T00:00:00"/>
    <s v="Actualizar 3.720 Licencias Office 365 E3 y 80 Licencias Office 365 E5 a 3.800 Licencias Microsoft M365 E5, desde mayo 2025 a febrero 2026 y extensión del convenio por 4 meses desde noviembre 2025 a febrero 2026, por un total de 4.668 Licencias."/>
    <s v="MSLI Latam Inc."/>
    <s v="88044324-9"/>
    <n v="1265723603"/>
    <x v="0"/>
  </r>
  <r>
    <s v="F.R. Arica y Parinacota"/>
    <s v="Contratación Directa"/>
    <x v="0"/>
    <s v="17 FN-MP NRO.2562"/>
    <d v="2024-10-11T00:00:00"/>
    <s v="Orden de Servicio"/>
    <n v="18250099"/>
    <d v="2025-05-02T00:00:00"/>
    <s v="Segun el correo electronico fechado el 02-05-2025, enviado por la DEN de la FiscalIa Nacional, se autorizo la renovacion del arriendo de vehiculo con chofer por un (1) mes, a partir del 13-05-2025."/>
    <s v="ABDON GERARDO AYALA PINTO"/>
    <s v="7270914-4"/>
    <n v="3000000"/>
    <x v="1"/>
  </r>
  <r>
    <s v="F.R. Antofagasta"/>
    <s v="Contratación Directa"/>
    <x v="0"/>
    <s v="FR/ R II 903/2024"/>
    <d v="2024-12-11T00:00:00"/>
    <s v="Orden de Compra"/>
    <n v="2250120"/>
    <d v="2025-05-02T00:00:00"/>
    <s v="Evaluación psicolaboral cargo abogados asistentes para FACC"/>
    <s v="SOC DE PROF OSSANDON INTEGRALES LTDA."/>
    <s v="77.269.090-8"/>
    <n v="316458"/>
    <x v="1"/>
  </r>
  <r>
    <s v="F.R. Valparaíso"/>
    <s v="Contratación Directa"/>
    <x v="0"/>
    <s v="FN/MP N°1025"/>
    <d v="2025-04-30T00:00:00"/>
    <s v="Contrato"/>
    <n v="1"/>
    <d v="2025-05-02T00:00:00"/>
    <s v="Servicio de monitoreo de alarmas para las Fiscalías de la rregión de Valparaíso"/>
    <s v="GUARD SERVICE SEGURIDDA S.A."/>
    <s v="79.960.660-7"/>
    <n v="8633172"/>
    <x v="1"/>
  </r>
  <r>
    <s v="F.R. Araucanía"/>
    <s v="Compra/Contratación  inferior a 3 UTM"/>
    <x v="0"/>
    <s v="No Aplica"/>
    <s v="No Aplica"/>
    <s v="Orden de Compra"/>
    <n v="9250059"/>
    <d v="2025-05-02T00:00:00"/>
    <s v="Mantención de jardines de la fiscalía local de Traiguén."/>
    <s v="Corretaje de Propiedades, Asesorías Financiera y Administración."/>
    <s v="76.659.278-3"/>
    <n v="119000"/>
    <x v="1"/>
  </r>
  <r>
    <s v="Fiscalía Nacional"/>
    <s v="Licitación Pública"/>
    <x v="1"/>
    <s v="FN/MP N° 2060"/>
    <d v="2024-08-13T00:00:00"/>
    <s v="Orden de Compra"/>
    <n v="17250251"/>
    <d v="2025-05-02T00:00:00"/>
    <s v="Pasaje aéreo nacional para Sr. Ángel Valencia Vásquez, Rut: 8.667.131-k, Santiago/Isla de Pascua/Santiago, del 12 al 14 de mayo de 2025. Asiste a visita a la Fiscalía Local de Rapa Nui."/>
    <s v="Soc. de Turismo e Inversiones Inmobiliarias Limitada."/>
    <s v="76.204.527-3"/>
    <n v="805210"/>
    <x v="1"/>
  </r>
  <r>
    <s v="Fiscalía Nacional"/>
    <s v="Licitación Pública"/>
    <x v="1"/>
    <s v="FN/MP N° 2060"/>
    <d v="2024-08-13T00:00:00"/>
    <s v="Orden de Compra"/>
    <n v="17250252"/>
    <d v="2025-05-02T00:00:00"/>
    <s v="Pasaje aéreo nacional para Sr. Mauricio Eduardo Aguayo Cuevas, Rut: 10.714.422-6, Santiago/Isla de Pascua/Santiago, del 12 al 14 de mayo de 2025. Escolta al FN a visita a la Fiscalía Local de Rapa Nui."/>
    <s v="Soc. de Turismo e Inversiones Inmobiliarias Limitada."/>
    <s v="76.204.527-3"/>
    <n v="805210"/>
    <x v="1"/>
  </r>
  <r>
    <s v="Fiscalía Nacional"/>
    <s v="Licitación Pública"/>
    <x v="1"/>
    <s v="FN/MP N° 2060"/>
    <d v="2024-08-13T00:00:00"/>
    <s v="Orden de Compra"/>
    <n v="17250253"/>
    <d v="2025-05-02T00:00:00"/>
    <s v="Pasaje aéreo nacional para Sra. Leslie Trollund Arellano, Rut: 16.128.388-6, Santiago/Isla de Pascua/Santiago, del 12 al 14 de mayo de 2025. Acompaña al Fiscal Nacional a visita a la Fiscalía Local de Rapa Nui."/>
    <s v="Soc. de Turismo e Inversiones Inmobiliarias Limitada."/>
    <s v="76.204.527-3"/>
    <n v="716592"/>
    <x v="1"/>
  </r>
  <r>
    <s v="F.R. O´Higgins"/>
    <s v="Compra/Contratación  inferior a 3 UTM"/>
    <x v="0"/>
    <s v="No Aplica"/>
    <s v="No Aplica"/>
    <s v="Orden de Compra"/>
    <n v="6250090"/>
    <d v="2025-05-05T00:00:00"/>
    <s v="Compra de amarras plásticas."/>
    <s v="PROVEEDORES INTEGRALES PRISA S A"/>
    <s v="96.556.940-5"/>
    <n v="54133"/>
    <x v="1"/>
  </r>
  <r>
    <s v="F.R. O´Higgins"/>
    <s v="Compra/Contratación  inferior a 3 UTM"/>
    <x v="0"/>
    <s v="No Aplica"/>
    <s v="No Aplica"/>
    <s v="Orden de Compra"/>
    <n v="6250091"/>
    <d v="2025-05-05T00:00:00"/>
    <s v="Compra de DVD's."/>
    <s v="ECOFFICE COMPUTACION LIMITADA"/>
    <s v="76.293.503-1"/>
    <n v="130424"/>
    <x v="1"/>
  </r>
  <r>
    <s v="F.R. Araucanía"/>
    <s v="Compra/Contratación correspondiente a Gastos de Representación"/>
    <x v="0"/>
    <s v="No Aplica"/>
    <s v="No Aplica"/>
    <s v="Orden de Compra"/>
    <n v="9250060"/>
    <d v="2025-05-05T00:00:00"/>
    <s v="Servicio de coffe break para asistentes a la inauguración del nuevo inmueble de la fiscalía local de Carahue."/>
    <s v="Servicios de Catering y Eventos Rolling Fest Ltda."/>
    <s v="76.704-203-5"/>
    <n v="1124550"/>
    <x v="1"/>
  </r>
  <r>
    <s v="F.R. Aysén"/>
    <s v="Licitación Pública"/>
    <x v="1"/>
    <s v="FN/MP N° 2060"/>
    <d v="2024-08-13T00:00:00"/>
    <s v="Orden de Servicio"/>
    <n v="1125097"/>
    <d v="2025-05-05T00:00:00"/>
    <s v="Pasajes Aéreos Nacionales Balmaceda-Santiago-Temuco (ida y regreso), para Administrativo UGI Fiscalía Regional de Aysén. Apoyo informática causa Art. 19."/>
    <s v="Soc. de Turismo e Inversiones Inmobiliarias Limitada."/>
    <s v="76.204.527-3"/>
    <n v="1046062"/>
    <x v="1"/>
  </r>
  <r>
    <s v="F.R. Metrop. Centro Norte"/>
    <s v="Licitación Pública"/>
    <x v="1"/>
    <s v="RES FR N°293"/>
    <d v="2024-12-05T00:00:00"/>
    <s v="Orden de Compra"/>
    <n v="13250050"/>
    <d v="2025-05-05T00:00:00"/>
    <s v="PSICOLABORAL CARGO: técnico a Honorarios, en TCS, para la FL Alta Complejidad."/>
    <s v="CONSULTORA TCS GROUP SEARCH SPA"/>
    <s v="77.108.874-0"/>
    <n v="117323"/>
    <x v="1"/>
  </r>
  <r>
    <s v="Fiscalía Nacional"/>
    <s v="Compra/Contratación  inferior a 3 UTM"/>
    <x v="0"/>
    <s v="No Aplica"/>
    <s v="No Aplica"/>
    <s v="Orden de Compra"/>
    <n v="17250255"/>
    <d v="2025-05-05T00:00:00"/>
    <s v="Adquisición de 1 fluxómetro expuesto Eisen II Tubo, para baño minusválido del piso 10, de la Fiscalia Nacional."/>
    <s v="Comercial Hispano Chilena Limitada"/>
    <s v="79903920-6"/>
    <n v="148956"/>
    <x v="1"/>
  </r>
  <r>
    <s v="F.R. Antofagasta"/>
    <s v="Contratación Directa"/>
    <x v="0"/>
    <s v="FN/MP N° 1027"/>
    <d v="2024-04-26T00:00:00"/>
    <s v="Orden de Compra"/>
    <n v="2250122"/>
    <d v="2025-05-06T00:00:00"/>
    <s v="Servicio de aseo por el mes de junio para oficina ECOH de Calama"/>
    <s v="FILOMENA BARRA Y CIA LTDA"/>
    <s v="52.001.942-1"/>
    <n v="1082900"/>
    <x v="1"/>
  </r>
  <r>
    <s v="F.R. Atacama"/>
    <s v="Licitación Pública"/>
    <x v="1"/>
    <s v="FN/MP N° 2060"/>
    <d v="2024-08-13T00:00:00"/>
    <s v="Orden de Compra"/>
    <n v="3250071"/>
    <d v="2025-05-06T00:00:00"/>
    <s v="Pasajes aéreos para dos Fiscales Adjuntos, que asisten a jornada de “Investigación y tramitación de casos vinculados al procedimiento especial de medidas de seguridad” realizada en Santiago entre los días 29 y 30 de mayo 2025."/>
    <s v="Soc. de Turismo e Inversiones Inmobiliarias Limitada."/>
    <s v="76.204.527-3"/>
    <n v="194632"/>
    <x v="1"/>
  </r>
  <r>
    <s v="F.R. Coquimbo"/>
    <s v="Licitación Pública"/>
    <x v="1"/>
    <s v="FN/MP N° 2060"/>
    <d v="2024-08-13T00:00:00"/>
    <s v="Orden de Compra"/>
    <n v="42500087"/>
    <d v="2025-05-06T00:00:00"/>
    <s v="Pasaje aéreo para Profesional ECOH quien asiste a II Encuentro Crimen Organizado MZN."/>
    <s v="Soc. de Turismo e Inversiones Inmobiliarias Limitada."/>
    <s v="76.204.527-3"/>
    <n v="146238"/>
    <x v="1"/>
  </r>
  <r>
    <s v="F.R. O´Higgins"/>
    <s v="Compra/Contratación  inferior a 3 UTM"/>
    <x v="0"/>
    <s v="No Aplica"/>
    <s v="No Aplica"/>
    <s v="Orden de Compra"/>
    <n v="6250092"/>
    <d v="2025-05-06T00:00:00"/>
    <s v="Reposición de luminarias acceso estacionamiento FL Rancagua. "/>
    <s v="GUILLERMO IGNACIO GUZMAN MORAN"/>
    <s v="16.816.622-2"/>
    <n v="107202"/>
    <x v="1"/>
  </r>
  <r>
    <s v="F.R. Aysén"/>
    <s v="Compra/Contratación  inferior a 3 UTM"/>
    <x v="0"/>
    <s v="No Aplica"/>
    <s v="No Aplica"/>
    <s v="Orden de Servicio"/>
    <n v="1125099"/>
    <d v="2025-05-06T00:00:00"/>
    <s v="Servicio de interpretación en Lengua de Señas 22 de Mayo por 2 horas en Fiscalía Local Coyhaique para tomar declaración a persona con discapacidad Auditiva."/>
    <s v="Cristian Enrique Almonacid Leviñanco"/>
    <s v="12.715.872-K"/>
    <n v="91404"/>
    <x v="1"/>
  </r>
  <r>
    <s v="F.R. Metrop. Occidente"/>
    <s v="Contratación Directa"/>
    <x v="0"/>
    <s v="FR N°100"/>
    <d v="2025-05-05T00:00:00"/>
    <s v="Orden de Compra"/>
    <n v="16250080"/>
    <d v="2025-05-06T00:00:00"/>
    <s v="Servicio provisión, cambio e instalación urgente de cámaras, balum y fuentes de poder añadas en cctv, incluye mantención del sistema. Contratación conforme a RES. FR N°100 de 05/05/2025 con presupuesto seguridad de FF del MP autorizado N°13394."/>
    <s v="LIMSERVICE SPA"/>
    <s v="76863427-0"/>
    <n v="1230001"/>
    <x v="1"/>
  </r>
  <r>
    <s v="Fiscalía Nacional"/>
    <s v="Licitación Pública"/>
    <x v="1"/>
    <s v="FN/MP N° 2060"/>
    <d v="2024-08-13T00:00:00"/>
    <s v="Orden de Compra"/>
    <n v="17250256"/>
    <d v="2025-05-06T00:00:00"/>
    <s v="Pasaje aéreo nacional para Sr. Sebastián Javier Palma Gaez, Rut: 19.035.987-5, Santiago/La Serena/Santiago, del 12 al 15 de mayo de 2025. Comisión de Servicios de la UNAC."/>
    <s v="Soc. de Turismo e Inversiones Inmobiliarias Limitada."/>
    <s v="76.204.527-3"/>
    <n v="207190"/>
    <x v="1"/>
  </r>
  <r>
    <s v="Fiscalía Nacional"/>
    <s v="Licitación Pública"/>
    <x v="1"/>
    <s v="FN/MP N° 2060"/>
    <d v="2024-08-13T00:00:00"/>
    <s v="Orden de Compra"/>
    <n v="17250257"/>
    <d v="2025-05-06T00:00:00"/>
    <s v="Pasaje aéreo nacional para Sra. María Jesús Rojas Vera, Rut: 16.369.639-8, Santiago/La Serena/Santiago, del 12 al 15 de mayo de 2025. Comisión de Servicios de la UNAC."/>
    <s v="Soc. de Turismo e Inversiones Inmobiliarias Limitada."/>
    <s v="76.204.527-3"/>
    <n v="207190"/>
    <x v="1"/>
  </r>
  <r>
    <s v="Fiscalía Nacional"/>
    <s v="Licitación Pública"/>
    <x v="1"/>
    <s v="FN/MP N° 2060"/>
    <d v="2024-08-13T00:00:00"/>
    <s v="Orden de Compra"/>
    <n v="17250258"/>
    <d v="2025-05-06T00:00:00"/>
    <s v="Pasaje aéreo nacional para Sr. Claudio Ramirez Nuñez, Rut: 11.415.366-4, Santiago/Antofagasta/Santiago, del 14 al 16 de mayo de 2025. Participación en Jornada de Macrozona Norte 2025."/>
    <s v="Soc. de Turismo e Inversiones Inmobiliarias Limitada."/>
    <s v="76.204.527-3"/>
    <n v="231190"/>
    <x v="1"/>
  </r>
  <r>
    <s v="F.R. Arica y Parinacota"/>
    <s v="Licitación Pública"/>
    <x v="1"/>
    <s v="FN/MP N° 2060"/>
    <d v="2024-08-13T00:00:00"/>
    <s v="Orden de Servicio"/>
    <n v="18250102"/>
    <d v="2025-05-07T00:00:00"/>
    <s v="Segun la Resolucion FN/MP Nro. 2060/2024, emitida el 13/08/2024, se adquirieron pasajes aereos nacionales, tramo SCL-ARI y ARI-SCL, para el Fiscal Adjunto."/>
    <s v="Soc. de Turismo e Inversiones Inmobiliarias Limitada."/>
    <s v="76.204.527-3"/>
    <n v="397138"/>
    <x v="1"/>
  </r>
  <r>
    <s v="F.R. Antofagasta"/>
    <s v="Licitación Pública"/>
    <x v="1"/>
    <s v="FN/MP N° 2060"/>
    <d v="2024-08-13T00:00:00"/>
    <s v="Orden de Compra"/>
    <n v="2250124"/>
    <d v="2025-05-07T00:00:00"/>
    <s v="Adquisición de pasajes aéreos para relatores don Antonio Javier Maza y don Luis Ignacio García por actividad Macrozona Norte. UE 201"/>
    <s v="Soc. de Turismo e Inversiones Inmobiliarias Limitada."/>
    <s v="76.204.527-3"/>
    <n v="1347084"/>
    <x v="1"/>
  </r>
  <r>
    <s v="F.R. Coquimbo"/>
    <s v="Licitación Pública"/>
    <x v="1"/>
    <s v="FN/MP N° 2060"/>
    <d v="2024-08-13T00:00:00"/>
    <s v="Orden de Compra"/>
    <n v="42500088"/>
    <d v="2025-05-07T00:00:00"/>
    <s v="Pasaje aéreo para profesional Uravit quien asiste a Jornada Jefaturas Uravit."/>
    <s v="Soc. de Turismo e Inversiones Inmobiliarias Limitada."/>
    <s v="76.204.527-3"/>
    <n v="138086"/>
    <x v="1"/>
  </r>
  <r>
    <s v="F.R. Los Ríos"/>
    <s v="Compra/Contratación  inferior a 3 UTM"/>
    <x v="0"/>
    <s v="No Aplica"/>
    <s v="No Aplica"/>
    <s v="Orden de Compra"/>
    <n v="19250042"/>
    <d v="2025-05-07T00:00:00"/>
    <s v="Publicación en Diario Austral región de Los Ríos el día domingo 11 -05-2025"/>
    <s v="Sociedad Periodística Araucanía S.A."/>
    <s v="87.778.800-8"/>
    <n v="85137"/>
    <x v="1"/>
  </r>
  <r>
    <s v="F.R. Los Lagos"/>
    <s v="Compra/Contratación  inferior a 3 UTM"/>
    <x v="0"/>
    <s v="No Aplica"/>
    <s v="No Aplica"/>
    <s v="Orden de Compra"/>
    <n v="10250072"/>
    <d v="2025-05-07T00:00:00"/>
    <s v="Publicación concurso público 11-05-2025 en el diario El Llanquihue de P.Montt. Cargo Abogado Asistente Osorno"/>
    <s v="Sociedad Periodística Araucanía S.A."/>
    <s v="87.778.800-8"/>
    <n v="110000"/>
    <x v="1"/>
  </r>
  <r>
    <s v="F.R. Los Lagos"/>
    <s v="Licitación Pública"/>
    <x v="1"/>
    <s v="FN/MP N° 2060"/>
    <d v="2024-08-13T00:00:00"/>
    <s v="Orden de Compra"/>
    <n v="10250073"/>
    <d v="2025-05-07T00:00:00"/>
    <s v="Pasaje aéreo Osorno - Santiago - Osorno 15-05 al 17-05-2025"/>
    <s v="Soc. de Turismo e Inversiones Inmobiliarias Limitada."/>
    <s v="76.204.527-3"/>
    <n v="321308"/>
    <x v="1"/>
  </r>
  <r>
    <s v="F.R. Los Lagos"/>
    <s v="Licitación Pública"/>
    <x v="1"/>
    <s v="FN/MP N° 2060"/>
    <d v="2024-08-13T00:00:00"/>
    <s v="Orden de Compra"/>
    <n v="10250074"/>
    <d v="2025-05-07T00:00:00"/>
    <s v="Pasaje aéreo P.Montt - Santiago - P.Montt del 15-05 al 16-05-25"/>
    <s v="Soc. de Turismo e Inversiones Inmobiliarias Limitada."/>
    <s v="76.204.527-3"/>
    <n v="437034"/>
    <x v="1"/>
  </r>
  <r>
    <s v="Fiscalía Nacional"/>
    <s v="Licitación Pública"/>
    <x v="1"/>
    <s v="FN/MP N° 2060"/>
    <d v="2024-08-13T00:00:00"/>
    <s v="Orden de Compra"/>
    <n v="17250263"/>
    <d v="2025-05-07T00:00:00"/>
    <s v="Pasaje aéreo nacional para Sra. Maria Jesús Gutierrez, Rut: 18.391.651-3, Santiago/Arica/Santiago, del 26 al 29 de mayo de 2025. Programa Auditoria 2025."/>
    <s v="Soc. de Turismo e Inversiones Inmobiliarias Limitada."/>
    <s v="76.204.527-3"/>
    <n v="290086"/>
    <x v="1"/>
  </r>
  <r>
    <s v="Fiscalía Nacional"/>
    <s v="Licitación Pública"/>
    <x v="1"/>
    <s v="FN/MP N° 2060"/>
    <d v="2024-08-13T00:00:00"/>
    <s v="Orden de Compra"/>
    <n v="17250264"/>
    <d v="2025-05-07T00:00:00"/>
    <s v="Pasaje aéreo nacional para Sra. Paloma Farias Gamboa, Rut: 19.002.792-9, Santiago/Arica/Santiago, del 26 al 29 de mayo de 2025. Programa Auditoria 2025."/>
    <s v="Soc. de Turismo e Inversiones Inmobiliarias Limitada."/>
    <s v="76.204.527-3"/>
    <n v="290086"/>
    <x v="1"/>
  </r>
  <r>
    <s v="Fiscalía Nacional"/>
    <s v="Licitación Pública"/>
    <x v="1"/>
    <s v="FN/MP N° 2060"/>
    <d v="2024-08-13T00:00:00"/>
    <s v="Orden de Compra"/>
    <n v="17250265"/>
    <d v="2025-05-07T00:00:00"/>
    <s v="Pasaje aéreo nacional para Sr. Asher Hasson Díaz, Rut: 16.376.464-4, Santiago/Arica/Santiago, del 26 al 29 de mayo de 2025. Programa Auditoria 2025."/>
    <s v="Soc. de Turismo e Inversiones Inmobiliarias Limitada."/>
    <s v="76.204.527-3"/>
    <n v="290086"/>
    <x v="1"/>
  </r>
  <r>
    <s v="Fiscalía Nacional"/>
    <s v="Licitación Pública"/>
    <x v="1"/>
    <s v="FN/MP N° 2060"/>
    <d v="2024-08-13T00:00:00"/>
    <s v="Orden de Compra"/>
    <n v="17250266"/>
    <d v="2025-05-07T00:00:00"/>
    <s v="Pasaje aéreo nacional para Sr. Pablo Andrade Zuñiga, Rut: 10.228.056-3, Santiago/Arica/Santiago, del 26 al 30 de mayo de 2025. Programa Auditoria 2025."/>
    <s v="Soc. de Turismo e Inversiones Inmobiliarias Limitada."/>
    <s v="76.204.527-3"/>
    <n v="318086"/>
    <x v="1"/>
  </r>
  <r>
    <s v="Fiscalía Nacional"/>
    <s v="Licitación Pública"/>
    <x v="1"/>
    <s v="FN/MP N° 2060"/>
    <d v="2024-08-13T00:00:00"/>
    <s v="Orden de Compra"/>
    <n v="17250267"/>
    <d v="2025-05-07T00:00:00"/>
    <s v="Pasaje aéreo nacional para Sr. Eduardo Gallegos Díaz, Rut: 11.242.138-6, Santiago/Arica/Santiago, del 26 al 30 de mayo de 2025. Programa Auditoria 2025."/>
    <s v="Soc. de Turismo e Inversiones Inmobiliarias Limitada."/>
    <s v="76.204.527-3"/>
    <n v="318086"/>
    <x v="1"/>
  </r>
  <r>
    <s v="Fiscalía Nacional"/>
    <s v="Licitación Pública"/>
    <x v="1"/>
    <s v="FN/MP N° 2060"/>
    <d v="2024-08-13T00:00:00"/>
    <s v="Orden de Compra"/>
    <n v="17250268"/>
    <d v="2025-05-07T00:00:00"/>
    <s v="Pasaje aéreo nacional para Sr. Gabriel Araya Ibáñez, Rut: 7.848.406–3, Santiago/Arica/Santiago, del 26 al 30 de mayo de 2025. Programa Auditoria 2025."/>
    <s v="Soc. de Turismo e Inversiones Inmobiliarias Limitada."/>
    <s v="76.204.527-3"/>
    <n v="318086"/>
    <x v="1"/>
  </r>
  <r>
    <s v="F.R. Tarapacá"/>
    <s v="Licitación Privada Mayor"/>
    <x v="2"/>
    <s v="FR 04"/>
    <d v="2025-01-21T00:00:00"/>
    <s v="Orden de Servicio"/>
    <n v="1250049"/>
    <d v="2025-05-08T00:00:00"/>
    <s v="Servicio de evaluación psicolaboral p/1 cargo profesional a honorario"/>
    <s v="CONSULTORIA E INVESTIGACION EN RRHH SPA"/>
    <s v="76580320-9"/>
    <n v="136500"/>
    <x v="1"/>
  </r>
  <r>
    <s v="F.R. Tarapacá"/>
    <s v="Compra/Contratación  inferior a 3 UTM"/>
    <x v="0"/>
    <s v="No Aplica"/>
    <s v="No Aplica"/>
    <s v="Orden de Compra"/>
    <n v="1250050"/>
    <d v="2025-05-08T00:00:00"/>
    <s v="Compra de materiales de oficina para enviar a oficina frontera norte Colchane y stock F. Regional."/>
    <s v="DISTRIBUIDORA NENE SPA"/>
    <s v="76067436-2"/>
    <n v="194679"/>
    <x v="1"/>
  </r>
  <r>
    <s v="F.R. Antofagasta"/>
    <s v="Contratación Directa"/>
    <x v="0"/>
    <s v="FR/ R II 308/2025"/>
    <d v="2025-05-06T00:00:00"/>
    <s v="Orden de Compra"/>
    <n v="2250126"/>
    <d v="2025-05-08T00:00:00"/>
    <s v="Servicio de arriendo de equipos de amplificación para actividad Macrozona Norte a realizarse el 15 y 16 de mayo de 2025. "/>
    <s v="HOTEL ANTOFAGASTA S.A"/>
    <s v="96.884.900-K"/>
    <n v="1057910"/>
    <x v="1"/>
  </r>
  <r>
    <s v="F.R. Antofagasta"/>
    <s v="Compra/Contratación  inferior a 3 UTM"/>
    <x v="0"/>
    <s v="No Aplica"/>
    <s v="No Aplica"/>
    <s v="Orden de Compra"/>
    <n v="2250127"/>
    <d v="2025-05-08T00:00:00"/>
    <s v="Adquisición de bandera chilena de interior para ceremonias."/>
    <s v="COMERCIAL TEXTIL MARIA JOSE PUGA EIRL"/>
    <s v="77.248.724-K"/>
    <n v="112455"/>
    <x v="1"/>
  </r>
  <r>
    <s v="F.R. Atacama"/>
    <s v="Licitación Pública"/>
    <x v="1"/>
    <s v="FN/MP N° 2060"/>
    <d v="2024-08-13T00:00:00"/>
    <s v="Orden de Compra"/>
    <n v="3250072"/>
    <d v="2025-05-08T00:00:00"/>
    <s v="Pasaje aéreo tramo La Serena / Antofagasta, para el Fiscal Regional de Atacama y para la Fiscal Jefa de SACFI, por participación en reunión de macrozona norte los días 15 y 16 de mayo de 2025."/>
    <s v="Soc. de Turismo e Inversiones Inmobiliarias Limitada."/>
    <s v="76.204.527-3"/>
    <n v="310588"/>
    <x v="1"/>
  </r>
  <r>
    <s v="F.R. Coquimbo"/>
    <s v="Licitación Pública"/>
    <x v="1"/>
    <s v="FN/MP N° 2060"/>
    <d v="2024-08-13T00:00:00"/>
    <s v="Orden de Compra"/>
    <n v="42500089"/>
    <d v="2025-05-08T00:00:00"/>
    <s v="Pasaje aéreo para Fiscal ECOH, quien asiste a II Encuentro de Crimen Organizado MZN."/>
    <s v="Soc. de Turismo e Inversiones Inmobiliarias Limitada."/>
    <s v="76.204.527-3"/>
    <n v="188439"/>
    <x v="1"/>
  </r>
  <r>
    <s v="F.R. O´Higgins"/>
    <s v="Compra/Contratación  inferior a 3 UTM"/>
    <x v="0"/>
    <s v="No Aplica"/>
    <s v="No Aplica"/>
    <s v="Orden de Compra"/>
    <n v="6250095"/>
    <d v="2025-05-08T00:00:00"/>
    <s v="Publicación Concursos Diario El Rancagua día 11 de mayo. "/>
    <s v="SOCIEDAD INFORMATIVA REGIONAL S.A."/>
    <s v="96.852.720-7"/>
    <n v="24990"/>
    <x v="1"/>
  </r>
  <r>
    <s v="F.R. O´Higgins"/>
    <s v="Compra/Contratación  inferior a 3 UTM"/>
    <x v="0"/>
    <s v="No Aplica"/>
    <s v="No Aplica"/>
    <s v="Orden de Compra"/>
    <n v="6250096"/>
    <d v="2025-05-08T00:00:00"/>
    <s v="Compra de portatarjeta con cordón azul."/>
    <s v="DIMERC S.A."/>
    <s v="96.670.840-9"/>
    <n v="84371"/>
    <x v="1"/>
  </r>
  <r>
    <s v="F.R. Los Lagos"/>
    <s v="Contratación Directa"/>
    <x v="0"/>
    <s v="10 FR N° 040"/>
    <d v="2025-05-08T00:00:00"/>
    <s v="Contrato"/>
    <s v="no aplica"/>
    <d v="2025-05-08T00:00:00"/>
    <s v="Autoriza renovar contrato de servicio de mantenimiento de ascensor FL Osorno por 1 año acontar del 01-08-25"/>
    <s v="Ascensores Otis Chile Ltda."/>
    <s v="96.797.340-8"/>
    <n v="2109870"/>
    <x v="1"/>
  </r>
  <r>
    <s v="F.R. Antofagasta"/>
    <s v="Compra/Contratación  inferior a 3 UTM"/>
    <x v="0"/>
    <s v="No Aplica"/>
    <s v="No Aplica"/>
    <s v="Orden de Compra"/>
    <n v="2250128"/>
    <d v="2025-05-09T00:00:00"/>
    <s v="Colaciones saludables para actividad del Programa Calidad de Vida UE292 para funcionarias de FL Calama."/>
    <s v="ARELY GARCIA LOPEZ"/>
    <s v="23.560.673-9"/>
    <n v="107100"/>
    <x v="1"/>
  </r>
  <r>
    <s v="F.R. Antofagasta"/>
    <s v="Compra/Contratación  inferior a 3 UTM"/>
    <x v="0"/>
    <s v="No Aplica"/>
    <s v="No Aplica"/>
    <s v="Orden de Compra"/>
    <n v="2250130"/>
    <d v="2025-05-09T00:00:00"/>
    <s v="Servicio de instructora de yoga para Programa Calidad de Vida Laboral UE 292 para funcionarias de Fiscalía Regional de Antofagasta. Resolución FR/II N°309/2025"/>
    <s v="MARIANELLA AVILA ZAMORA"/>
    <s v="14.113.783-2"/>
    <n v="150000"/>
    <x v="1"/>
  </r>
  <r>
    <s v="F.R. Antofagasta"/>
    <s v="Compra/Contratación  inferior a 3 UTM"/>
    <x v="0"/>
    <s v="No Aplica"/>
    <s v="No Aplica"/>
    <s v="Orden de Compra"/>
    <n v="2250131"/>
    <d v="2025-05-09T00:00:00"/>
    <s v="Servicio de instructora de yoga para actividad del Programa Calidad de Vida. UE292 para funcionarias de Calama. Resolución FR/II N°310/2025"/>
    <s v="MARCELA VASQUEZ PACHECO"/>
    <s v="13.745.948-5"/>
    <n v="100000"/>
    <x v="1"/>
  </r>
  <r>
    <s v="F.R. Magallanes"/>
    <s v="Licitación Pública"/>
    <x v="1"/>
    <s v="FN/MP N° 2060"/>
    <d v="2024-08-13T00:00:00"/>
    <s v="Orden de Compra"/>
    <n v="12250056"/>
    <d v="2025-05-09T00:00:00"/>
    <s v="Compra de pasaje aéreo Sr. C. Saavedra Punta Arenas - Santiago - Punta Arenas Mayo 26/Junio 01"/>
    <s v="Soc. de Turismo e Inversiones Inmobiliarias Limitada."/>
    <s v="76.204.527-3"/>
    <n v="271034"/>
    <x v="1"/>
  </r>
  <r>
    <s v="F.R. Magallanes"/>
    <s v="Licitación Pública"/>
    <x v="1"/>
    <s v="FN/MP N° 2060"/>
    <d v="2024-08-13T00:00:00"/>
    <s v="Orden de Compra"/>
    <n v="12250057"/>
    <d v="2025-05-09T00:00:00"/>
    <s v="Compra de pasaje aéreo Sra. V. Vasquez Punta Arenas - Santiago - Punta Arenas Mayo 26/Junio 01"/>
    <s v="Soc. de Turismo e Inversiones Inmobiliarias Limitada."/>
    <s v="76.204.527-3"/>
    <n v="214034"/>
    <x v="1"/>
  </r>
  <r>
    <s v="F.R. Metrop. Centro Norte"/>
    <s v="Compra/Contratación  inferior a 3 UTM"/>
    <x v="0"/>
    <s v="No Aplica"/>
    <s v="No Aplica"/>
    <s v="Orden de Compra"/>
    <n v="13250051"/>
    <d v="2025-05-09T00:00:00"/>
    <s v="PILAS AA LARGA DURACIÓN STOCK BODEGA UAF"/>
    <s v="COMERCIALIZADORA SP"/>
    <s v="76799430-3"/>
    <n v="196350"/>
    <x v="1"/>
  </r>
  <r>
    <s v="Fiscalía Nacional"/>
    <s v="Licitación Pública"/>
    <x v="1"/>
    <s v="FN/MP N° 2060"/>
    <d v="2024-08-13T00:00:00"/>
    <s v="Orden de Compra"/>
    <n v="17250269"/>
    <d v="2025-05-09T00:00:00"/>
    <s v="Pasaje aéreo nacional para Sr. Samuel Malamud Herrera, Rut: 18.913.550-5, Santiago/Antofagasta/Santiago, del 14 al 15 de mayo de 2025. Exponer en el Encuentro de Crimen Organizado en la Macrozona Norte."/>
    <s v="Soc. de Turismo e Inversiones Inmobiliarias Limitada."/>
    <s v="76.204.527-3"/>
    <n v="333034"/>
    <x v="1"/>
  </r>
  <r>
    <s v="Fiscalía Nacional"/>
    <s v="Licitacion Privada"/>
    <x v="2"/>
    <s v="FN/MP N° 1454"/>
    <d v="2023-08-21T00:00:00"/>
    <s v="Orden de Compra"/>
    <n v="17250270"/>
    <d v="2025-05-09T00:00:00"/>
    <s v="Contratación de 1 Servicio de Coffe Break, para 33 personas, por jornada, el cual se llevara a cabo los días jueves 22 de mayo del 2025, en jornada AM y PM, y para el día viernes 23 de mayo de 2025, solo en jornada AM, a realizarse en dependencias de la Fiscalía Nacional, con motivo de &quot;Jornada de Jefes URAVIT&quot;."/>
    <s v="Servicios Alimentarios Pedro Pablo Hernandez Medina E.I.R.L."/>
    <s v="77599203-4"/>
    <n v="377091"/>
    <x v="1"/>
  </r>
  <r>
    <s v="Fiscalía Nacional"/>
    <s v="Licitacion Privada"/>
    <x v="2"/>
    <s v="FN/MP N° 1454"/>
    <d v="2023-08-21T00:00:00"/>
    <s v="Orden de Compra"/>
    <n v="17250271"/>
    <d v="2025-05-09T00:00:00"/>
    <s v="Contratación de 1 Servicio de Coffe Break, para 50 personas, por jornada, el cual se llevara a cabo los días 27 y 28 de mayo del 2025, en jornada AM 10:30 horas y PM 16:00 horas, y para el día jueves 29 de mayo de 2025, solo en jornada AM 10:30 horas, a realizarse en dependencias de la Fiscalía Nacional, con motivo de &quot;Jornada de entrega de conocimientos a Jefaturas Regionales&quot;."/>
    <s v="Servicios Alimentarios Pedro Pablo Hernandez Medina E.I.R.L."/>
    <s v="77599203-4"/>
    <n v="952250"/>
    <x v="1"/>
  </r>
  <r>
    <s v="Fiscalía Nacional"/>
    <s v="Licitacion Privada"/>
    <x v="2"/>
    <s v="FN/MP N° 1454"/>
    <d v="2023-08-21T00:00:00"/>
    <s v="Orden de Compra"/>
    <n v="17250272"/>
    <d v="2025-05-09T00:00:00"/>
    <s v="Contratación de 1 Servicio de Coffe Break, para 50 personas, por jornada, el cual se llevara a cabo los días 28 y 29 de mayo del 2025, en jornada AM 10:30 horas y PM 16:00 horas, a realizarse en dependencias de la Fiscalía Nacional, Gran Salón, Piso 7, con motivo de &quot;Tramitación de casos art. 458 CPP y medidas de seguridad&quot;."/>
    <s v="Servicios Alimentarios Pedro Pablo Hernandez Medina E.I.R.L."/>
    <s v="77599203-4"/>
    <n v="761800"/>
    <x v="1"/>
  </r>
  <r>
    <s v="F.R. Antofagasta"/>
    <s v="Licitación Pública"/>
    <x v="1"/>
    <s v="FN/MP N° 2060"/>
    <d v="2024-08-13T00:00:00"/>
    <s v="Orden de Compra"/>
    <n v="2250133"/>
    <d v="2025-05-12T00:00:00"/>
    <s v="Pasaje aéreo por comisión de servicios para doña Ximena Torres B. UE 295 &quot;Investigación y tramitación de casos vinculados al procedimiento especial de medidas de seguridad&quot;"/>
    <s v="Soc. de Turismo e Inversiones Inmobiliarias Limitada."/>
    <s v="76.204.527-3"/>
    <n v="222886"/>
    <x v="1"/>
  </r>
  <r>
    <s v="F.R. Antofagasta"/>
    <s v="Licitación Pública"/>
    <x v="1"/>
    <s v="FN/MP N° 2060"/>
    <d v="2024-08-13T00:00:00"/>
    <s v="Orden de Compra"/>
    <n v="2250134"/>
    <d v="2025-05-12T00:00:00"/>
    <s v="Pasaje aéreo por comisión de servicios para don Daniel García H. “Investigación y tramitación de casos vinculados al procedimiento especial de medidas de seguridad&quot; UE 295"/>
    <s v="Soc. de Turismo e Inversiones Inmobiliarias Limitada."/>
    <s v="76.204.527-3"/>
    <n v="169113"/>
    <x v="1"/>
  </r>
  <r>
    <s v="F.R. Valparaíso"/>
    <s v="Compra/Contratación  inferior a 3 UTM"/>
    <x v="0"/>
    <s v="No Aplica"/>
    <s v="No Aplica"/>
    <s v="Orden de Compra"/>
    <n v="5250119"/>
    <d v="2025-05-12T00:00:00"/>
    <s v="Contratación de servicio de desratizado en la Fiscalía Local de Quillota"/>
    <s v="SERVICIOS DE INGENIERÍA Y FUMIGACIONES ENTOMOLOGY SPA"/>
    <s v="77.567.786-4"/>
    <n v="113190"/>
    <x v="1"/>
  </r>
  <r>
    <s v="F.R. Araucanía"/>
    <s v="Licitación Pública"/>
    <x v="1"/>
    <s v="FN/MP N° 2060"/>
    <d v="2024-08-13T00:00:00"/>
    <s v="Orden de Compra"/>
    <n v="9250061"/>
    <d v="2025-05-12T00:00:00"/>
    <s v="Pasaje aéreo para fiscal en comisión de servicio, trayecto Tco.-Stgo. Tco."/>
    <s v="Soc. de Turismo e Inversiones Inmobiliarias Limitada."/>
    <s v="76.204.527-3"/>
    <n v="263086"/>
    <x v="1"/>
  </r>
  <r>
    <s v="F.R. Araucanía"/>
    <s v="Licitación Pública"/>
    <x v="1"/>
    <s v="FN/MP N° 2060"/>
    <d v="2024-08-13T00:00:00"/>
    <s v="Orden de Compra"/>
    <n v="9250062"/>
    <d v="2025-05-12T00:00:00"/>
    <s v="Pasaje aéreo para funcionario en comisión de servicio, trayecto Tco.-Stgo. Tco."/>
    <s v="Soc. de Turismo e Inversiones Inmobiliarias Limitada."/>
    <s v="76.204.527-3"/>
    <n v="431882"/>
    <x v="1"/>
  </r>
  <r>
    <s v="F.R. Araucanía"/>
    <s v="Licitación Pública"/>
    <x v="1"/>
    <s v="FR N° 83"/>
    <d v="2025-04-29T00:00:00"/>
    <s v="Orden de Compra"/>
    <n v="9250063"/>
    <d v="2025-05-12T00:00:00"/>
    <s v="Compra de combustible para calefacción de la Fiscalía Regional."/>
    <s v="Comercial Acv Spa."/>
    <s v="77.131.031-1"/>
    <n v="5820000"/>
    <x v="1"/>
  </r>
  <r>
    <s v="F.R. Los Ríos"/>
    <s v="Compra/Contratación  inferior a 3 UTM"/>
    <x v="0"/>
    <s v="No Aplica"/>
    <s v="No Aplica"/>
    <s v="Orden de Compra"/>
    <n v="19250043"/>
    <d v="2025-05-12T00:00:00"/>
    <s v="Mantención de tres aires acondicionados, 01 en Fiscalia Regional y 02 AA en la unidad de Sacfi."/>
    <s v="Comercial Furtz Ltda."/>
    <s v="76.345.966-7"/>
    <n v="199999"/>
    <x v="1"/>
  </r>
  <r>
    <s v="F.R. Magallanes"/>
    <s v="Licitación Pública"/>
    <x v="1"/>
    <s v="FN/MP N° 2060"/>
    <d v="2024-08-13T00:00:00"/>
    <s v="Orden de Compra"/>
    <n v="12250058"/>
    <d v="2025-05-12T00:00:00"/>
    <s v="Compra de pasaje aéreo Sra. Wendoline Acuña Aliaga. Ruta : Punta Arenas/Puerto Williams/Punta Arenas Ida: Mayo 26  Retorno: Mayo 28/2025"/>
    <s v="Soc. de Turismo e Inversiones Inmobiliarias Limitada."/>
    <s v="76.204.527-3"/>
    <n v="248366"/>
    <x v="1"/>
  </r>
  <r>
    <s v="F.R. Metrop. Occidente"/>
    <s v="Contratación Directa"/>
    <x v="0"/>
    <s v="FR N°99"/>
    <d v="2025-05-05T00:00:00"/>
    <s v="Orden de Compra"/>
    <n v="16250082"/>
    <d v="2025-05-12T00:00:00"/>
    <s v="Contratación servicio de reparación urgente de cañería dañada y cambio de llave de bola por filtración de agua en red sistema de aire acondicionado en piso 17 de edificio catedral 1401 que alberga a la FL de Maipú. C.D. urgente conforme a RES FR N°99/2025 del 05-05-2025."/>
    <s v="SISTEMAS DE ENERGIA S.A."/>
    <s v="99588050-4"/>
    <n v="654500"/>
    <x v="1"/>
  </r>
  <r>
    <s v="F.R. Metrop. Occidente"/>
    <s v="Contratación Directa"/>
    <x v="0"/>
    <s v="FR N°97"/>
    <d v="2025-04-28T00:00:00"/>
    <s v="Orden de Compra"/>
    <n v="16250083"/>
    <d v="2025-05-12T00:00:00"/>
    <s v="C.D. RS FR 97 del 28.04.25 Cambio llave para despiche de pozo fl Pudahuel. contrato vigente"/>
    <s v="HIDRO AUTOMATIZACION LTDA."/>
    <s v="76034708-6"/>
    <n v="362908"/>
    <x v="1"/>
  </r>
  <r>
    <s v="Fiscalía Nacional"/>
    <s v="Licitación Pública"/>
    <x v="1"/>
    <s v="FN/MP N° 3029"/>
    <d v="2024-11-28T00:00:00"/>
    <s v="Orden de Compra"/>
    <n v="17250274"/>
    <d v="2025-05-12T00:00:00"/>
    <s v="Contratación de Endoso a las pólizas de seguro de incendio y de terrorismo, de nuevo inmueble que alberga a la Fiscalía Local de Carahue, en la Región de La Araucanía._x000a_Póliza Property N° 20112881 (Incendio) _x000a_Póliza SRCC N° 20113333 (Terrorismo)"/>
    <s v="Southbridge Compañía de Seguros Generales S.A."/>
    <s v="99288000-7"/>
    <n v="2137384"/>
    <x v="1"/>
  </r>
  <r>
    <s v="Fiscalía Nacional"/>
    <s v="Licitación Pública"/>
    <x v="1"/>
    <s v="FN/MP N° 2060"/>
    <d v="2024-08-13T00:00:00"/>
    <s v="Orden de Compra"/>
    <n v="17250275"/>
    <d v="2025-05-12T00:00:00"/>
    <s v="Pasaje aéreo nacional para Sr. Cristian Paredes Valenzuela, Rut: 14.303.292-2, Santiago/Concepción/Santiago, del 19 al 20 de mayo de 2025. Desarrollo de mesa violencia rural en la que participan Fiscales Regionales del BioBío, La Araucanía, Los Ríos y Los Lagos. "/>
    <s v="Soc. de Turismo e Inversiones Inmobiliarias Limitada."/>
    <s v="76.204.527-3"/>
    <n v="186308"/>
    <x v="1"/>
  </r>
  <r>
    <s v="F.R. Tarapacá"/>
    <s v="Compra/Contratación  inferior a 3 UTM"/>
    <x v="0"/>
    <s v="No Aplica"/>
    <s v="No Aplica"/>
    <s v="Orden de Servicio"/>
    <n v="1250051"/>
    <d v="2025-05-13T00:00:00"/>
    <s v="Suministro e instalación de 3 focos led sobrepuestos en Sacfi"/>
    <s v="JOSE MARIA SILVA CARVAJAL"/>
    <s v="13865841-4"/>
    <n v="53550"/>
    <x v="1"/>
  </r>
  <r>
    <s v="F.R. Antofagasta"/>
    <s v="Licitación Pública"/>
    <x v="1"/>
    <s v="FN/MP N° 2060"/>
    <d v="2024-08-13T00:00:00"/>
    <s v="Orden de Compra"/>
    <n v="2250135"/>
    <d v="2025-05-13T00:00:00"/>
    <s v="Pasaje aéreo por comisión de servicios para don Cristian Valencia G. - Jornada Formativa FR UE 295"/>
    <s v="Soc. de Turismo e Inversiones Inmobiliarias Limitada."/>
    <s v="76.204.527-3"/>
    <n v="307424"/>
    <x v="1"/>
  </r>
  <r>
    <s v="F.R. Antofagasta"/>
    <s v="Licitación Pública"/>
    <x v="1"/>
    <s v="FN/MP N° 2060"/>
    <d v="2024-08-13T00:00:00"/>
    <s v="Orden de Compra"/>
    <n v="2250136"/>
    <d v="2025-05-13T00:00:00"/>
    <s v="Pasaje aéreo por comisión de servicios para don Nestor Gómez para asistir a Jornada Formativa UE 295"/>
    <s v="Soc. de Turismo e Inversiones Inmobiliarias Limitada."/>
    <s v="76.204.527-3"/>
    <n v="133308"/>
    <x v="1"/>
  </r>
  <r>
    <s v="F.R. Antofagasta"/>
    <s v="Licitación Pública"/>
    <x v="1"/>
    <s v="FN/MP N° 2060"/>
    <d v="2024-08-13T00:00:00"/>
    <s v="Orden de Compra"/>
    <n v="2250137"/>
    <d v="2025-05-13T00:00:00"/>
    <s v="Pasaje aéreo por comisión de servicios para don Héctor Zambrano para asistir a Jornada Formativa UE 295"/>
    <s v="Soc. de Turismo e Inversiones Inmobiliarias Limitada."/>
    <s v="76.204.527-3"/>
    <n v="114634"/>
    <x v="1"/>
  </r>
  <r>
    <s v="F.R. Coquimbo"/>
    <s v="Licitación Pública"/>
    <x v="1"/>
    <s v="FN/MP N° 2060"/>
    <d v="2024-08-13T00:00:00"/>
    <s v="Orden de Compra"/>
    <n v="42500090"/>
    <d v="2025-05-13T00:00:00"/>
    <s v="Pasaje aéreo para Fiscal Sacfi quien asiste a alegato por diligencias causas relevantes. "/>
    <s v="Soc. de Turismo e Inversiones Inmobiliarias Limitada."/>
    <s v="76.204.527-3"/>
    <n v="270988"/>
    <x v="1"/>
  </r>
  <r>
    <s v="F.R. Maule"/>
    <s v="Compra/Contratación  inferior a 3 UTM"/>
    <x v="0"/>
    <s v="No Aplica"/>
    <s v="No Aplica"/>
    <s v="Orden de Compra"/>
    <n v="7250104"/>
    <d v="2025-05-13T00:00:00"/>
    <s v="Servicio de Limpieza de Ducto de evacuación de agua en Quincho Fiscalía Regional del Maule. Según cotización fecha 28-04-2025. Mayo 2025"/>
    <s v="COMERCIAL E INVERSIO"/>
    <s v="77768602-K"/>
    <n v="65450"/>
    <x v="1"/>
  </r>
  <r>
    <s v="F.R. Maule"/>
    <s v="Compra/Contratación  inferior a 3 UTM"/>
    <x v="0"/>
    <s v="No Aplica"/>
    <s v="No Aplica"/>
    <s v="Orden de Compra"/>
    <n v="7250105"/>
    <d v="2025-05-13T00:00:00"/>
    <s v="Provisión e Instalación de Cerradura eléctrica, montaje eléctrico y mecánico FL San Javier. según cotización fecha 28-04-2025. Mayo 2025"/>
    <s v="COMERCIAL E INVERSIO"/>
    <s v="77768602-K"/>
    <n v="203000"/>
    <x v="1"/>
  </r>
  <r>
    <s v="F.R. Maule"/>
    <s v="Contratación Directa"/>
    <x v="0"/>
    <s v="Resolución FN/MP N°1870/2024"/>
    <d v="2024-07-26T00:00:00"/>
    <s v="Orden de Compra"/>
    <n v="7250107"/>
    <d v="2025-05-13T00:00:00"/>
    <s v="Reparación Central de Climatización Fiscalía Local de Talca. Cotización N°4.072. Res. FN/MP N°1870/2024. Mayo 2025."/>
    <s v="SERKLIMA GRUPO TECNI"/>
    <s v="76417616-2"/>
    <n v="497420"/>
    <x v="1"/>
  </r>
  <r>
    <s v="F.R. Ñuble"/>
    <s v="Compra/Contratación  inferior a 3 UTM"/>
    <x v="0"/>
    <s v="No Aplica"/>
    <s v="No Aplica"/>
    <s v="Orden de Compra"/>
    <n v="20250066"/>
    <d v="2025-05-13T00:00:00"/>
    <s v="Mantenciónes y reparaciónes eléctricas en edificio de FR. Ñuble"/>
    <s v="ELECTRON INGENIERIA SPA"/>
    <s v="77.178.231-0"/>
    <n v="200000"/>
    <x v="1"/>
  </r>
  <r>
    <s v="F.R. Araucanía"/>
    <s v="Compra/Contratación  inferior a 3 UTM"/>
    <x v="0"/>
    <s v="No Aplica"/>
    <s v="No Aplica"/>
    <s v="Orden de Compra"/>
    <n v="9250065"/>
    <d v="2025-05-13T00:00:00"/>
    <s v="Reparaciones en el inmueble de la Fiscalía Regional."/>
    <s v="Construcciones Patricio Manosalva Fernández E.I.R.L."/>
    <s v="76.490.409-5"/>
    <n v="126140"/>
    <x v="1"/>
  </r>
  <r>
    <s v="F.R. Araucanía"/>
    <s v="Compra/Contratación  inferior a 3 UTM"/>
    <x v="0"/>
    <s v="No Aplica"/>
    <s v="No Aplica"/>
    <s v="Orden de Compra"/>
    <n v="9250066"/>
    <d v="2025-05-13T00:00:00"/>
    <s v="Reparaciones eléctricas en la fiscalía local de Pucón."/>
    <s v="Sociedad de Servicios Computacionales Aska Ltda."/>
    <s v="77.088.350-4"/>
    <n v="145775"/>
    <x v="1"/>
  </r>
  <r>
    <s v="F.R. Los Lagos"/>
    <s v="Licitación Pública"/>
    <x v="1"/>
    <s v="FN/MP N° 2060"/>
    <d v="2024-08-13T00:00:00"/>
    <s v="Orden de Compra"/>
    <n v="10250078"/>
    <d v="2025-05-13T00:00:00"/>
    <s v="Pasaje aéreo Osorno - Santiago - Osorno del 28-05 al 31-05-25"/>
    <s v="Soc. de Turismo e Inversiones Inmobiliarias Limitada."/>
    <s v="76.204.527-3"/>
    <n v="175250"/>
    <x v="1"/>
  </r>
  <r>
    <s v="F.R. Los Lagos"/>
    <s v="Licitación Pública"/>
    <x v="1"/>
    <s v="FN/MP N° 2060"/>
    <d v="2024-08-13T00:00:00"/>
    <s v="Orden de Compra"/>
    <n v="10250081"/>
    <d v="2025-05-13T00:00:00"/>
    <s v="Pasaje aéreo P.Montt - Santiago - P.Montt del 14-05 al 18-05-25"/>
    <s v="Soc. de Turismo e Inversiones Inmobiliarias Limitada."/>
    <s v="76.204.527-3"/>
    <n v="425080"/>
    <x v="1"/>
  </r>
  <r>
    <s v="F.R. Magallanes"/>
    <s v="Licitación Pública"/>
    <x v="1"/>
    <s v="FN/MP N° 2060"/>
    <d v="2024-08-13T00:00:00"/>
    <s v="Orden de Compra"/>
    <n v="12250060"/>
    <d v="2025-05-13T00:00:00"/>
    <s v="Compra de pasaje aéreo del Sr. Cristian Crisosto Rifo. Ruta: Punta Arenas - Santiago Fecha : 15/05/2025"/>
    <s v="Soc. de Turismo e Inversiones Inmobiliarias Limitada."/>
    <s v="76.204.527-3"/>
    <n v="324750"/>
    <x v="1"/>
  </r>
  <r>
    <s v="F.R. Metrop. Oriente"/>
    <s v="Compra/Contratación  inferior a 3 UTM"/>
    <x v="0"/>
    <s v="No Aplica"/>
    <s v="No Aplica"/>
    <s v="Orden de Compra"/>
    <n v="14250065"/>
    <d v="2025-05-13T00:00:00"/>
    <s v="Reparación eléctrica en circuito caseta de guardias y control de riego de Ed. Las Condes."/>
    <s v="SERELEC SPA"/>
    <s v="78052732-3"/>
    <n v="178500"/>
    <x v="1"/>
  </r>
  <r>
    <s v="Fiscalía Nacional"/>
    <s v="Contratación Directa"/>
    <x v="0"/>
    <s v="FN/MP N° 1113"/>
    <d v="2025-05-12T00:00:00"/>
    <s v="Orden de Compra"/>
    <n v="17250276"/>
    <d v="2025-05-13T00:00:00"/>
    <s v="Servicio de Mantención preventiva de los 130.000 kilómetros, para vehículo institucional marca Chevrolet, modelo Traverse, placa patente KJTF-XX."/>
    <s v="Salinas y Fabres Sociedad Anonima"/>
    <s v="91502000-3"/>
    <n v="364341"/>
    <x v="1"/>
  </r>
  <r>
    <s v="F.R. Antofagasta"/>
    <s v="Compra/Contratación  inferior a 3 UTM"/>
    <x v="0"/>
    <s v="No Aplica"/>
    <s v="No Aplica"/>
    <s v="Orden de Compra"/>
    <n v="2250138"/>
    <d v="2025-05-14T00:00:00"/>
    <s v="Servicio de cafetería adicional para participantes de actividad del fiscal regional de Antofagasta Macrozona Norte a realizarse el 15 y 16 de mayo"/>
    <s v="HOTEL ANTOFAGASTA S.A"/>
    <s v="96.884.900-K"/>
    <n v="184450"/>
    <x v="1"/>
  </r>
  <r>
    <s v="F.R. Antofagasta"/>
    <s v="Compra/Contratación  inferior a 3 UTM"/>
    <x v="0"/>
    <s v="No Aplica"/>
    <s v="No Aplica"/>
    <s v="Orden de Compra"/>
    <n v="2250139"/>
    <d v="2025-05-14T00:00:00"/>
    <s v="Servicio de grabación de audio relatores actividad macrozona norte 15 y 16 de mayo"/>
    <s v="HOTEL ANTOFAGASTA S.A"/>
    <s v="96.884.900-K"/>
    <n v="200000"/>
    <x v="1"/>
  </r>
  <r>
    <s v="F.R. Antofagasta"/>
    <s v="Compra/Contratación  inferior a 3 UTM"/>
    <x v="0"/>
    <s v="No Aplica"/>
    <s v="No Aplica"/>
    <s v="Orden de Compra"/>
    <n v="2250140"/>
    <d v="2025-05-14T00:00:00"/>
    <s v="Servicio audiovisual para transmisión en actividad macrozona norte a realizarse el 15 y 16 de mayo de 2025"/>
    <s v="HOTEL ANTOFAGASTA S.A"/>
    <s v="96.884.900-K"/>
    <n v="200000"/>
    <x v="1"/>
  </r>
  <r>
    <s v="F.R. Los Lagos"/>
    <s v="Licitación Pública"/>
    <x v="1"/>
    <s v="FN/MP N° 2060"/>
    <d v="2024-08-13T00:00:00"/>
    <s v="Orden de Compra"/>
    <n v="10250082"/>
    <d v="2025-05-14T00:00:00"/>
    <s v="Pasaje aéreo P.Montt - Santiago - P.Montt del 28-05 al 31-05-25"/>
    <s v="Soc. de Turismo e Inversiones Inmobiliarias Limitada."/>
    <s v="76.204.527-3"/>
    <n v="179194"/>
    <x v="1"/>
  </r>
  <r>
    <s v="F.R. Aysén"/>
    <s v="Licitación Pública"/>
    <x v="1"/>
    <s v="FN/MP N° 2060"/>
    <d v="2024-08-13T00:00:00"/>
    <s v="Orden de Servicio"/>
    <n v="1125109"/>
    <d v="2025-05-14T00:00:00"/>
    <s v="Pasajes aéreos nacionales, Balmaceda-Santiago (ida y regreso), para Sr. Fiscal Adjunto Fiscalía Local de Aysén. Concurrencia capacitación RPA en Fiscalía Nacional Santiago"/>
    <s v="Soc. de Turismo e Inversiones Inmobiliarias Limitada."/>
    <s v="76.204.527-3"/>
    <n v="224250"/>
    <x v="1"/>
  </r>
  <r>
    <s v="F.R. Aysén"/>
    <s v="Licitación Pública"/>
    <x v="1"/>
    <s v="FN/MP N° 2060"/>
    <d v="2024-08-13T00:00:00"/>
    <s v="Orden de Servicio"/>
    <n v="1125110"/>
    <d v="2025-05-14T00:00:00"/>
    <s v="Pasajes Aéreos Nacionales Balmaceda-Santiago (ida y regreso), para Sr. Jefe UAJ Fiscalía Regional de Aysén.  Concurrencia coordinación sobre temas regionales jefes UAJ FN y otras jefaturas unidades especializadas en Santiago."/>
    <s v="Soc. de Turismo e Inversiones Inmobiliarias Limitada."/>
    <s v="76.204.527-3"/>
    <n v="168250"/>
    <x v="1"/>
  </r>
  <r>
    <s v="F.R. Aysén"/>
    <s v="Licitación Pública"/>
    <x v="1"/>
    <s v="FN/MP N° 2060"/>
    <d v="2024-08-13T00:00:00"/>
    <s v="Orden de Servicio"/>
    <n v="1125111"/>
    <d v="2025-05-14T00:00:00"/>
    <s v="Pasajes Aéreos Nacionales Balmaceda-Santiago (ida y regreso),  para Asesor UAJ Fiscalía Regional de Aysén.  Capacitación sobre “Investigación y tramitación de casos vinculados al procedimiento especial de medidas de seguridad&quot; en FN."/>
    <s v="Soc. de Turismo e Inversiones Inmobiliarias Limitada."/>
    <s v="76.204.527-3"/>
    <n v="224364"/>
    <x v="1"/>
  </r>
  <r>
    <s v="F.R. Magallanes"/>
    <s v="Licitación Pública"/>
    <x v="1"/>
    <s v="FN/MP N° 2060"/>
    <d v="2024-08-13T00:00:00"/>
    <s v="Orden de Compra"/>
    <n v="12250061"/>
    <d v="2025-05-14T00:00:00"/>
    <s v="Compra de pasaje aéreo Sr. Cristian Crisosto. Ruta : Santiago - Punta Arenas. Fecha: 18/05/25"/>
    <s v="Soc. de Turismo e Inversiones Inmobiliarias Limitada."/>
    <s v="76.204.527-3"/>
    <n v="187907"/>
    <x v="1"/>
  </r>
  <r>
    <s v="Fiscalía Nacional"/>
    <s v="Licitación Pública"/>
    <x v="1"/>
    <s v="FN/MP N° 2060"/>
    <d v="2024-08-13T00:00:00"/>
    <s v="Orden de Compra"/>
    <n v="17250278"/>
    <d v="2025-05-14T00:00:00"/>
    <s v="Pasaje aéreo nacional para Sra. María Elena Leiva, Rut: 10.575.564-3, Santiago/Copiapó/Santiago, del 03 al 04 de junio de 2025. Debe recibir las obras terminadas de ampliación de la FL Copiapó."/>
    <s v="Soc. de Turismo e Inversiones Inmobiliarias Limitada."/>
    <s v="76.204.527-3"/>
    <n v="135194"/>
    <x v="1"/>
  </r>
  <r>
    <s v="Fiscalía Nacional"/>
    <s v="Licitación Pública"/>
    <x v="1"/>
    <s v="FN/MP N° 2060"/>
    <d v="2024-08-13T00:00:00"/>
    <s v="Orden de Compra"/>
    <n v="17250279"/>
    <d v="2025-05-14T00:00:00"/>
    <s v="Pasaje aéreo internacional para Sr. Felipe Fritz Castro, Rut: 16.899.242-4, Santiago/Madrid - España/Santiago, del 25 al 30 de mayo de 2025. Escoltar a Fiscal Nacional para Participar en XXXII Asamblea General Ordinaria AIAMP."/>
    <s v="Soc. de Turismo e Inversiones Inmobiliarias Limitada."/>
    <s v="76.204.527-3"/>
    <n v="2551329.2000000002"/>
    <x v="1"/>
  </r>
  <r>
    <s v="F.R. Antofagasta"/>
    <s v="Compra/Contratación  inferior a 3 UTM"/>
    <x v="0"/>
    <s v="No Aplica"/>
    <s v="No Aplica"/>
    <s v="Orden de Compra"/>
    <n v="2250141"/>
    <d v="2025-05-15T00:00:00"/>
    <s v="Desarmado de mesa de reuniones y traslado de 19 butacas desde Prat hacia la Sala de Reuniones de la Fiscalía Regional en Baquedano 340."/>
    <s v="CRISTIAN ENRIQUEZ COQUE"/>
    <s v="25.978.215-5"/>
    <n v="163743"/>
    <x v="1"/>
  </r>
  <r>
    <s v="F.R. Maule"/>
    <s v="Contratación Directa"/>
    <x v="0"/>
    <s v="Resolución FRM N°84/2025 "/>
    <d v="2025-05-14T00:00:00"/>
    <s v="Orden de Compra"/>
    <n v="7250111"/>
    <d v="2025-05-15T00:00:00"/>
    <s v="Mantención 40.000 Kms. Vehículo Fiscalía Móvil - Proyecto UNAAC Según Resolución FRM N°84/2025 de fecha 14-05-2025. Mayo 2025."/>
    <s v="DELTA AUTOMOTRIZ SPA"/>
    <s v="76283312-3"/>
    <n v="755654"/>
    <x v="1"/>
  </r>
  <r>
    <s v="F.R. Aysén"/>
    <s v="Compra/Contratación  inferior a 3 UTM"/>
    <x v="0"/>
    <s v="No Aplica"/>
    <s v="No Aplica"/>
    <s v="Orden de Compra"/>
    <n v="1125112"/>
    <d v="2025-05-15T00:00:00"/>
    <s v="Galvano para saludo protocolar a la Gobernación Marítima de Aysén, con motivo del  día de las Glorias Navales."/>
    <s v="Macsport SPA"/>
    <s v="77.505.989-3"/>
    <n v="25000"/>
    <x v="1"/>
  </r>
  <r>
    <s v="F.R. Metrop. Oriente"/>
    <s v="Compra/Contratación  inferior a 3 UTM"/>
    <x v="0"/>
    <s v="No Aplica"/>
    <s v="No Aplica"/>
    <s v="Orden de Compra"/>
    <n v="14250068"/>
    <d v="2025-05-15T00:00:00"/>
    <s v="Publicación de aviso de concurso."/>
    <s v="PUBLICIDAD RICARDO ARAYA Y CIA. LTDA."/>
    <s v="76078041-3"/>
    <n v="197540"/>
    <x v="1"/>
  </r>
  <r>
    <s v="F.R. Metrop. Oriente"/>
    <s v="Compra/Contratación  inferior a 3 UTM"/>
    <x v="0"/>
    <s v="No Aplica"/>
    <s v="No Aplica"/>
    <s v="Orden de Compra"/>
    <n v="14250069"/>
    <d v="2025-05-15T00:00:00"/>
    <s v="Reparación equipo aire acondicionado Edif. Ñuñoa."/>
    <s v="SISTEMAS DE ENERGIA S.A."/>
    <s v="99588050-4"/>
    <n v="169575"/>
    <x v="1"/>
  </r>
  <r>
    <s v="Fiscalía Nacional"/>
    <s v="Contratación Directa"/>
    <x v="0"/>
    <s v="FN/MP N° 1099"/>
    <d v="2025-05-09T00:00:00"/>
    <s v="Orden de Compra"/>
    <n v="17250281"/>
    <d v="2025-05-15T00:00:00"/>
    <s v="Servicio de Reparación de 4 Equipos de inspección por rayos x de las regiones Metropolitana, Valparaíso y Maule."/>
    <s v="Representaciones Aerotech Spa"/>
    <s v="77878040-2"/>
    <n v="3362940"/>
    <x v="1"/>
  </r>
  <r>
    <s v="Fiscalía Nacional"/>
    <s v="Contratación Directa"/>
    <x v="0"/>
    <s v="FN/MP N° 1100"/>
    <d v="2025-05-09T00:00:00"/>
    <s v="Orden de Compra"/>
    <n v="17250283"/>
    <d v="2025-05-15T00:00:00"/>
    <s v="Renovación de la suscripción anual del servicio de acceso a Base de Datos del Diario Oficial, a través de la plataforma del Diario Digital (servicio DOE)."/>
    <s v="Info-Update Limitada"/>
    <s v="76023530-K"/>
    <n v="3123750"/>
    <x v="1"/>
  </r>
  <r>
    <s v="Fiscalía Nacional"/>
    <s v="Licitación Pública"/>
    <x v="1"/>
    <s v="FN/MP N° 2060"/>
    <d v="2024-08-13T00:00:00"/>
    <s v="Orden de Compra"/>
    <n v="17250284"/>
    <d v="2025-05-15T00:00:00"/>
    <s v="Pasaje aéreo internacional para Sra. Nathalie Yonsson Ampuero, Rut: 16.460.969-3, Santiago/Bogotá - Colombia/Santiago, del 19 al 21 de mayo de 2025. Participar en iniciación de primeras diligencias por Extradición de Gabriel Acosta Escalante."/>
    <s v="Soc. de Turismo e Inversiones Inmobiliarias Limitada."/>
    <s v="76.204.527-3"/>
    <n v="781990.72"/>
    <x v="1"/>
  </r>
  <r>
    <s v="Fiscalía Nacional"/>
    <s v="Licitación Pública"/>
    <x v="1"/>
    <s v="FN/MP N° 2060"/>
    <d v="2024-08-13T00:00:00"/>
    <s v="Orden de Compra"/>
    <n v="17250285"/>
    <d v="2025-05-15T00:00:00"/>
    <s v="Pasaje aéreo internacional para Sr. Ignacio Castillo Val, Rut: 10.598.535-5, Santiago/Bogotá - Colombia/Santiago, del 19 al 21 de mayo de 2025. Participar en iniciación de primeras diligencias por Extradición de Gabriel Acosta Escalante."/>
    <s v="Soc. de Turismo e Inversiones Inmobiliarias Limitada."/>
    <s v="76.204.527-3"/>
    <n v="781990.72"/>
    <x v="1"/>
  </r>
  <r>
    <s v="F.R. Antofagasta"/>
    <s v="Licitación Pública"/>
    <x v="1"/>
    <s v="FN/MP N° 2060"/>
    <d v="2024-08-13T00:00:00"/>
    <s v="Orden de Compra"/>
    <n v="2250142"/>
    <d v="2025-05-16T00:00:00"/>
    <s v="Pasaje aéreo por comisión de servicios para doña Claudia Vega V. Art. 19 Causa Investigativas UE290"/>
    <s v="Soc. de Turismo e Inversiones Inmobiliarias Limitada."/>
    <s v="76.204.527-3"/>
    <n v="153308"/>
    <x v="1"/>
  </r>
  <r>
    <s v="F.R. Antofagasta"/>
    <s v="Contratación Directa"/>
    <x v="0"/>
    <s v="FR/ R II 903/2024"/>
    <d v="2024-12-11T00:00:00"/>
    <s v="Orden de Compra"/>
    <n v="2250144"/>
    <d v="2025-05-16T00:00:00"/>
    <s v="Evaluaciones psicolaborales para cargo administrativo FL Antofagasta - Jesús Pineda, Ellens Montofre y Nicole Jaldin"/>
    <s v="SOC DE PROF OSSANDON INTEGRALES LTDA."/>
    <s v="77.269.090-8"/>
    <n v="293637"/>
    <x v="1"/>
  </r>
  <r>
    <s v="F.R. Ñuble"/>
    <s v="Compra/Contratación  inferior a 3 UTM"/>
    <x v="0"/>
    <s v="No Aplica"/>
    <s v="No Aplica"/>
    <s v="Orden de Compra"/>
    <n v="20250067"/>
    <d v="2025-05-16T00:00:00"/>
    <s v="Compra de materiales de Oficna, Programa Cacpacitacion Regional por la UDP"/>
    <s v="BLUE MIX SPA"/>
    <s v="77.283.950-2"/>
    <n v="197160"/>
    <x v="1"/>
  </r>
  <r>
    <s v="F.R. Los Ríos"/>
    <s v="Licitación Pública"/>
    <x v="1"/>
    <s v="FN/MP N° 2060"/>
    <d v="2024-08-13T00:00:00"/>
    <s v="Orden de Compra"/>
    <n v="19250047"/>
    <d v="2025-05-16T00:00:00"/>
    <s v="Compra de pasajes M.J. Hurtado y C. Baeza, Jornada de capacitación sobre &quot;Investigación y tramitación de casos vinculados al procedimiento especial de medidas de seguridad&quot; - 29 y 30 de mayo de 2025"/>
    <s v="Soc. de Turismo e Inversiones Inmobiliarias Limitada."/>
    <s v="76.204.527-3"/>
    <n v="528403"/>
    <x v="1"/>
  </r>
  <r>
    <s v="F.R. Aysén"/>
    <s v="Compra/Contratación  inferior a 3 UTM"/>
    <x v="0"/>
    <s v="No Aplica"/>
    <s v="No Aplica"/>
    <s v="Orden de Servicio"/>
    <n v="1125114"/>
    <d v="2025-05-16T00:00:00"/>
    <s v="Evaluación Psicolaboral para cargo de (1) Técnico (Honorario )- Fiscalía local Coyhaique"/>
    <s v="Rosario Arratia Ffrench-Davis"/>
    <s v="15.384.505-0"/>
    <n v="114478"/>
    <x v="1"/>
  </r>
  <r>
    <s v="F.R. Metrop. Oriente"/>
    <s v="Compra/Contratación  inferior a 3 UTM"/>
    <x v="0"/>
    <s v="No Aplica"/>
    <s v="No Aplica"/>
    <s v="Orden de Compra"/>
    <n v="14250070"/>
    <d v="2025-05-16T00:00:00"/>
    <s v="Reparación de escalones en pérgola de edif. Las Condes."/>
    <s v="CONSTR. Y MANTENT. ELIAN RUBIO R. EIRL."/>
    <s v="77975103-1"/>
    <n v="149998"/>
    <x v="1"/>
  </r>
  <r>
    <s v="Fiscalía Nacional"/>
    <s v="Licitación Pública"/>
    <x v="1"/>
    <s v="FN/MP N° 2060"/>
    <d v="2024-08-13T00:00:00"/>
    <s v="Orden de Compra"/>
    <n v="17250286"/>
    <d v="2025-05-16T00:00:00"/>
    <s v="Pasaje aéreo nacional para Sr. Pablo Andrade Zuñiga, Rut: 10.228.056-3, Arica/Santiago, el 19 de mayo de 2025. Programa Auditoria 2025. Cambio de pasaje."/>
    <s v="Soc. de Turismo e Inversiones Inmobiliarias Limitada."/>
    <s v="76.204.527-3"/>
    <n v="34000"/>
    <x v="1"/>
  </r>
  <r>
    <s v="F.R. Arica y Parinacota"/>
    <s v="Licitación Pública"/>
    <x v="1"/>
    <s v="FN/MP N° 2060"/>
    <d v="2024-08-13T00:00:00"/>
    <s v="Orden de Servicio"/>
    <n v="18250106"/>
    <d v="2025-05-19T00:00:00"/>
    <s v="Según la Resolución FN/MP Nro. 2060/2024, emitida el 13/08/2024 se han adquirido pasajes aéreos nacionales para el tramo ARI-SCL, para el Abogado Asesor Sr. Richard Toledo Hidalgo, para asistir a Jornada de Relatores Internos del MP, a realizarse durante los días 10 y 11 de junio en la Fiscalía Nacional."/>
    <s v="Soc. de Turismo e Inversiones Inmobiliarias Limitada."/>
    <s v="76.204.527-3"/>
    <n v="263222"/>
    <x v="1"/>
  </r>
  <r>
    <s v="F.R. Antofagasta"/>
    <s v="Licitación Pública"/>
    <x v="1"/>
    <s v="FN/MP N° 2060"/>
    <d v="2024-08-13T00:00:00"/>
    <s v="Orden de Compra"/>
    <n v="2250145"/>
    <d v="2025-05-19T00:00:00"/>
    <s v="Pasajes aéreos por comisión de servicios para don Juan Castro, PPI y don Eduardo Ríos. UE 290 Art.19 causas investigativas relevantes."/>
    <s v="Soc. de Turismo e Inversiones Inmobiliarias Limitada."/>
    <s v="76.204.527-3"/>
    <n v="816384"/>
    <x v="1"/>
  </r>
  <r>
    <s v="F.R. Antofagasta"/>
    <s v="Compra/Contratación  inferior a 3 UTM"/>
    <x v="0"/>
    <s v="No Aplica"/>
    <s v="No Aplica"/>
    <s v="Orden de Compra"/>
    <n v="2250146"/>
    <d v="2025-05-19T00:00:00"/>
    <s v="Servicio traslado en vehículo arrendado de Fiscal Regional de Antofagasta en la ciudad de Santiago 20/05/2025. En contexto de medida de seguridad."/>
    <s v="ARRENDADORA DE VEHICULOS S.A."/>
    <s v="77.225.200-5"/>
    <n v="74717"/>
    <x v="1"/>
  </r>
  <r>
    <s v="F.R. Antofagasta"/>
    <s v="Compra/Contratación  inferior a 3 UTM"/>
    <x v="0"/>
    <s v="No Aplica"/>
    <s v="No Aplica"/>
    <s v="Orden de Compra"/>
    <n v="2250147"/>
    <d v="2025-05-19T00:00:00"/>
    <s v="Provisión e instalación de láminas de seguridad y polarizado en vehículo de Fiscal Regional de Antofagasta"/>
    <s v="VISUALCAR SPA"/>
    <s v="76.529.464-9"/>
    <n v="164999"/>
    <x v="1"/>
  </r>
  <r>
    <s v="F.R. Coquimbo"/>
    <s v="Licitación Privada Mayor"/>
    <x v="2"/>
    <s v="4-FR Nº 006"/>
    <d v="2024-12-11T00:00:00"/>
    <s v="Orden de Compra"/>
    <n v="42500093"/>
    <d v="2025-05-19T00:00:00"/>
    <s v="Evaluación psicolaboral de 02 postulantes a cargo Abogado/a Asistente de FL Combarbalá. "/>
    <s v="CONSULTORA TCS GROUP SEARCH SPA"/>
    <s v="77.108.874-0"/>
    <n v="276499"/>
    <x v="1"/>
  </r>
  <r>
    <s v="F.R. Coquimbo"/>
    <s v="Licitación Pública"/>
    <x v="1"/>
    <s v="FN/MP N° 2060"/>
    <d v="2024-08-13T00:00:00"/>
    <s v="Orden de Compra"/>
    <n v="42500094"/>
    <d v="2025-05-19T00:00:00"/>
    <s v="Pasaje aéreo para Fiscal Regional quien asiste a Diligencias causas relevantes."/>
    <s v="Soc. de Turismo e Inversiones Inmobiliarias Limitada."/>
    <s v="76.204.527-3"/>
    <n v="260222"/>
    <x v="1"/>
  </r>
  <r>
    <s v="F.R. Coquimbo"/>
    <s v="Licitación Pública"/>
    <x v="1"/>
    <s v="FN/MP N° 2060"/>
    <d v="2024-08-13T00:00:00"/>
    <s v="Orden de Compra"/>
    <n v="42500095"/>
    <d v="2025-05-19T00:00:00"/>
    <s v="Pasaje aéreo para Fiscal SACFI quien asiste a diligencias causas relevantes."/>
    <s v="Soc. de Turismo e Inversiones Inmobiliarias Limitada."/>
    <s v="76.204.527-3"/>
    <n v="260222"/>
    <x v="1"/>
  </r>
  <r>
    <s v="F.R. Valparaíso"/>
    <s v="Contratación Directa"/>
    <x v="0"/>
    <s v="FN/MP N°199/2025"/>
    <d v="2025-01-23T00:00:00"/>
    <s v="Orden de Compra"/>
    <n v="5250126"/>
    <d v="2025-05-19T00:00:00"/>
    <s v="Servicio de traslado, instalación y configuración del equipamiento de red de la Fiscalía Local San Antonio a sus nuevas dependencias"/>
    <s v="CLARO CHILE SPA"/>
    <s v="96.799.250-K"/>
    <n v="19700450"/>
    <x v="1"/>
  </r>
  <r>
    <s v="F.R. Ñuble"/>
    <s v="Compra/Contratación  inferior a 3 UTM"/>
    <x v="0"/>
    <s v="No Aplica"/>
    <s v="No Aplica"/>
    <s v="Orden de Compra"/>
    <n v="20250071"/>
    <d v="2025-05-19T00:00:00"/>
    <s v="Adquisicion de servicio Programa Regional de Capacitacion UDP"/>
    <s v="ALIMENTOS LEYSLY SAN MARTIN GARRIDO EIRL"/>
    <s v="77.481.756-5"/>
    <n v="156009"/>
    <x v="1"/>
  </r>
  <r>
    <s v="F.R. Los Lagos"/>
    <s v="Licitación Pública"/>
    <x v="1"/>
    <s v="FN/MP N° 2060"/>
    <d v="2024-08-13T00:00:00"/>
    <s v="Orden de Compra"/>
    <n v="10250085"/>
    <d v="2025-05-19T00:00:00"/>
    <s v="Pasaje aéreo P.Montt - Santiago - P.Montt del 18-05 al 21-05-2025"/>
    <s v="Soc. de Turismo e Inversiones Inmobiliarias Limitada."/>
    <s v="76.204.527-3"/>
    <n v="357222"/>
    <x v="1"/>
  </r>
  <r>
    <s v="F.R. Aysén"/>
    <s v="Licitación Pública"/>
    <x v="1"/>
    <s v="FN/MP N° 2060"/>
    <d v="2024-08-13T00:00:00"/>
    <s v="Orden de Servicio"/>
    <n v="1125116"/>
    <d v="2025-05-19T00:00:00"/>
    <s v="Pasajes Aéreos Nacionales Balmaceda-Santiago (ida y regreso), para Fiscal Jefe FL de Aysen.  Capacitación  “Investigación y tramitación de casos vinculados al procedimiento especial de medidas de seguridad&quot; en FN."/>
    <s v="Soc. de Turismo e Inversiones Inmobiliarias Limitada."/>
    <s v="76.204.527-3"/>
    <n v="114142"/>
    <x v="1"/>
  </r>
  <r>
    <s v="F.R. Metrop. Centro Norte"/>
    <s v="Compra/Contratación  inferior a 3 UTM"/>
    <x v="0"/>
    <s v="No Aplica"/>
    <s v="No Aplica"/>
    <s v="Orden de Compra"/>
    <n v="13250059"/>
    <d v="2025-05-19T00:00:00"/>
    <s v="SUSCRIPCIÓN ANUAL EL MERCURIO 26/05/2025"/>
    <s v="EMPRESA EL MERCURIO"/>
    <s v="90193000-7"/>
    <n v="187562"/>
    <x v="1"/>
  </r>
  <r>
    <s v="F.R. Antofagasta"/>
    <s v="Licitación Pública"/>
    <x v="1"/>
    <s v="FN/MP N° 2060"/>
    <d v="2024-08-13T00:00:00"/>
    <s v="Orden de Compra"/>
    <n v="2250148"/>
    <d v="2025-05-20T00:00:00"/>
    <s v="Pasaje aéreo por comisión de servicios para Fiscal Regional y PPI - UE 290 Diligencias investigativas relevantes Art.19."/>
    <s v="Soc. de Turismo e Inversiones Inmobiliarias Limitada."/>
    <s v="76.204.527-3"/>
    <n v="953274"/>
    <x v="1"/>
  </r>
  <r>
    <s v="F.R. Antofagasta"/>
    <s v="Licitación Pública"/>
    <x v="1"/>
    <s v="FN/MP N° 2060"/>
    <d v="2024-08-13T00:00:00"/>
    <s v="Orden de Compra"/>
    <n v="2250149"/>
    <d v="2025-05-20T00:00:00"/>
    <s v="Pasaje aéreo por comisión de servicios para don Eduardo Ríos - UE 290 Causas Investigativas Relevantes art.19."/>
    <s v="Soc. de Turismo e Inversiones Inmobiliarias Limitada."/>
    <s v="76.204.527-3"/>
    <n v="323222"/>
    <x v="1"/>
  </r>
  <r>
    <s v="F.R. Antofagasta"/>
    <s v="Licitación Pública"/>
    <x v="1"/>
    <s v="FN/MP N° 2060"/>
    <d v="2024-08-13T00:00:00"/>
    <s v="Orden de Compra"/>
    <n v="2250150"/>
    <d v="2025-05-20T00:00:00"/>
    <s v="Pasaje aéreo por comisión de servicios para asesor comunicacional José Luis Ramírez para cubrir investigación de causas relevantes UE 290 art.19."/>
    <s v="Soc. de Turismo e Inversiones Inmobiliarias Limitada."/>
    <s v="76.204.527-3"/>
    <n v="253222"/>
    <x v="1"/>
  </r>
  <r>
    <s v="F.R. Antofagasta"/>
    <s v="Licitación Pública"/>
    <x v="1"/>
    <s v="FN/MP N° 2060"/>
    <d v="2024-08-13T00:00:00"/>
    <s v="Orden de Compra"/>
    <n v="2250151"/>
    <d v="2025-05-20T00:00:00"/>
    <s v="Cambio de itinerario pasaje aéreo por comisión de servicios de don Eduardo Ríos."/>
    <s v="Soc. de Turismo e Inversiones Inmobiliarias Limitada."/>
    <s v="76.204.527-3"/>
    <n v="62914"/>
    <x v="1"/>
  </r>
  <r>
    <s v="F.R. Antofagasta"/>
    <s v="Contratación Directa"/>
    <x v="0"/>
    <s v="FR/ R II 288/2025"/>
    <d v="2025-05-05T00:00:00"/>
    <s v="Orden de Compra"/>
    <n v="2250152"/>
    <d v="2025-05-20T00:00:00"/>
    <s v="Servicio de alojamiento y alimentación para relatores externos don Luis Ignacio García Sigman y don Antonio Javier Maza que participaron de Macrozona norte, realizada los días 15 y 16 de mayo."/>
    <s v="HOTEL ANTOFAGASTA S.A"/>
    <s v="96.884.900-K"/>
    <n v="655801"/>
    <x v="1"/>
  </r>
  <r>
    <s v="F.R. Antofagasta"/>
    <s v="Compra/Contratación  inferior a 3 UTM"/>
    <x v="0"/>
    <s v="No Aplica"/>
    <s v="No Aplica"/>
    <s v="Orden de Compra"/>
    <n v="2250153"/>
    <d v="2025-05-20T00:00:00"/>
    <s v="Servicio de limpieza de piscina de edificio Fiscalía Local de San Pedro de Atacama"/>
    <s v="JOSE RETAMALES GONZALEZ"/>
    <s v="10.844.827-K"/>
    <n v="150000"/>
    <x v="1"/>
  </r>
  <r>
    <s v="F.R. Antofagasta"/>
    <s v="Compra/Contratación  inferior a 3 UTM"/>
    <x v="0"/>
    <s v="No Aplica"/>
    <s v="No Aplica"/>
    <s v="Orden de Compra"/>
    <n v="2250154"/>
    <d v="2025-05-20T00:00:00"/>
    <s v="Reparaciones varias en edificio de Fiscalía Local de San Pedro de Atacama."/>
    <s v="JOSE RETAMALES GONZALEZ"/>
    <s v="10.844.827-K"/>
    <n v="181287"/>
    <x v="1"/>
  </r>
  <r>
    <s v="F.R. Biobío"/>
    <s v="Compra/Contratación  inferior a 3 UTM"/>
    <x v="0"/>
    <s v="No Aplica"/>
    <s v="No Aplica"/>
    <s v="Orden de Servicio"/>
    <n v="8250054"/>
    <d v="2025-05-20T00:00:00"/>
    <s v="Provisión e Instalación de cortina Roller para oficina Fiscalia Regional."/>
    <s v="KUHN Y HOCHBERGER LTDA."/>
    <s v="78.660.870-8"/>
    <n v="181900"/>
    <x v="1"/>
  </r>
  <r>
    <s v="F.R. Metrop. Occidente"/>
    <s v="Contratación Directa"/>
    <x v="0"/>
    <s v="FR N°20"/>
    <d v="2025-01-28T00:00:00"/>
    <s v="Orden de Compra"/>
    <n v="16250085"/>
    <d v="2025-05-20T00:00:00"/>
    <s v="C.D. según adicionales dentro de contrato vigente y RS FR 20 del 28.01.25"/>
    <s v="SISTEMAS DE ENERGIA S.A."/>
    <s v="99588050-4"/>
    <n v="240000"/>
    <x v="1"/>
  </r>
  <r>
    <s v="Fiscalía Nacional"/>
    <s v="Licitación Pública"/>
    <x v="1"/>
    <s v="FN/MP N° 2060"/>
    <d v="2024-08-13T00:00:00"/>
    <s v="Orden de Compra"/>
    <n v="17250288"/>
    <d v="2025-05-20T00:00:00"/>
    <s v="Pasaje aéreo internacional para Sra. Alejandra Seguel Gonzalez, Rut: 13.766.394-5, Santiago/Santa Cruz de la Sierra – Bolivia/Santiago, del 01 al 07 de junio de 2025. Participar en Curso Protección de los derechos de las personas con discapacidad y mayores en contacto con la Administración de Justicia. Desafíos comunes en la región (Fase Presencial)."/>
    <s v="Soc. de Turismo e Inversiones Inmobiliarias Limitada."/>
    <s v="76.204.527-3"/>
    <n v="907559"/>
    <x v="1"/>
  </r>
  <r>
    <s v="Fiscalía Nacional"/>
    <s v="Licitación Pública"/>
    <x v="1"/>
    <s v="FN/MP N° 2060"/>
    <d v="2024-08-13T00:00:00"/>
    <s v="Orden de Compra"/>
    <n v="17250289"/>
    <d v="2025-05-20T00:00:00"/>
    <s v="Pasaje aéreo nacional para Sra. Simone Hartard Cazenave, Rut: 13.858.657-K, Santiago/Arica/Santiago, del 08 al 10 de junio de 2025. Asiste a reunión de levantamiento de buenas prácticas en materia de atención a usuarios y protección a víctimas y testigos. "/>
    <s v="Soc. de Turismo e Inversiones Inmobiliarias Limitada."/>
    <s v="76.204.527-3"/>
    <n v="36250"/>
    <x v="1"/>
  </r>
  <r>
    <s v="F.R. Antofagasta"/>
    <s v="Compra/Contratación  inferior a 3 UTM"/>
    <x v="0"/>
    <s v="No Aplica"/>
    <s v="No Aplica"/>
    <s v="Orden de Compra"/>
    <n v="2250155"/>
    <d v="2025-05-22T00:00:00"/>
    <s v="Servicio de traslado en el contexto de seguridad para Fiscal Regional y PPI en la ciudad de Santiago por comisión de servicios. Art. 19 UE 290"/>
    <s v="ARRENDADORA DE VEHICULOS S.A."/>
    <s v="77.225.200-5"/>
    <n v="164650"/>
    <x v="1"/>
  </r>
  <r>
    <s v="F.R. Antofagasta"/>
    <s v="Compra/Contratación  inferior a 3 UTM"/>
    <x v="0"/>
    <s v="No Aplica"/>
    <s v="No Aplica"/>
    <s v="Orden de Compra"/>
    <n v="2250157"/>
    <d v="2025-05-22T00:00:00"/>
    <s v="Instalación de láminas de seguridad en vehículo de Fiscal Regional en el contexto de protección UE285"/>
    <s v="VISUALCAR SPA"/>
    <s v="76.529.464-9"/>
    <n v="125000"/>
    <x v="1"/>
  </r>
  <r>
    <s v="F.R. Coquimbo"/>
    <s v="Licitación Pública"/>
    <x v="1"/>
    <s v="FN/MP N° 2060"/>
    <d v="2024-08-13T00:00:00"/>
    <s v="Orden de Compra"/>
    <n v="42500096"/>
    <d v="2025-05-22T00:00:00"/>
    <s v="Pasaje aéreo para Abogado Asesor quien asiste a Jornada &quot;Investigación y tramitación de casos vinculados al procedimiento especial de medidas de seguridad&quot;"/>
    <s v="Soc. de Turismo e Inversiones Inmobiliarias Limitada."/>
    <s v="76.204.527-3"/>
    <n v="298250"/>
    <x v="1"/>
  </r>
  <r>
    <s v="F.R. Coquimbo"/>
    <s v="Licitación Pública"/>
    <x v="1"/>
    <s v="FN/MP N° 2060"/>
    <d v="2024-08-13T00:00:00"/>
    <s v="Orden de Compra"/>
    <n v="42500097"/>
    <d v="2025-05-22T00:00:00"/>
    <s v="Pasaje aéreo para Abogado Asistente FL LA Serena quien asiste a Jornada &quot;Investigación y tramitación de casos vinculados al procedimiento especial de medidas de seguridad&quot;"/>
    <s v="Soc. de Turismo e Inversiones Inmobiliarias Limitada."/>
    <s v="76.204.527-3"/>
    <n v="325250"/>
    <x v="1"/>
  </r>
  <r>
    <s v="F.R. Valparaíso"/>
    <s v="Licitación Pública"/>
    <x v="1"/>
    <s v="FN/MP N° 2060"/>
    <d v="2024-08-13T00:00:00"/>
    <s v="Orden de Compra"/>
    <n v="5250128"/>
    <d v="2025-05-22T00:00:00"/>
    <s v="Compra de pasaje aéreo a La Serena - comisión de servicios de la Fiscal Regional"/>
    <s v="Soc. de Turismo e Inversiones Inmobiliarias Limitada."/>
    <s v="76.204.527-3"/>
    <n v="188336"/>
    <x v="1"/>
  </r>
  <r>
    <s v="F.R. Maule"/>
    <s v="Compra/Contratación  inferior a 3 UTM"/>
    <x v="0"/>
    <s v="No Aplica"/>
    <s v="No Aplica"/>
    <s v="Orden de Compra"/>
    <n v="7250113"/>
    <d v="2025-05-22T00:00:00"/>
    <s v="Publicación de aviso llamado a concurso para proveer cargo de Auxiliar grado XIX para Fiscalía Local de Curicó, domingo 25 de mayo de 2025."/>
    <s v="EMP. PERIODISTICA CU"/>
    <s v="81535500-8"/>
    <n v="83776"/>
    <x v="1"/>
  </r>
  <r>
    <s v="F.R. Maule"/>
    <s v="Compra/Contratación  inferior a 3 UTM"/>
    <x v="0"/>
    <s v="No Aplica"/>
    <s v="No Aplica"/>
    <s v="Orden de Compra"/>
    <n v="7250114"/>
    <d v="2025-05-22T00:00:00"/>
    <s v="Cambio de gomas, rotulado PVC de extintores ubicados en Fiscalías Locales y Regional"/>
    <s v="GEOSEG TALCA SEGURID"/>
    <s v="76244928-5"/>
    <n v="88208"/>
    <x v="1"/>
  </r>
  <r>
    <s v="F.R. Ñuble"/>
    <s v="Compra/Contratación  inferior a 3 UTM"/>
    <x v="0"/>
    <s v="No Aplica"/>
    <s v="No Aplica"/>
    <s v="Orden de Compra"/>
    <n v="20250072"/>
    <d v="2025-05-22T00:00:00"/>
    <s v="Servicio de evaluación psicolaboral individual para 1 postulantes al cargo Auxiliar"/>
    <s v="CONSULTORIA E INVESTIGACION EN RRHH SPA"/>
    <s v="76580320-9"/>
    <n v="97917"/>
    <x v="1"/>
  </r>
  <r>
    <s v="F.R. Biobío"/>
    <s v="Compra/Contratación  inferior a 3 UTM"/>
    <x v="0"/>
    <s v="No Aplica"/>
    <s v="No Aplica"/>
    <s v="Orden de Servicio"/>
    <n v="8250057"/>
    <d v="2025-05-22T00:00:00"/>
    <s v="Reparación de Filtraciones aguas lluvias en losa techo Fiscalia Regional."/>
    <s v="PEDRO CAMILO MARTINEZ LOP"/>
    <s v="8.912.972-9"/>
    <n v="133280"/>
    <x v="1"/>
  </r>
  <r>
    <s v="F.R. Biobío"/>
    <s v="Compra/Contratación  inferior a 3 UTM"/>
    <x v="0"/>
    <s v="No Aplica"/>
    <s v="No Aplica"/>
    <s v="Orden de Servicio"/>
    <n v="8250051"/>
    <d v="2025-05-22T00:00:00"/>
    <s v="Reparación y sellos ventana proyectante Fiscalia Concepción."/>
    <s v="EMCO LTDA."/>
    <s v="76.065.100-1"/>
    <n v="190400"/>
    <x v="1"/>
  </r>
  <r>
    <s v="F.R. Biobío"/>
    <s v="Compra/Contratación  inferior a 3 UTM"/>
    <x v="0"/>
    <s v="No Aplica"/>
    <s v="No Aplica"/>
    <s v="Orden de Servicio"/>
    <n v="8250056"/>
    <d v="2025-05-22T00:00:00"/>
    <s v="Reparación de cuatro cortinas Roller en oficinas Fiscalia Regional."/>
    <s v="SOLUCIONES SOLARES PERSON"/>
    <s v="77.327.434-7"/>
    <n v="92000"/>
    <x v="1"/>
  </r>
  <r>
    <s v="F.R. Magallanes"/>
    <s v="Licitación Pública"/>
    <x v="1"/>
    <s v="FN/MP N° 2060"/>
    <d v="2024-08-13T00:00:00"/>
    <s v="Orden de Compra"/>
    <n v="12250063"/>
    <d v="2025-05-22T00:00:00"/>
    <s v="Compra de pasaje aéreo Sra. Paula Hott Ruta : Puerto Natales - Santiago Junio 13 / Santiago - Puerto Natales Junio 22/2025"/>
    <s v="Soc. de Turismo e Inversiones Inmobiliarias Limitada."/>
    <s v="76.204.527-3"/>
    <n v="176420"/>
    <x v="1"/>
  </r>
  <r>
    <s v="Fiscalía Nacional"/>
    <s v="Licitación Pública"/>
    <x v="1"/>
    <s v="FN/MP N° 2060"/>
    <d v="2024-08-13T00:00:00"/>
    <s v="Orden de Compra"/>
    <n v="17250292"/>
    <d v="2025-05-22T00:00:00"/>
    <s v="Pasaje aéreo nacional para Sr. José Roa Ramírez, Rut: 12.661.686-4, Santiago/Arica/Santiago, del 09 al 10 de junio de 2025. Reunión de levantamiento de buenas prácticas en materia de atención a usuarios y protección a víctimas y testigos. "/>
    <s v="Soc. de Turismo e Inversiones Inmobiliarias Limitada."/>
    <s v="76.204.527-3"/>
    <n v="160516"/>
    <x v="1"/>
  </r>
  <r>
    <s v="F.R. Arica y Parinacota"/>
    <s v="Licitación Pública"/>
    <x v="1"/>
    <s v="FN/MP N° 2060"/>
    <d v="2024-08-13T00:00:00"/>
    <s v="Orden de Servicio"/>
    <n v="18250107"/>
    <d v="2025-05-23T00:00:00"/>
    <s v="Segun la Resolucion FN/MP Nro. 2060/2024, emitida el 13/08/2024, se adquirieron pasajes aereos nacionales, tramo ARI-SCL y SCL-ARI, para el Abogado Asesor R.A.T.H."/>
    <s v="Soc. de Turismo e Inversiones Inmobiliarias Limitada."/>
    <s v="76.204.527-3"/>
    <n v="418308"/>
    <x v="1"/>
  </r>
  <r>
    <s v="F.R. Arica y Parinacota"/>
    <s v="Licitación Pública"/>
    <x v="1"/>
    <s v="FN/MP N° 2060"/>
    <d v="2024-08-13T00:00:00"/>
    <s v="Orden de Servicio"/>
    <n v="18250108"/>
    <d v="2025-05-23T00:00:00"/>
    <s v="Segun la Resolucion FN/MP Nro. 2060/2024, emitida el 13/08/2024, se adquirieron pasajes aereos nacionales, tramo ARI-SCL y SCL-ARI, para el Abogado Asesor A.A.T.F."/>
    <s v="Soc. de Turismo e Inversiones Inmobiliarias Limitada."/>
    <s v="76.204.527-3"/>
    <n v="501308"/>
    <x v="1"/>
  </r>
  <r>
    <s v="F.R. Antofagasta"/>
    <s v="Licitación Pública"/>
    <x v="1"/>
    <s v="FN/MP N° 2060"/>
    <d v="2024-08-13T00:00:00"/>
    <s v="Orden de Compra"/>
    <n v="2250158"/>
    <d v="2025-05-23T00:00:00"/>
    <s v="Compra pasaje aéreo por comisión de servicios para doña Mónica Farren para participar en Jornada Formativa FR - UE 295"/>
    <s v="Soc. de Turismo e Inversiones Inmobiliarias Limitada."/>
    <s v="76.204.527-3"/>
    <n v="80224"/>
    <x v="1"/>
  </r>
  <r>
    <s v="F.R. Valparaíso"/>
    <s v="Licitación Pública"/>
    <x v="1"/>
    <s v="FN/MP N° 2060"/>
    <d v="2024-08-13T00:00:00"/>
    <s v="Orden de Compra"/>
    <n v="5250130"/>
    <d v="2025-05-23T00:00:00"/>
    <s v="Cargo por cambio de horario de pasaje aéreo "/>
    <s v="Soc. de Turismo e Inversiones Inmobiliarias Limitada."/>
    <s v="76.204.527-3"/>
    <n v="34000"/>
    <x v="1"/>
  </r>
  <r>
    <s v="F.R. O´Higgins"/>
    <s v="Contratación Directa"/>
    <x v="0"/>
    <s v="FN/MP N°1222/2025 "/>
    <d v="2025-05-23T00:00:00"/>
    <s v="Contrato"/>
    <s v="No Aplica"/>
    <d v="2025-05-23T00:00:00"/>
    <s v="Servicio de Alarmas y monitoreo para Las fiscalías de la región de O'Higgins, por un año, a contar del 3 de junio de 2025."/>
    <s v="GILABERT Y CHÁVEZ ALARMAS LTDA."/>
    <s v="77.979.890-9"/>
    <n v="4373631.5"/>
    <x v="1"/>
  </r>
  <r>
    <s v="F.R. Ñuble"/>
    <s v="Compra/Contratación  inferior a 3 UTM"/>
    <x v="0"/>
    <s v="No Aplica"/>
    <s v="No Aplica"/>
    <s v="Orden de Compra"/>
    <n v="20250074"/>
    <d v="2025-05-23T00:00:00"/>
    <s v="Modificación y reubicación de enchufes de computación, enchufes varios en la FR Ñuble"/>
    <s v="ELECTRON INGENIERIA SPA"/>
    <s v="77.178.231-0"/>
    <n v="95000"/>
    <x v="1"/>
  </r>
  <r>
    <s v="F.R. Los Lagos"/>
    <s v="Licitación Pública"/>
    <x v="1"/>
    <s v="FN/MP N° 2060"/>
    <d v="2024-08-13T00:00:00"/>
    <s v="Orden de Compra"/>
    <n v="10250093"/>
    <d v="2025-05-23T00:00:00"/>
    <s v="Pago de multa por cambio de pasaje"/>
    <s v="Soc. de Turismo e Inversiones Inmobiliarias Limitada."/>
    <s v="76.204.527-3"/>
    <n v="20000"/>
    <x v="1"/>
  </r>
  <r>
    <s v="F.R. Magallanes"/>
    <s v="Compra/Contratación  inferior a 3 UTM"/>
    <x v="0"/>
    <s v="No Aplica"/>
    <s v="No Aplica"/>
    <s v="Orden de Compra"/>
    <n v="12250064"/>
    <d v="2025-05-23T00:00:00"/>
    <s v="Arriendo de dependencias para actividad deportiva, Programa Calidad de Vida Regional, a realizarse el día 30 de mayo de 2025, para funcionarios y fiscales de la Fiscalía Regional de Magallanes y de la Antártica Chilena."/>
    <s v="INDOOR PATAGONIA LIMITADA"/>
    <s v="76.783.099-8"/>
    <n v="200000"/>
    <x v="1"/>
  </r>
  <r>
    <s v="F.R. Magallanes"/>
    <s v="Licitación Pública"/>
    <x v="1"/>
    <s v="FN/MP N° 2060"/>
    <d v="2024-08-13T00:00:00"/>
    <s v="Orden de Compra"/>
    <n v="12250065"/>
    <d v="2025-05-23T00:00:00"/>
    <s v="Cambio de pasaje aéreo Sra. Maria Cecilia Valdebenito. Desde el 24/05/25 18:30 horas al 24/05/25 09:05 horas."/>
    <s v="Soc. de Turismo e Inversiones Inmobiliarias Limitada."/>
    <s v="76.204.527-3"/>
    <n v="34000"/>
    <x v="1"/>
  </r>
  <r>
    <s v="F.R. Metrop. Oriente"/>
    <s v="Compra/Contratación  inferior a 3 UTM"/>
    <x v="0"/>
    <s v="No Aplica"/>
    <s v="No Aplica"/>
    <s v="Orden de Compra"/>
    <n v="14250074"/>
    <d v="2025-05-23T00:00:00"/>
    <s v="Adquisición de tres tarjetas de ingreso al estacionamiento del Centro de Justicia."/>
    <s v="SOC.CONCESIONARIA C.DE JUSTICIA DE STGO."/>
    <s v="99557380-6"/>
    <n v="69972"/>
    <x v="1"/>
  </r>
  <r>
    <s v="F.R. Metrop. Oriente"/>
    <s v="Compra/Contratación  inferior a 3 UTM"/>
    <x v="0"/>
    <s v="No Aplica"/>
    <s v="No Aplica"/>
    <s v="Orden de Compra"/>
    <n v="14250076"/>
    <d v="2025-05-23T00:00:00"/>
    <s v="Adquisición de una tarjeta de ingreso al Edificio del Centro de Justicia."/>
    <s v="SOC.CONCESIONARIA C.DE JUSTICIA DE STGO."/>
    <s v="99557380-6"/>
    <n v="23324"/>
    <x v="1"/>
  </r>
  <r>
    <s v="F.R. Metrop. Occidente"/>
    <s v="Contratación Directa"/>
    <x v="0"/>
    <s v="FR N°111"/>
    <d v="2025-05-16T00:00:00"/>
    <s v="Orden de Compra"/>
    <n v="16250086"/>
    <d v="2025-05-23T00:00:00"/>
    <s v="Servicio de detección de rotura en matriz de red de agua de edificio FL de Talagante con método de gas trazador. Contratación refiere una CD de acuerdo con resolución FR N°111/2025 de fecha 16-05-2025."/>
    <s v="SIGAS SPA"/>
    <s v="77399293-2"/>
    <n v="452200"/>
    <x v="1"/>
  </r>
  <r>
    <s v="Fiscalía Nacional"/>
    <s v="Contratación Directa"/>
    <x v="0"/>
    <s v="FN/MP N° 1153"/>
    <d v="2025-05-15T00:00:00"/>
    <s v="Orden de Compra"/>
    <n v="17250294"/>
    <d v="2025-05-23T00:00:00"/>
    <s v="Provisión de los servicios de mantención y soporte, por un periodo de 12 meses, para Licencias Oracle, según los siguiente número de Servicio de Soporte y fecha de inicio: 6310030 de 13-May-25; 10553843 de 20-May-25; 10555560 de 20-May-25; 15278011 de 22-May-25; 5998137 de 26-Sep-25; 9930159 de 1-Oct-25; 13113543 de 30-Nov-25; 6475381 de 19-Dic-25; 6473715 de 26-Dic-25; 21313152 de 27-Dic-25."/>
    <s v="Sistemas Oracle de Chile Limitada"/>
    <s v="96557720-3"/>
    <n v="531953134"/>
    <x v="1"/>
  </r>
  <r>
    <s v="Fiscalía Nacional"/>
    <s v="Licitación Pública"/>
    <x v="1"/>
    <s v="FN/MP N° 2060"/>
    <d v="2024-08-13T00:00:00"/>
    <s v="Orden de Compra"/>
    <n v="17250295"/>
    <d v="2025-05-23T00:00:00"/>
    <s v="Pasaje aéreo nacional para Sra. Marcela Abarca Villaseca, Rut: 11.348.899-9, Santiago/Balmaceda/Santiago, del 01 al 05 de junio de 2025. Nueva Plataforma Satisfacción de Usuarios IPSOS, Política de Calidad de la atención y Apoyo URAVIT."/>
    <s v="Soc. de Turismo e Inversiones Inmobiliarias Limitada."/>
    <s v="76.204.527-3"/>
    <n v="247478"/>
    <x v="1"/>
  </r>
  <r>
    <m/>
    <s v="Mercado Público"/>
    <x v="3"/>
    <m/>
    <m/>
    <m/>
    <s v="697055-25-CM25"/>
    <d v="2025-05-23T11:21:28"/>
    <s v="Orden de Compra: 697055-25-CM25"/>
    <m/>
    <m/>
    <n v="6500000"/>
    <x v="1"/>
  </r>
  <r>
    <m/>
    <s v="Mercado Público"/>
    <x v="3"/>
    <m/>
    <m/>
    <m/>
    <s v="696011-19-AG25"/>
    <d v="2025-05-23T11:28:19"/>
    <s v="Orden de Compra generada por invitación a compra ágil: 696011-29-COT25"/>
    <m/>
    <m/>
    <n v="249900"/>
    <x v="1"/>
  </r>
  <r>
    <m/>
    <s v="Mercado Público"/>
    <x v="3"/>
    <m/>
    <m/>
    <m/>
    <s v="696713-17-AG25"/>
    <d v="2025-05-23T12:50:26"/>
    <s v="Publicación concurso 25-05-2025"/>
    <m/>
    <m/>
    <n v="559300"/>
    <x v="1"/>
  </r>
  <r>
    <m/>
    <s v="Mercado Público"/>
    <x v="3"/>
    <m/>
    <m/>
    <m/>
    <s v="696212-56-CM25"/>
    <d v="2025-05-23T13:05:47"/>
    <s v="Orden de Compra: 696212-56-CM25"/>
    <m/>
    <m/>
    <n v="3631880"/>
    <x v="1"/>
  </r>
  <r>
    <m/>
    <s v="Mercado Público"/>
    <x v="3"/>
    <m/>
    <m/>
    <m/>
    <s v="696011-20-AG25"/>
    <d v="2025-05-23T13:11:58"/>
    <s v="Orden de Compra generada por invitación a compra ágil: 696011-28-COT25"/>
    <m/>
    <m/>
    <n v="113050"/>
    <x v="1"/>
  </r>
  <r>
    <m/>
    <s v="Mercado Público"/>
    <x v="3"/>
    <m/>
    <m/>
    <m/>
    <s v="696228-34-AG25"/>
    <d v="2025-05-23T16:17:17"/>
    <s v="LECTOR DE BLU RAY FISCALIA REGION BIOBIO"/>
    <m/>
    <m/>
    <n v="658798.28"/>
    <x v="1"/>
  </r>
  <r>
    <s v="F.R. Arica y Parinacota"/>
    <s v="Licitación Pública"/>
    <x v="1"/>
    <s v="FN/MP N° 2060"/>
    <d v="2024-08-13T00:00:00"/>
    <s v="Orden de Servicio"/>
    <n v="18250109"/>
    <d v="2025-05-26T00:00:00"/>
    <s v="Segun la Resolucion FN/MP Nro. 2060/2024, emitida el 13/08/2024, se adquirieron pasajes aereos nacionales, tramo SCL-CCP y CCP-SCL, para el Fiscal Adjunto."/>
    <s v="Soc. de Turismo e Inversiones Inmobiliarias Limitada."/>
    <s v="76.204.527-3"/>
    <n v="161308"/>
    <x v="1"/>
  </r>
  <r>
    <s v="F.R. Tarapacá"/>
    <s v="Compra/Contratación  inferior a 3 UTM"/>
    <x v="0"/>
    <s v="No Aplica"/>
    <s v="No Aplica"/>
    <s v="Orden de Compra"/>
    <n v="1250052"/>
    <d v="2025-05-26T00:00:00"/>
    <s v="Compra de materailes menores para stock F. Regional"/>
    <s v="DISTRIBUIDORA NENE SPA"/>
    <s v="76067436-2"/>
    <n v="181427"/>
    <x v="1"/>
  </r>
  <r>
    <s v="F.R. Tarapacá"/>
    <s v="Licitación Privada Mayor"/>
    <x v="2"/>
    <s v="FR 04"/>
    <d v="2025-01-21T00:00:00"/>
    <s v="Orden de Servicio"/>
    <n v="1250053"/>
    <d v="2025-05-26T00:00:00"/>
    <s v="Servicio de evaluación psicolaboral p/3 postulantes auxiliar y 3 profesional a cargos vacantes en FR Tarapacá"/>
    <s v="CONSULTORIA E INVESTIGACION EN RRHH SPA"/>
    <s v="76580320-9"/>
    <n v="709200"/>
    <x v="1"/>
  </r>
  <r>
    <s v="F.R. Araucanía"/>
    <s v="Compra/Contratación  inferior a 3 UTM"/>
    <x v="0"/>
    <s v="No Aplica"/>
    <s v="No Aplica"/>
    <s v="Orden de Compra"/>
    <n v="9250068"/>
    <d v="2025-05-26T00:00:00"/>
    <s v="Servicio de coffe break en el marco de las actividades del programa de Calidad de Vida Laboral."/>
    <s v="Alma Sabores y Tendencias Spa."/>
    <s v="76.802.224-0"/>
    <n v="112770"/>
    <x v="1"/>
  </r>
  <r>
    <s v="F.R. Araucanía"/>
    <s v="Compra/Contratación  inferior a 3 UTM"/>
    <x v="0"/>
    <s v="No Aplica"/>
    <s v="No Aplica"/>
    <s v="Orden de Compra"/>
    <n v="9250069"/>
    <d v="2025-05-26T00:00:00"/>
    <s v="Reparaciones en los inmuebles de las fiscalías locales de Collipulli y Angol."/>
    <s v="Construcciones Patricio Manosalva Fernández E.I.R.L."/>
    <s v="76.490.409-5"/>
    <n v="190600"/>
    <x v="1"/>
  </r>
  <r>
    <s v="F.R. Magallanes"/>
    <s v="Licitación Pública"/>
    <x v="1"/>
    <s v="FN/MP N° 2060"/>
    <d v="2024-08-13T00:00:00"/>
    <s v="Orden de Compra"/>
    <n v="12250066"/>
    <d v="2025-05-26T00:00:00"/>
    <s v="Compra de pasaje aéreo Srta. Maria Loreto Diaz. Ruta Punta Arenas-Santiago-Punta Arenas Mayo 27 - Mayo 31/2025"/>
    <s v="Soc. de Turismo e Inversiones Inmobiliarias Limitada."/>
    <s v="76.204.527-3"/>
    <n v="196308"/>
    <x v="1"/>
  </r>
  <r>
    <s v="F.R. Metrop. Oriente"/>
    <s v="Compra/Contratación  inferior a 3 UTM"/>
    <x v="0"/>
    <s v="No Aplica"/>
    <s v="No Aplica"/>
    <s v="Orden de Compra"/>
    <n v="14250077"/>
    <d v="2025-05-26T00:00:00"/>
    <s v="Servicio de destrucción de especies de Fiscalía Local de Violencia de Género."/>
    <s v="K D M S.A."/>
    <s v="96754450-7"/>
    <n v="47957"/>
    <x v="1"/>
  </r>
  <r>
    <m/>
    <s v="Mercado Público"/>
    <x v="3"/>
    <m/>
    <m/>
    <m/>
    <s v="696228-35-AG25"/>
    <d v="2025-05-26T09:58:58"/>
    <s v="REPARACION Y REPOSICION VENTANA OFICINA FISCALIA REGIONAL"/>
    <m/>
    <m/>
    <n v="786500.75"/>
    <x v="1"/>
  </r>
  <r>
    <m/>
    <s v="Mercado Público"/>
    <x v="3"/>
    <m/>
    <m/>
    <m/>
    <s v="696704-22-AG25"/>
    <d v="2025-05-26T10:33:30"/>
    <s v="certificación del ascensor - FL Tallca"/>
    <m/>
    <m/>
    <n v="273700"/>
    <x v="1"/>
  </r>
  <r>
    <m/>
    <s v="Mercado Público"/>
    <x v="3"/>
    <m/>
    <m/>
    <m/>
    <s v="696704-23-AG25"/>
    <d v="2025-05-26T11:28:40"/>
    <s v="MANTENCIÓN DE ESTUFAS A GAS - FISCALÍA REGIONAL DEL MAULE"/>
    <m/>
    <m/>
    <n v="433160"/>
    <x v="1"/>
  </r>
  <r>
    <m/>
    <s v="Mercado Público"/>
    <x v="3"/>
    <m/>
    <m/>
    <m/>
    <s v="697209-12-AG25"/>
    <d v="2025-05-26T11:39:47"/>
    <s v="SERVICIO DE MANTENCIÓN DE CALDERAS DE CALEFACCIÓN CENTRAL DE LA FISCALÍA REGIONAL DE AYSÉN, FISCALIAS LOCALES Y OFICINAS DE ATENCIÓN"/>
    <m/>
    <m/>
    <n v="3730250.16"/>
    <x v="1"/>
  </r>
  <r>
    <m/>
    <s v="Mercado Público"/>
    <x v="3"/>
    <m/>
    <m/>
    <m/>
    <s v="5148-54-AG25"/>
    <d v="2025-05-26T16:23:02"/>
    <s v="ADQUISICIÓN E INSTALACIÓN DE 02 FUENTES DE PODER, 01 NODO DE CONTROL, 01 DISCO DURO PARASISTEMA CONTROL DE ACCESO. Compra ágil: 5148-70-COT25"/>
    <m/>
    <m/>
    <n v="1194760"/>
    <x v="1"/>
  </r>
  <r>
    <m/>
    <s v="Mercado Público"/>
    <x v="3"/>
    <m/>
    <m/>
    <m/>
    <s v="696228-36-AG25"/>
    <d v="2025-05-26T17:08:44"/>
    <s v="REPARACION PUERTA METALICA TABLERO CUBIERTA FISCALIA REGION BOIOBIO"/>
    <m/>
    <m/>
    <n v="178500"/>
    <x v="1"/>
  </r>
  <r>
    <m/>
    <s v="Mercado Público"/>
    <x v="3"/>
    <m/>
    <m/>
    <m/>
    <s v="696212-57-AG25"/>
    <d v="2025-05-26T17:19:20"/>
    <s v="Orden de Compra generada por invitación a compra ágil: 696212-58-COT25"/>
    <m/>
    <m/>
    <n v="560847"/>
    <x v="1"/>
  </r>
  <r>
    <m/>
    <s v="Mercado Público"/>
    <x v="3"/>
    <m/>
    <m/>
    <m/>
    <s v="696961-22-AG25"/>
    <d v="2025-05-26T17:41:30"/>
    <s v="Orden de Compra generada por invitación a compra ágil: 696961-25-COT25"/>
    <m/>
    <m/>
    <n v="2021347.09"/>
    <x v="1"/>
  </r>
  <r>
    <s v="F.R. Antofagasta"/>
    <s v="Licitación Pública"/>
    <x v="1"/>
    <s v="FN/MP N° 2060"/>
    <d v="2024-08-13T00:00:00"/>
    <s v="Orden de Compra"/>
    <n v="2250160"/>
    <d v="2025-05-27T00:00:00"/>
    <s v="Compra de pasajes aéreos de comisión de servicios de don Juan Castro- PPI- Cristian Valencia. Art 19 UE290"/>
    <s v="Soc. de Turismo e Inversiones Inmobiliarias Limitada."/>
    <s v="76.204.527-3"/>
    <n v="1470072"/>
    <x v="1"/>
  </r>
  <r>
    <s v="F.R. Antofagasta"/>
    <s v="Licitación Pública"/>
    <x v="1"/>
    <s v="FN/MP N° 2060"/>
    <d v="2024-08-13T00:00:00"/>
    <s v="Orden de Compra"/>
    <n v="2250161"/>
    <d v="2025-05-27T00:00:00"/>
    <s v="Cambio de itinerario en pasaje aéreo de don Cristian Valencia."/>
    <s v="Soc. de Turismo e Inversiones Inmobiliarias Limitada."/>
    <s v="76.204.527-3"/>
    <n v="112668"/>
    <x v="1"/>
  </r>
  <r>
    <s v="F.R. Antofagasta"/>
    <s v="Contratación Directa"/>
    <x v="0"/>
    <s v="FR/ R II 370/2025"/>
    <d v="2025-05-27T00:00:00"/>
    <s v="Orden de Compra"/>
    <n v="2250163"/>
    <d v="2025-05-27T00:00:00"/>
    <s v="Servicio de flete para traslado de documentos y especies desde la ciudad de La Serena hasta Antofagasta.Art.19 UE290"/>
    <s v="COMERCIALIZADORA TRANS SERVICE SPA"/>
    <s v="77.271.309-6"/>
    <n v="1547000"/>
    <x v="1"/>
  </r>
  <r>
    <s v="F.R. Coquimbo"/>
    <s v="Compra/Contratación  inferior a 3 UTM"/>
    <x v="0"/>
    <s v="No Aplica"/>
    <s v="No Aplica"/>
    <s v="Orden de Compra"/>
    <n v="42500102"/>
    <d v="2025-05-27T00:00:00"/>
    <s v="Confección de Timbres para Unidad de Servicios Transversales de Fiscalía Regional."/>
    <s v="PUBLIFOTO LIMITADA"/>
    <s v="76.179.804-9"/>
    <n v="121618"/>
    <x v="1"/>
  </r>
  <r>
    <s v="F.R. Araucanía"/>
    <s v="Compra/Contratación  inferior a 3 UTM"/>
    <x v="0"/>
    <s v="No Aplica"/>
    <s v="No Aplica"/>
    <s v="Orden de Compra"/>
    <n v="9250071"/>
    <d v="2025-05-27T00:00:00"/>
    <s v="Provisión e instalación de una cámara de seguridad en la fiscalía local de Carahue."/>
    <s v="Informática David Hernán Blanco Aillapán E.I.R.L."/>
    <s v="76.370.508-0"/>
    <n v="196350"/>
    <x v="1"/>
  </r>
  <r>
    <s v="F.R. Araucanía"/>
    <s v="Compra/Contratación  inferior a 3 UTM"/>
    <x v="0"/>
    <s v="No Aplica"/>
    <s v="No Aplica"/>
    <s v="Orden de Compra"/>
    <n v="9250072"/>
    <d v="2025-05-27T00:00:00"/>
    <s v="Reparación de cubierta en la fiscalía local de Lautaro."/>
    <s v="Construcciones Patricio Manosalva Fernández E.I.R.L."/>
    <s v="76.490.409-5"/>
    <n v="136731"/>
    <x v="1"/>
  </r>
  <r>
    <s v="F.R. Aysén"/>
    <s v="Compra/Contratación  inferior a 3 UTM"/>
    <x v="0"/>
    <s v="No Aplica"/>
    <s v="No Aplica"/>
    <s v="Orden de Servicio"/>
    <n v="1125123"/>
    <d v="2025-05-27T00:00:00"/>
    <s v="Publicación llamado a concurso público cargo Asesor Jurídico grado X para la Fiscalía Regional de Aysén."/>
    <s v="Cía. Periodística e Imprenta Tamango S.A."/>
    <s v="96.695.300-4"/>
    <n v="30345"/>
    <x v="1"/>
  </r>
  <r>
    <s v="F.R. Magallanes"/>
    <s v="Licitación Pública"/>
    <x v="1"/>
    <s v="FN/MP N° 2060"/>
    <d v="2024-08-13T00:00:00"/>
    <s v="Orden de Compra"/>
    <n v="12250067"/>
    <d v="2025-05-27T00:00:00"/>
    <s v="Compra de pasaje aéreo Sra. Camila Rodriguez Fernández. Ruta Punta Arenas-Santiago-Punta Arenas Junio 08 - Junio 12/2025"/>
    <s v="Soc. de Turismo e Inversiones Inmobiliarias Limitada."/>
    <s v="76.204.527-3"/>
    <n v="214602"/>
    <x v="1"/>
  </r>
  <r>
    <s v="F.R. Metrop. Sur"/>
    <s v="Compra/Contratación  inferior a 3 UTM"/>
    <x v="0"/>
    <s v="No Aplica"/>
    <s v="No Aplica"/>
    <s v="Orden de Compra"/>
    <n v="15250092"/>
    <d v="2025-05-27T00:00:00"/>
    <s v="Servicio de destrucción de especies, solicitado por la Unidad de Custodia Fiscalía Local de Puente Alto. "/>
    <s v="K D M S.A."/>
    <s v="96754450-7"/>
    <n v="47957"/>
    <x v="1"/>
  </r>
  <r>
    <s v="F.R. Metrop. Occidente"/>
    <s v="Contratación Directa"/>
    <x v="0"/>
    <s v="FR N°114"/>
    <d v="2025-05-20T00:00:00"/>
    <s v="Orden de Compra"/>
    <n v="16250087"/>
    <d v="2025-05-27T00:00:00"/>
    <s v="CD RS FR 114 del 20.05.25 PARA LA REPARACIÓN URGENTE DEL MONTACARGA POR DEFECTO GRAVE Y REPARACIÓN DEL ASCENSOR, DEL EDIFICIO DE LA FISCALÍA LOCAL DE SAN BERNARDO"/>
    <s v="COM. E INDUSTRIAL ALDUNCE Y CIA. LTDA."/>
    <s v="79670710-0"/>
    <n v="2058998"/>
    <x v="1"/>
  </r>
  <r>
    <s v="F.R. Metrop. Occidente"/>
    <s v="Contratación Directa"/>
    <x v="0"/>
    <s v="No aplica"/>
    <s v="No aplica"/>
    <s v="Orden de Compra"/>
    <n v="16250092"/>
    <d v="2025-05-27T00:00:00"/>
    <s v="Visita de emergencia por cortina metalica fl talagante con problemas y peligro de caida. valor por contrato vigente"/>
    <s v="LEONEL SALIT GAJARDO"/>
    <s v="9765193-0"/>
    <n v="294000"/>
    <x v="1"/>
  </r>
  <r>
    <s v="F.R. Metrop. Occidente"/>
    <s v="Contratación Directa"/>
    <x v="0"/>
    <s v="No aplica"/>
    <s v="No aplica"/>
    <s v="Orden de Compra"/>
    <n v="16250094"/>
    <d v="2025-05-27T00:00:00"/>
    <s v="Visita de emergencia por cortina metalica fl curacavi con problemas y peligro de caida. valor por contrato vigente"/>
    <s v="LEONEL SALIT GAJARDO"/>
    <s v="9765193-0"/>
    <n v="275001"/>
    <x v="1"/>
  </r>
  <r>
    <s v="Fiscalía Nacional"/>
    <s v="Licitación Pública"/>
    <x v="1"/>
    <s v="FN/MP N° 2060"/>
    <d v="2024-08-13T00:00:00"/>
    <s v="Orden de Compra"/>
    <n v="17250298"/>
    <d v="2025-05-27T00:00:00"/>
    <s v="Pasaje aéreo nacional para Sra. Paula Arroyave, Rut: 10.359.201-1, Santiago/Concepción/Santiago, del 10 al 11 de junio de 2025. Visitar las FLs de Los Ángeles y Talcahuano, a fin de escuchar a los equipos para apoyar en temas de clima organizacional."/>
    <s v="Soc. de Turismo e Inversiones Inmobiliarias Limitada."/>
    <s v="76.204.527-3"/>
    <n v="163222"/>
    <x v="1"/>
  </r>
  <r>
    <s v="Fiscalía Nacional"/>
    <s v="Licitación Pública"/>
    <x v="1"/>
    <s v="FN/MP N° 2060"/>
    <d v="2024-08-13T00:00:00"/>
    <s v="Orden de Compra"/>
    <n v="17250299"/>
    <d v="2025-05-27T00:00:00"/>
    <s v="Pasaje aéreo nacional para Sr. Alejandro Bozzi, Rut: 10.212.342-5, Santiago/Concepción/Santiago, del 10 al 11 de junio de 2025. Visitar las FLs de Los Ángeles y Talcahuano, a fin de escuchar a los equipos para apoyar en temas de clima organizacional."/>
    <s v="Soc. de Turismo e Inversiones Inmobiliarias Limitada."/>
    <s v="76.204.527-3"/>
    <n v="163222"/>
    <x v="1"/>
  </r>
  <r>
    <s v="Fiscalía Nacional"/>
    <s v="Compra/Contratación  inferior a 3 UTM"/>
    <x v="0"/>
    <s v="No Aplica"/>
    <s v="No Aplica"/>
    <s v="Orden de Compra"/>
    <n v="17250302"/>
    <d v="2025-05-27T00:00:00"/>
    <s v="Adquisición e Instalación de un Contactor con voltaje 220, en la bomba Nr. 2, del Sistema de Agua Potable de la Fiscalía Nacional."/>
    <s v="Ebsa S.A."/>
    <s v="76126485-0"/>
    <n v="162379"/>
    <x v="1"/>
  </r>
  <r>
    <m/>
    <s v="Mercado Público"/>
    <x v="3"/>
    <m/>
    <m/>
    <m/>
    <s v="696750-17-AG25"/>
    <d v="2025-05-27T09:43:40"/>
    <s v="Orden de Compra generada por invitación a compra ágil: 696750-22-COT25"/>
    <m/>
    <m/>
    <n v="1011503.57"/>
    <x v="1"/>
  </r>
  <r>
    <m/>
    <s v="Mercado Público"/>
    <x v="3"/>
    <m/>
    <m/>
    <m/>
    <s v="696011-21-AG25"/>
    <d v="2025-05-27T09:50:47"/>
    <s v="Orden de Compra generada por invitación a compra ágil: 696011-27-COT25"/>
    <m/>
    <m/>
    <n v="210001.68"/>
    <x v="1"/>
  </r>
  <r>
    <m/>
    <s v="Mercado Público"/>
    <x v="3"/>
    <m/>
    <m/>
    <m/>
    <s v="697058-18-CM25"/>
    <d v="2025-05-27T09:57:22"/>
    <s v="Orden de Compra: 697058-18-CM25 MATERIALES OFICINA FRM OCCIDENTE"/>
    <m/>
    <m/>
    <n v="774868.5"/>
    <x v="1"/>
  </r>
  <r>
    <m/>
    <s v="Mercado Público"/>
    <x v="3"/>
    <m/>
    <m/>
    <m/>
    <s v="697058-19-CM25"/>
    <d v="2025-05-27T10:01:40"/>
    <s v="Orden de Compra: 697058-19-CM25 MAT OF. FRM OCCI"/>
    <m/>
    <m/>
    <n v="735205.8"/>
    <x v="1"/>
  </r>
  <r>
    <m/>
    <s v="Mercado Público"/>
    <x v="3"/>
    <m/>
    <m/>
    <m/>
    <s v="697058-20-CM25"/>
    <d v="2025-05-27T10:02:46"/>
    <s v="Orden de Compra: 697058-20-CM25 RESMAS OFICIO FRM OCCIDENTE"/>
    <m/>
    <m/>
    <n v="1739363.5"/>
    <x v="1"/>
  </r>
  <r>
    <m/>
    <s v="Mercado Público"/>
    <x v="3"/>
    <m/>
    <m/>
    <m/>
    <s v="697036-40-AG25"/>
    <d v="2025-05-27T10:31:54"/>
    <s v="Orden de Compra generada por invitación a compra ágil: 697036-43-COT25"/>
    <m/>
    <m/>
    <n v="264964.21000000002"/>
    <x v="1"/>
  </r>
  <r>
    <m/>
    <s v="Mercado Público"/>
    <x v="3"/>
    <m/>
    <m/>
    <m/>
    <s v="696212-58-AG25"/>
    <d v="2025-05-27T11:47:13"/>
    <s v="Orden de Compra generada por invitación a compra ágil: 696212-56-COT25"/>
    <m/>
    <m/>
    <n v="773500"/>
    <x v="1"/>
  </r>
  <r>
    <m/>
    <s v="Mercado Público"/>
    <x v="3"/>
    <m/>
    <m/>
    <m/>
    <s v="709129-8-AG25"/>
    <d v="2025-05-27T14:56:52"/>
    <s v="Mantencion y reparacion sistema de calefaccion central Fiscalia Local de Punta Arenas,compra ágil: 709129-13-COT25"/>
    <m/>
    <m/>
    <n v="2558500"/>
    <x v="1"/>
  </r>
  <r>
    <m/>
    <s v="Mercado Público"/>
    <x v="3"/>
    <m/>
    <m/>
    <m/>
    <s v="696212-59-AG25"/>
    <d v="2025-05-27T15:11:17"/>
    <s v="Orden de Compra generada por invitación a compra ágil: 696212-54-COT25"/>
    <m/>
    <m/>
    <n v="385560"/>
    <x v="1"/>
  </r>
  <r>
    <m/>
    <s v="Mercado Público"/>
    <x v="3"/>
    <m/>
    <m/>
    <m/>
    <s v="5148-56-AG25"/>
    <d v="2025-05-27T15:58:37"/>
    <s v="ADQUISICIÓN DE PORTA HOJAS ACRILICOS. Compra ágil: 5148-63-COT25"/>
    <m/>
    <m/>
    <n v="141848"/>
    <x v="1"/>
  </r>
  <r>
    <m/>
    <s v="Mercado Público"/>
    <x v="3"/>
    <m/>
    <m/>
    <m/>
    <s v="697055-26-AG25"/>
    <d v="2025-05-27T16:07:39"/>
    <s v="Orden de Compra generada por invitación a compra ágil: 697055-41-COT25"/>
    <m/>
    <m/>
    <n v="1190000"/>
    <x v="1"/>
  </r>
  <r>
    <m/>
    <s v="Mercado Público"/>
    <x v="3"/>
    <m/>
    <m/>
    <m/>
    <s v="696212-60-AG25"/>
    <d v="2025-05-27T16:15:08"/>
    <s v="Orden de Compra generada por invitación a compra ágil: 696212-60-COT25"/>
    <m/>
    <m/>
    <n v="200872"/>
    <x v="1"/>
  </r>
  <r>
    <m/>
    <s v="Mercado Público"/>
    <x v="3"/>
    <m/>
    <m/>
    <m/>
    <s v="696217-48-CM25"/>
    <d v="2025-05-27T16:42:51"/>
    <s v="Orden de Compra: 696217-48-CM25"/>
    <m/>
    <m/>
    <n v="206900"/>
    <x v="1"/>
  </r>
  <r>
    <m/>
    <s v="Mercado Público"/>
    <x v="3"/>
    <m/>
    <m/>
    <m/>
    <s v="696961-23-CM25"/>
    <d v="2025-05-27T17:03:26"/>
    <s v="Orden de Compra: 696961-23-CM25"/>
    <m/>
    <m/>
    <n v="717957.94"/>
    <x v="1"/>
  </r>
  <r>
    <m/>
    <s v="Mercado Público"/>
    <x v="3"/>
    <m/>
    <m/>
    <m/>
    <s v="696217-49-CM25"/>
    <d v="2025-05-27T18:25:44"/>
    <s v="Orden de Compra: 696217-49-CM25"/>
    <m/>
    <m/>
    <n v="729529.5"/>
    <x v="1"/>
  </r>
  <r>
    <s v="F.R. Arica y Parinacota"/>
    <s v="Licitación Pública"/>
    <x v="1"/>
    <s v="FN/MP N° 2060"/>
    <d v="2024-08-13T00:00:00"/>
    <s v="Orden de Servicio"/>
    <n v="18250114"/>
    <d v="2025-05-28T00:00:00"/>
    <s v="Segun la Resolucion FN/MP Nro. 2060/2024, emitida el 13/08/2024, se adquirieron pasajes aereos nacionales, tramo SCL-ARI y ARI-SCL, para el Fiscal Adjunto."/>
    <s v="Soc. de Turismo e Inversiones Inmobiliarias Limitada."/>
    <s v="76.204.527-3"/>
    <n v="285194"/>
    <x v="1"/>
  </r>
  <r>
    <s v="F.R. Arica y Parinacota"/>
    <s v="Licitación Pública"/>
    <x v="1"/>
    <s v="FN/MP N° 2060"/>
    <d v="2024-08-13T00:00:00"/>
    <s v="Orden de Servicio"/>
    <n v="18250115"/>
    <d v="2025-05-28T00:00:00"/>
    <s v="Segun instruccion del Profesional UAF, se solicito el cambio de pasaje aereo, tramo SCL-ARI del Abogado Asesor R.A.T.H.,codigo de reserva UJGKUC (LA)."/>
    <s v="Soc. de Turismo e Inversiones Inmobiliarias Limitada."/>
    <s v="76.204.527-3"/>
    <n v="81500"/>
    <x v="1"/>
  </r>
  <r>
    <s v="F.R. Tarapacá"/>
    <s v="Compra/Contratación  inferior a 3 UTM"/>
    <x v="0"/>
    <s v="No Aplica"/>
    <s v="No Aplica"/>
    <s v="Orden de Servicio"/>
    <n v="1250056"/>
    <d v="2025-05-28T00:00:00"/>
    <s v="Servicio de desratización Uravit, incluye 2 visitas"/>
    <s v="ALEXANDER LOWENSTEIN"/>
    <s v="7160043-2"/>
    <n v="119000"/>
    <x v="1"/>
  </r>
  <r>
    <s v="F.R. Antofagasta"/>
    <s v="Licitación Pública"/>
    <x v="1"/>
    <s v="FN/MP N° 2060"/>
    <d v="2024-08-13T00:00:00"/>
    <s v="Orden de Compra"/>
    <n v="2250164"/>
    <d v="2025-05-28T00:00:00"/>
    <s v="Pasaje aéreo por comisión de servicios para don Nestor Gómez Jornada Relatores UE 295"/>
    <s v="Soc. de Turismo e Inversiones Inmobiliarias Limitada."/>
    <s v="76.204.527-3"/>
    <n v="153194"/>
    <x v="1"/>
  </r>
  <r>
    <s v="F.R. Araucanía"/>
    <s v="Licitación Pública"/>
    <x v="1"/>
    <s v="FN/MP N° 2060"/>
    <d v="2024-08-13T00:00:00"/>
    <s v="Orden de Compra"/>
    <n v="9250073"/>
    <d v="2025-05-28T00:00:00"/>
    <s v="Pasaje aéreo para funcionario en comisión de servicio, trayecto Tco.-Stgo. Tco."/>
    <s v="Soc. de Turismo e Inversiones Inmobiliarias Limitada."/>
    <s v="76.204.527-3"/>
    <n v="265194"/>
    <x v="1"/>
  </r>
  <r>
    <s v="F.R. Metrop. Centro Norte"/>
    <s v="Licitación Pública"/>
    <x v="1"/>
    <s v="RES FR N°293"/>
    <d v="2024-12-05T00:00:00"/>
    <s v="Orden de Compra"/>
    <n v="13250062"/>
    <d v="2025-05-28T00:00:00"/>
    <s v="Evaluación Psicolaboral Familia Cargos Administrativosy Auxiliares"/>
    <s v="CONSULTORIA E INVESTIGACION EN RRHH SPA"/>
    <s v="76580320-9"/>
    <n v="881594"/>
    <x v="1"/>
  </r>
  <r>
    <s v="F.R. Metrop. Centro Norte"/>
    <s v="Licitación Pública"/>
    <x v="1"/>
    <s v="RES FR N°293"/>
    <d v="2024-12-05T00:00:00"/>
    <s v="Orden de Compra"/>
    <n v="13250063"/>
    <d v="2025-05-28T00:00:00"/>
    <s v="Evaluación Psicolaboral FamiliaCargos Técnicos - Profesional a Honorario"/>
    <s v="CONSULTORA TCS GROUP SEARCH SPA"/>
    <s v="77.108.874-0"/>
    <n v="626911"/>
    <x v="1"/>
  </r>
  <r>
    <s v="F.R. Metrop. Occidente"/>
    <s v="Compra/Contratación  inferior a 3 UTM"/>
    <x v="0"/>
    <s v="No Aplica"/>
    <s v="No Aplica"/>
    <s v="Orden de Compra"/>
    <n v="16250095"/>
    <d v="2025-05-28T00:00:00"/>
    <s v="Servicio de levantamiento de luminarias perimetrales dañadas en FL de Curacaví. Contratación conforme a art.8 letra &quot;a&quot; del reglamento MP ley 19886 con presupuesto de seguridad N°13684 autorizado el 29/04/2025."/>
    <s v="SERELEC SPA"/>
    <s v="78052732-3"/>
    <n v="60095"/>
    <x v="1"/>
  </r>
  <r>
    <s v="F.R. Metrop. Occidente"/>
    <s v="Compra/Contratación  inferior a 3 UTM"/>
    <x v="0"/>
    <s v="No Aplica"/>
    <s v="No Aplica"/>
    <s v="Orden de Compra"/>
    <n v="16250096"/>
    <d v="2025-05-28T00:00:00"/>
    <s v="Contratación servicio de suministro, cambio e instalación de luminarias exteriores perimétricas en la FL de Curacaví. Contratación conforme a art. 8 letra &quot;a&quot; del reglamento del MP ley 19886 con presupuesto seguridad autorizado FN N°13684."/>
    <s v="SERELEC SPA"/>
    <s v="78052732-3"/>
    <n v="201705"/>
    <x v="1"/>
  </r>
  <r>
    <s v="F.R. Metrop. Occidente"/>
    <s v="Compra/Contratación  inferior a 3 UTM"/>
    <x v="0"/>
    <s v="No Aplica"/>
    <s v="No Aplica"/>
    <s v="Orden de Compra"/>
    <n v="16250097"/>
    <d v="2025-05-28T00:00:00"/>
    <s v="Normaliza contratación urgente por reparación de foco dañado en cocina sector Gabinete-RRHH piso 12 edificio Miraflores 383 que implica el suministro, cambio e instalación de foco led redondo. Contratación de conformidad a letra &quot;a&quot; del art. 8 del reglamento del MP ley 19.886.-"/>
    <s v="SERELEC SPA"/>
    <s v="78052732-3"/>
    <n v="47600"/>
    <x v="1"/>
  </r>
  <r>
    <s v="F.R. Metrop. Occidente"/>
    <s v="Compra/Contratación  inferior a 3 UTM"/>
    <x v="0"/>
    <s v="No Aplica"/>
    <s v="No Aplica"/>
    <s v="Orden de Compra"/>
    <n v="16250098"/>
    <d v="2025-05-28T00:00:00"/>
    <s v="Contratación urgente de visita de emergencia por corto circuito en tablero eléctrico de la FL de Curacaví incluye evacuación de informe correspondiente .Contratación refiere a art. 8 letra &quot;a&quot; del reglamento del MP de ley 19.886."/>
    <s v="SERELEC SPA"/>
    <s v="78052732-3"/>
    <n v="113050"/>
    <x v="1"/>
  </r>
  <r>
    <s v="Fiscalía Nacional"/>
    <s v="Contratación Directa"/>
    <x v="0"/>
    <s v="FN/MP N° 1223"/>
    <d v="2025-05-23T00:00:00"/>
    <s v="Orden de Compra"/>
    <n v="17250305"/>
    <d v="2025-05-28T00:00:00"/>
    <s v="Contratación de un Servicio de Soporte y Mantención Evolutiva de la página web institucional, por un periodo de 12 meses."/>
    <s v="Blue Company S.A."/>
    <s v="96981410-2"/>
    <n v="6794000"/>
    <x v="1"/>
  </r>
  <r>
    <s v="Fiscalía Nacional"/>
    <s v="Licitación Pública"/>
    <x v="1"/>
    <s v="FN/MP N° 2060"/>
    <d v="2024-08-13T00:00:00"/>
    <s v="Orden de Compra"/>
    <n v="17250306"/>
    <d v="2025-05-28T00:00:00"/>
    <s v="Pasaje aéreo nacional para Sra. Maruzzella Pavan, Rut: 9.037.574-1, Santiago/Puerto Montt/Santiago, del 04 al 05 de junio de 2025. Inauguración de la Fiscalía Local de Río Negro y reunión en la DA-MOP de la región de los Lagos, por proyecto FL Castro."/>
    <s v="Soc. de Turismo e Inversiones Inmobiliarias Limitada."/>
    <s v="76.204.527-3"/>
    <n v="295194"/>
    <x v="1"/>
  </r>
  <r>
    <s v="Fiscalía Nacional"/>
    <s v="Licitacion Privada"/>
    <x v="2"/>
    <s v="FN/MP N° 1454"/>
    <d v="2023-08-21T00:00:00"/>
    <s v="Orden de Compra"/>
    <n v="17250307"/>
    <d v="2025-05-28T00:00:00"/>
    <s v="Contratación de 1 Servicio de Coffe Break, para 36 personas, por jornada, el cual se llevara a cabo los días 10 y 11 de junio del 2025, en jornadas AM 10:30 horas y PM 16:00 horas, a realizarse en dependencias de la Fiscalía Nacional, Sala Academia, Piso 3, con motivo de &quot;Jornada Relatores Internos&quot;."/>
    <s v="Servicios Alimentarios Pedro Pablo Hernandez Medina E.I.R.L."/>
    <s v="77599203-4"/>
    <n v="548496"/>
    <x v="1"/>
  </r>
  <r>
    <s v="Fiscalía Nacional"/>
    <s v="Licitacion Privada"/>
    <x v="2"/>
    <s v="FN/MP N° 1454"/>
    <d v="2023-08-21T00:00:00"/>
    <s v="Orden de Compra"/>
    <n v="17250308"/>
    <d v="2025-05-28T00:00:00"/>
    <s v="Contratación de 1 Servicio de Coffe Break, para 45 personas, por jornada, el cual se llevara a cabo los días 10 y 11 de junio del 2025, en jornadas AM 10:00 horas y PM 16:00 horas y para el día 12 de julio solo en jornada AM 10:00 horas, a realizarse en dependencias de la Fiscalía Nacional, Gran Salón, Piso 7, con motivo de &quot;Curso de Formación para Especialización de Fiscales RPA&quot;."/>
    <s v="Servicios Alimentarios Pedro Pablo Hernandez Medina E.I.R.L."/>
    <s v="77599203-4"/>
    <n v="857025"/>
    <x v="1"/>
  </r>
  <r>
    <m/>
    <s v="Mercado Público"/>
    <x v="3"/>
    <m/>
    <m/>
    <m/>
    <s v="697209-13-AG25"/>
    <d v="2025-05-28T09:03:30"/>
    <s v="MÁQUINAS Y EQUIPOS DIGITALES PARA URAVIT AYSÉN"/>
    <m/>
    <m/>
    <n v="1379970.41"/>
    <x v="1"/>
  </r>
  <r>
    <m/>
    <s v="Mercado Público"/>
    <x v="3"/>
    <m/>
    <m/>
    <m/>
    <s v="697209-14-AG25"/>
    <d v="2025-05-28T10:32:28"/>
    <s v="SERVICIO DE MANTENCIÓN DE GRUPOS ELECTRÓGENOS DE LA FISCALÍA REGIONAL, FISCALIAS LOCALES Y OFICINAS DE ATENCIÓN DEL MINISTERIO PÚBLICO EN LA REGIÓN DE AYSÉN"/>
    <m/>
    <m/>
    <n v="2900000.25"/>
    <x v="1"/>
  </r>
  <r>
    <m/>
    <s v="Mercado Público"/>
    <x v="3"/>
    <m/>
    <m/>
    <m/>
    <s v="696217-50-AG25"/>
    <d v="2025-05-28T11:34:23"/>
    <s v="Orden de Compra generada por invitación a compra ágil: 696217-24-COT25"/>
    <m/>
    <m/>
    <n v="4566030"/>
    <x v="1"/>
  </r>
  <r>
    <m/>
    <s v="Mercado Público"/>
    <x v="3"/>
    <m/>
    <m/>
    <m/>
    <s v="709129-9-AG25"/>
    <d v="2025-05-28T12:28:06"/>
    <s v="Provisión e instalación de láminas de seguridad para vehículos,compra ágil: 709129-16-COT25"/>
    <m/>
    <m/>
    <n v="2950000.48"/>
    <x v="1"/>
  </r>
  <r>
    <m/>
    <s v="Mercado Público"/>
    <x v="3"/>
    <m/>
    <m/>
    <m/>
    <s v="697057-40-AG25"/>
    <d v="2025-05-28T15:17:31"/>
    <s v="Compra de equipamiento tecnológico"/>
    <m/>
    <m/>
    <n v="1875742.26"/>
    <x v="1"/>
  </r>
  <r>
    <m/>
    <s v="Mercado Público"/>
    <x v="3"/>
    <m/>
    <m/>
    <m/>
    <s v="5148-58-AG25"/>
    <d v="2025-05-28T15:57:28"/>
    <s v="ADQUISICIÓN DE PRODUCTOS PARA SISTEMA DE AUDIOOrden de Compra generada por invitación a compra ágil: 5148-53-COT25"/>
    <m/>
    <m/>
    <n v="1604362.76"/>
    <x v="1"/>
  </r>
  <r>
    <m/>
    <s v="Mercado Público"/>
    <x v="3"/>
    <m/>
    <m/>
    <m/>
    <s v="696704-24-AG25"/>
    <d v="2025-05-28T16:28:16"/>
    <s v="696704-23-COT25/Resellado de una parte del muro cortina existente en la Fiscalía local de Talca."/>
    <m/>
    <m/>
    <n v="476000"/>
    <x v="1"/>
  </r>
  <r>
    <m/>
    <s v="Mercado Público"/>
    <x v="3"/>
    <m/>
    <m/>
    <m/>
    <s v="5148-59-CM25"/>
    <d v="2025-05-28T16:45:41"/>
    <s v="ADQUISICIÓN DE ARTÍCULOS DE ASEO"/>
    <m/>
    <m/>
    <n v="12591431.65"/>
    <x v="1"/>
  </r>
  <r>
    <s v="F.R. Biobío"/>
    <s v="Compra/Contratación  inferior a 3 UTM"/>
    <x v="0"/>
    <s v="No Aplica"/>
    <s v="No Aplica"/>
    <s v="Orden de Servicio"/>
    <n v="8250065"/>
    <d v="2025-05-29T00:00:00"/>
    <s v="Compra de insumo para servicio de coffe jornada trabajo Macrozona Sur_Sacfi."/>
    <s v="AMAPOLA SPA"/>
    <s v="77.981.397-5"/>
    <n v="15000"/>
    <x v="1"/>
  </r>
  <r>
    <s v="F.R. Araucanía"/>
    <s v="Licitación Pública"/>
    <x v="1"/>
    <s v="FN/MP N° 2060"/>
    <d v="2024-08-13T00:00:00"/>
    <s v="Orden de Compra"/>
    <n v="9250074"/>
    <d v="2025-05-29T00:00:00"/>
    <s v="Pasaje aéreo para fiscal en comisión de servicio, trayecto Tco.-Stgo. Tco."/>
    <s v="Soc. de Turismo e Inversiones Inmobiliarias Limitada."/>
    <s v="76.204.527-3"/>
    <n v="194194"/>
    <x v="1"/>
  </r>
  <r>
    <s v="F.R. Araucanía"/>
    <s v="Licitación Pública"/>
    <x v="1"/>
    <s v="FN/MP N° 2060"/>
    <d v="2024-08-13T00:00:00"/>
    <s v="Orden de Compra"/>
    <n v="9250075"/>
    <d v="2025-05-29T00:00:00"/>
    <s v="Pasaje aéreo para funcionario en comisión de servicio, trayecto Tco.-Stgo. Tco."/>
    <s v="Soc. de Turismo e Inversiones Inmobiliarias Limitada."/>
    <s v="76.204.527-3"/>
    <n v="204194"/>
    <x v="1"/>
  </r>
  <r>
    <s v="F.R. Los Lagos"/>
    <s v="Licitación Pública"/>
    <x v="1"/>
    <s v="FN/MP N° 2060"/>
    <d v="2024-08-13T00:00:00"/>
    <s v="Orden de Compra"/>
    <n v="10250095"/>
    <d v="2025-05-29T00:00:00"/>
    <s v="Pasaje aéreo P.Montt - Santiago - P.Montt del 09-06 al 11-06-2025"/>
    <s v="Soc. de Turismo e Inversiones Inmobiliarias Limitada."/>
    <s v="76.204.527-3"/>
    <n v="207194"/>
    <x v="1"/>
  </r>
  <r>
    <s v="F.R. Metrop. Centro Norte"/>
    <s v="Compra/Contratación  inferior a 3 UTM"/>
    <x v="0"/>
    <s v="No Aplica"/>
    <s v="No Aplica"/>
    <s v="Orden de Compra"/>
    <n v="13250064"/>
    <d v="2025-05-29T00:00:00"/>
    <s v="OC Regularización servicios tickets: 938325, 938383, 942441."/>
    <s v="K D M S.A."/>
    <s v="96754450-7"/>
    <n v="143871"/>
    <x v="1"/>
  </r>
  <r>
    <s v="F.R. Metrop. Oriente"/>
    <s v="Compra/Contratación  inferior a 3 UTM"/>
    <x v="0"/>
    <s v="No Aplica"/>
    <s v="No Aplica"/>
    <s v="Orden de Compra"/>
    <n v="14250079"/>
    <d v="2025-05-29T00:00:00"/>
    <s v="Servicio de instalación de cámara al CCTV de edif. La Florida."/>
    <s v="VISION SEGURIDAD INTEG ELECT Y TEL LTDA."/>
    <s v="76069830-K"/>
    <n v="198862"/>
    <x v="1"/>
  </r>
  <r>
    <m/>
    <s v="Mercado Público"/>
    <x v="3"/>
    <m/>
    <m/>
    <m/>
    <s v="696217-51-SE25"/>
    <d v="2025-05-29T09:31:44"/>
    <s v="Pasajes aereos"/>
    <m/>
    <m/>
    <n v="55278"/>
    <x v="1"/>
  </r>
  <r>
    <m/>
    <s v="Mercado Público"/>
    <x v="3"/>
    <m/>
    <m/>
    <m/>
    <s v="5148-60-AG25"/>
    <d v="2025-05-29T10:55:15"/>
    <s v="ADQUISICIÓN DE EQUIPOS DE AUDIO PROFESIONAL PARA LA FISCALÍA NACIONAL. Compra ágil: 5148-59-COT25"/>
    <m/>
    <m/>
    <n v="1661199.54"/>
    <x v="1"/>
  </r>
  <r>
    <m/>
    <s v="Mercado Público"/>
    <x v="3"/>
    <m/>
    <m/>
    <m/>
    <s v="696212-61-AG25"/>
    <d v="2025-05-29T11:09:38"/>
    <s v="Orden de Compra generada por invitación a compra ágil: 696212-63-COT25"/>
    <m/>
    <m/>
    <n v="273700"/>
    <x v="1"/>
  </r>
  <r>
    <m/>
    <s v="Mercado Público"/>
    <x v="3"/>
    <m/>
    <m/>
    <m/>
    <s v="5148-61-AG25"/>
    <d v="2025-05-29T11:40:07"/>
    <s v="ADQUISICIÓN DE SISTEMA INALÁMBRICO DIGITALSOLAPA/LAVALIER PARA FISCALÍA NACIONAL. Compra ágil: 5148-60-COT25"/>
    <m/>
    <m/>
    <n v="534597.98"/>
    <x v="1"/>
  </r>
  <r>
    <m/>
    <s v="Mercado Público"/>
    <x v="3"/>
    <m/>
    <m/>
    <m/>
    <s v="696228-37-AG25"/>
    <d v="2025-05-29T12:52:07"/>
    <s v="ARRIENDO SALON CON COFFE FISCALIA REGION BIOBIO"/>
    <m/>
    <m/>
    <n v="339999.66"/>
    <x v="1"/>
  </r>
  <r>
    <m/>
    <s v="Mercado Público"/>
    <x v="3"/>
    <m/>
    <m/>
    <m/>
    <s v="696704-25-AG25"/>
    <d v="2025-05-29T13:07:37"/>
    <s v="REPACION DE FUGA EN CONDENSADOR - Fiscalía Local de Linares"/>
    <m/>
    <m/>
    <n v="1547000"/>
    <x v="1"/>
  </r>
  <r>
    <m/>
    <s v="Mercado Público"/>
    <x v="3"/>
    <m/>
    <m/>
    <m/>
    <s v="696750-18-AG25"/>
    <d v="2025-05-29T13:19:17"/>
    <s v="Orden de Compra generada por invitación a compra ágil: 696750-16-COT25"/>
    <m/>
    <m/>
    <n v="1487500"/>
    <x v="1"/>
  </r>
  <r>
    <m/>
    <s v="Mercado Público"/>
    <x v="3"/>
    <m/>
    <m/>
    <m/>
    <s v="5148-62-AG25"/>
    <d v="2025-05-29T15:30:50"/>
    <s v="ADQUISICIÓN E INSTALACIÓN DE 03 TARJETAS COMPATIBLES PARA EQUIPOS DE CLIMA MARCA LG. Compra ágil: 5148-65-COT25"/>
    <m/>
    <m/>
    <n v="1453846.8"/>
    <x v="1"/>
  </r>
  <r>
    <m/>
    <s v="Mercado Público"/>
    <x v="3"/>
    <m/>
    <m/>
    <m/>
    <s v="696750-19-AG25"/>
    <d v="2025-05-29T16:04:17"/>
    <s v="Orden de Compra generada por invitación a compra ágil: 696750-24-COT25"/>
    <m/>
    <m/>
    <n v="933793"/>
    <x v="1"/>
  </r>
  <r>
    <m/>
    <s v="Mercado Público"/>
    <x v="3"/>
    <m/>
    <m/>
    <m/>
    <s v="5148-63-AG25"/>
    <d v="2025-05-29T17:02:57"/>
    <s v="ADQUISICIÓN Y ENTREGA EN DOMICILIO DE 04 UPS DE 3KVA, PARA EQUIPOS DE RAYOS X, DISTRIBUIDOS EN LAS FISCALIAS DE ANTOFAGASTA, CALAMA, LINARES, Y VALDIVIA. Compra ágil: 5148-74-COT25"/>
    <m/>
    <m/>
    <n v="1526547.47"/>
    <x v="1"/>
  </r>
  <r>
    <m/>
    <s v="Mercado Público"/>
    <x v="3"/>
    <m/>
    <m/>
    <m/>
    <s v="696212-62-AG25"/>
    <d v="2025-05-29T18:05:36"/>
    <s v="Orden de Compra generada por invitación a compra ágil: 696212-64-COT25"/>
    <m/>
    <m/>
    <n v="149940"/>
    <x v="1"/>
  </r>
  <r>
    <s v="F.R. Arica y Parinacota"/>
    <s v="Licitación Pública"/>
    <x v="1"/>
    <s v="FN/MP N° 2060"/>
    <d v="2024-08-13T00:00:00"/>
    <s v="Orden de Servicio"/>
    <n v="18250117"/>
    <d v="2025-05-30T00:00:00"/>
    <s v="Segun la Resolucion FN/MP Nro. 2060/2024, emitida el 13/08/2024, se adquirieron pasajes aereos nacionales, tramo ARI-SCL y SCL-ARI, para el Abogado Asesor Anthony Alexis Torres Fuenzalida."/>
    <s v="Soc. de Turismo e Inversiones Inmobiliarias Limitada."/>
    <s v="76.204.527-3"/>
    <n v="452166"/>
    <x v="1"/>
  </r>
  <r>
    <s v="F.R. Arica y Parinacota"/>
    <s v="Compra/Contratación  inferior a 3 UTM"/>
    <x v="0"/>
    <s v="No Aplica"/>
    <s v="No Aplica"/>
    <s v="Orden de Servicio"/>
    <n v="18250118"/>
    <d v="2025-05-30T00:00:00"/>
    <s v="Segun cotizacion Nro. s/n de fecha 28-05-2025 se autorizo la renovación de la Suscripción del Diario Regional La Estrella de Arica en sus formatos papel y digital, para la FR de Arica y Parinacota."/>
    <s v="EMPRESA PERIODISTICA EL NORTE S.A."/>
    <s v="84295700-1"/>
    <n v="156740"/>
    <x v="1"/>
  </r>
  <r>
    <s v="F.R. Tarapacá"/>
    <s v="Compra/Contratación  inferior a 3 UTM"/>
    <x v="0"/>
    <s v="No Aplica"/>
    <s v="No Aplica"/>
    <s v="Orden de Servicio"/>
    <n v="1250058"/>
    <d v="2025-05-30T00:00:00"/>
    <s v="Suministro e instalación de 4 planchas de cielo americano en FLIQ y suministro e instalación de 2 focos sobrepuestos en nuevo puesto de trabajo en sacfi."/>
    <s v="JOSE MARIA SILVA CARVAJAL"/>
    <s v="13865841-4"/>
    <n v="82824"/>
    <x v="1"/>
  </r>
  <r>
    <s v="F.R. Antofagasta"/>
    <s v="Compra/Contratación  inferior a 3 UTM"/>
    <x v="0"/>
    <s v="No Aplica"/>
    <s v="No Aplica"/>
    <s v="Orden de Compra"/>
    <n v="2250166"/>
    <d v="2025-05-30T00:00:00"/>
    <s v="Servicio de traslado de Fiscal Regional en la ciudad de Santiago entre el 1° y 3 de junio, con motivo de diligencias investigativas. Art.19 UE 290"/>
    <s v="ARRENDADORA DE VEHICULOS S.A."/>
    <s v="77.225.200-5"/>
    <n v="119683"/>
    <x v="1"/>
  </r>
  <r>
    <s v="F.R. Antofagasta"/>
    <s v="Compra/Contratación  inferior a 3 UTM"/>
    <x v="0"/>
    <s v="No Aplica"/>
    <s v="No Aplica"/>
    <s v="Orden de Compra"/>
    <n v="2250167"/>
    <d v="2025-05-30T00:00:00"/>
    <s v="Servicio de traslado de Fiscal Regional en la ciudad de La Serena entre el 3 y 5 de junio, con motivos de diligencias investigativas. Art. 19 UE 290."/>
    <s v="ARRENDADORA DE VEHICULOS S.A."/>
    <s v="77.225.200-5"/>
    <n v="154874"/>
    <x v="1"/>
  </r>
  <r>
    <s v="F.R. Antofagasta"/>
    <s v="Licitación Pública"/>
    <x v="1"/>
    <s v="FN/MP N° 2060"/>
    <d v="2024-08-13T00:00:00"/>
    <s v="Orden de Compra"/>
    <n v="2250168"/>
    <d v="2025-05-30T00:00:00"/>
    <s v="Cambio de pasaje aéreo por comisión de servicios para don Eduardo Ríos. Art 19 UE290"/>
    <s v="Soc. de Turismo e Inversiones Inmobiliarias Limitada."/>
    <s v="76.204.527-3"/>
    <n v="114037"/>
    <x v="1"/>
  </r>
  <r>
    <s v="F.R. Antofagasta"/>
    <s v="Licitación Pública"/>
    <x v="1"/>
    <s v="FN/MP N° 2060"/>
    <d v="2024-08-13T00:00:00"/>
    <s v="Orden de Compra"/>
    <n v="2250169"/>
    <d v="2025-05-30T00:00:00"/>
    <s v="Cambio de pasaje aéreo por comisión de servicios para don Juan Castro, PPI y don Cristian Valencia. Art 19 UE290"/>
    <s v="Soc. de Turismo e Inversiones Inmobiliarias Limitada."/>
    <s v="76.204.527-3"/>
    <n v="429110"/>
    <x v="1"/>
  </r>
  <r>
    <s v="F.R. Antofagasta"/>
    <s v="Licitación Pública"/>
    <x v="1"/>
    <s v="FN/MP N° 2060"/>
    <d v="2024-08-13T00:00:00"/>
    <s v="Orden de Compra"/>
    <n v="2250170"/>
    <d v="2025-05-30T00:00:00"/>
    <s v="Cambio de pasaje aéreo por comisión de servicios de don Juan Castro y PPI. Art 19 UE 290"/>
    <s v="Soc. de Turismo e Inversiones Inmobiliarias Limitada."/>
    <s v="76.204.527-3"/>
    <n v="168465"/>
    <x v="1"/>
  </r>
  <r>
    <s v="F.R. Antofagasta"/>
    <s v="Licitación Pública"/>
    <x v="1"/>
    <s v="FN/MP N° 2060"/>
    <d v="2024-08-13T00:00:00"/>
    <s v="Orden de Compra"/>
    <n v="2250171"/>
    <d v="2025-05-30T00:00:00"/>
    <s v="Compra pasaje aéreo por comisión de servicios para don Eduardo Ríos. Art. 19 UE290"/>
    <s v="Soc. de Turismo e Inversiones Inmobiliarias Limitada."/>
    <s v="76.204.527-3"/>
    <n v="409922"/>
    <x v="1"/>
  </r>
  <r>
    <s v="F.R. Valparaíso"/>
    <s v="Compra/Contratación  inferior a 3 UTM"/>
    <x v="0"/>
    <s v="No Aplica"/>
    <s v="No Aplica"/>
    <s v="Orden de Compra"/>
    <n v="5250134"/>
    <d v="2025-05-30T00:00:00"/>
    <s v="Programa de capacitación &quot; Atención de Usuarios&quot; : contratación de servicio de coffee break "/>
    <s v="VERONICA DEL CARMEN JULIA PARDO CISTERNAS"/>
    <s v="12.024.614-3"/>
    <n v="204000"/>
    <x v="1"/>
  </r>
  <r>
    <s v="F.R. O´Higgins"/>
    <s v="Contratación Directa"/>
    <x v="0"/>
    <s v="06-FR/MP N° 133/2025"/>
    <d v="2025-05-20T00:00:00"/>
    <s v="Orden de Compra"/>
    <n v="6250105"/>
    <d v="2025-05-30T00:00:00"/>
    <s v="Mantención vehículo institucional de uso exclusivo del Fiscal Regional 220.000km. "/>
    <s v="SERVICIOS ADR LIMITADA"/>
    <s v="76.039.218-9"/>
    <n v="948510"/>
    <x v="1"/>
  </r>
  <r>
    <s v="F.R. Los Lagos"/>
    <s v="Compra/Contratación correspondiente a Gastos de Representación"/>
    <x v="0"/>
    <s v="no aplica"/>
    <s v="no aplica"/>
    <s v="Orden de Compra"/>
    <n v="10250096"/>
    <d v="2025-05-30T00:00:00"/>
    <s v="Servicio coffe Inauguración Fiscalía R.Negro"/>
    <s v="Alma González Saez"/>
    <s v="11.141.422-K"/>
    <n v="1178100"/>
    <x v="1"/>
  </r>
  <r>
    <s v="F.R. Aysén"/>
    <s v="Licitación Pública"/>
    <x v="1"/>
    <s v="FN/MP N° 2060"/>
    <d v="2024-08-13T00:00:00"/>
    <s v="Orden de Servicio"/>
    <n v="1125128"/>
    <d v="2025-05-30T00:00:00"/>
    <s v="Pasajes aéreos Nacional Balmaceda -Santiago (ida y regreso), para Sr. Fiscal Regional de Aysén (S). Jornada de trabajo Ministerio Público/ Carabineros de Chile."/>
    <s v="Soc. de Turismo e Inversiones Inmobiliarias Limitada."/>
    <s v="76.204.527-3"/>
    <n v="375596"/>
    <x v="1"/>
  </r>
  <r>
    <s v="F.R. Metrop. Oriente"/>
    <s v="Compra/Contratación  inferior a 3 UTM"/>
    <x v="0"/>
    <s v="No Aplica"/>
    <s v="No Aplica"/>
    <s v="Orden de Compra"/>
    <n v="14250080"/>
    <d v="2025-05-30T00:00:00"/>
    <s v="Reprogramación de tarjeta de estacionamiento Centro de Justicia."/>
    <s v="SOC.CONCESIONARIA C.DE JUSTICIA DE STGO."/>
    <s v="99557380-6"/>
    <n v="11692"/>
    <x v="1"/>
  </r>
  <r>
    <m/>
    <s v="Mercado Público"/>
    <x v="3"/>
    <m/>
    <m/>
    <m/>
    <s v="696704-26-SE25"/>
    <d v="2025-05-30T09:05:11"/>
    <s v="Mantencion Ascensor FL Curicó"/>
    <m/>
    <m/>
    <n v="8782200"/>
    <x v="1"/>
  </r>
  <r>
    <m/>
    <s v="Mercado Público"/>
    <x v="3"/>
    <m/>
    <m/>
    <m/>
    <s v="696961-24-AG25"/>
    <d v="2025-05-30T09:35:08"/>
    <s v="Orden de Compra generada por invitación a compra ágil: 696961-24-COT25"/>
    <m/>
    <m/>
    <n v="3546000"/>
    <x v="1"/>
  </r>
  <r>
    <m/>
    <s v="Mercado Público"/>
    <x v="3"/>
    <m/>
    <m/>
    <m/>
    <s v="696212-63-AG25"/>
    <d v="2025-05-30T10:36:46"/>
    <s v="Orden de Compra generada por invitación a compra ágil: 696212-57-COT25"/>
    <m/>
    <m/>
    <n v="297500"/>
    <x v="1"/>
  </r>
  <r>
    <m/>
    <s v="Mercado Público"/>
    <x v="3"/>
    <m/>
    <m/>
    <m/>
    <s v="696961-25-AG25"/>
    <d v="2025-05-30T11:02:19"/>
    <s v="Orden de Compra generada por invitación a compra ágil: 696961-27-COT25"/>
    <m/>
    <m/>
    <n v="6241550"/>
    <x v="1"/>
  </r>
  <r>
    <m/>
    <s v="Mercado Público"/>
    <x v="3"/>
    <m/>
    <m/>
    <m/>
    <s v="696011-22-AG25"/>
    <d v="2025-05-30T13:19:58"/>
    <s v="Orden de Compra generada por invitación a compra ágil: 696011-22-COT25"/>
    <m/>
    <m/>
    <n v="1489320.7"/>
    <x v="1"/>
  </r>
  <r>
    <m/>
    <s v="Mercado Público"/>
    <x v="3"/>
    <m/>
    <m/>
    <m/>
    <s v="697058-22-AG25"/>
    <d v="2025-05-30T14:41:27"/>
    <s v="Orden de Compra generada por invitación a compra ágil: 697058-28-COT25"/>
    <m/>
    <m/>
    <n v="2474491.9500000002"/>
    <x v="1"/>
  </r>
  <r>
    <m/>
    <s v="Mercado Público"/>
    <x v="3"/>
    <m/>
    <m/>
    <m/>
    <s v="696027-57-AG25"/>
    <d v="2025-05-30T14:47:56"/>
    <s v="Orden de Compra generada por invitación a compra ágil: 696027-37-COT25"/>
    <m/>
    <m/>
    <n v="154700"/>
    <x v="1"/>
  </r>
  <r>
    <m/>
    <s v="Mercado Público"/>
    <x v="3"/>
    <m/>
    <m/>
    <m/>
    <s v="696704-27-AG25"/>
    <d v="2025-05-30T15:24:59"/>
    <s v="suministro e instalación equipos iluminación Fiscalía Local de Curicó y Fiscalía Regional"/>
    <m/>
    <m/>
    <n v="589448.65"/>
    <x v="1"/>
  </r>
  <r>
    <m/>
    <s v="Mercado Público"/>
    <x v="0"/>
    <m/>
    <m/>
    <m/>
    <s v="5148-64-TD25"/>
    <d v="2025-05-30T15:58:37"/>
    <s v="Orden de Compra generada por Trato Directo ID 5148-14-FTD25"/>
    <m/>
    <m/>
    <n v="171.99998199999999"/>
    <x v="1"/>
  </r>
  <r>
    <m/>
    <s v="Mercado Público"/>
    <x v="3"/>
    <m/>
    <m/>
    <m/>
    <s v="1059240-20-AG25"/>
    <d v="2025-05-30T16:54:04"/>
    <s v="PROVISIÓN, INSTALACIÓN Y REPOSICIÓN DE SISTEMA DE CCTV FISCALÍA REGIONAL DE ÑUBLE compra ágil: 1059240-19-COT25"/>
    <m/>
    <m/>
    <n v="6769094.8499999996"/>
    <x v="1"/>
  </r>
  <r>
    <m/>
    <s v="Mercado Público"/>
    <x v="3"/>
    <m/>
    <m/>
    <m/>
    <s v="1059240-21-AG25"/>
    <d v="2025-05-30T17:50:25"/>
    <s v="Adquisición de Mobiliario para Sala de Monitoreo EIVG Fiscalía Local de Chillán compra ágil: 1059240-21-COT25"/>
    <m/>
    <m/>
    <n v="499800"/>
    <x v="1"/>
  </r>
  <r>
    <m/>
    <s v="Mercado Público"/>
    <x v="3"/>
    <m/>
    <m/>
    <m/>
    <s v="697057-41-AG25"/>
    <d v="2025-05-30T18:28:30"/>
    <s v="Mantención Equipos de aire acondicionado"/>
    <m/>
    <m/>
    <n v="3450654.9"/>
    <x v="1"/>
  </r>
  <r>
    <m/>
    <s v="Mercado Público"/>
    <x v="3"/>
    <m/>
    <m/>
    <m/>
    <s v="697057-42-AG25"/>
    <d v="2025-05-30T18:30:48"/>
    <s v="Servicio de flete"/>
    <m/>
    <m/>
    <n v="416500"/>
    <x v="1"/>
  </r>
  <r>
    <m/>
    <s v="Mercado Público"/>
    <x v="3"/>
    <m/>
    <m/>
    <m/>
    <s v="697057-43-AG25"/>
    <d v="2025-05-30T18:33:21"/>
    <s v="Coffe break 06 Junio"/>
    <m/>
    <m/>
    <n v="425425"/>
    <x v="1"/>
  </r>
  <r>
    <m/>
    <s v="Mercado Público"/>
    <x v="3"/>
    <m/>
    <m/>
    <m/>
    <s v="697057-44-AG25"/>
    <d v="2025-05-30T18:34:04"/>
    <s v="Reposición mampara FL San Vicente"/>
    <m/>
    <m/>
    <n v="2072275.52"/>
    <x v="1"/>
  </r>
  <r>
    <s v="Arica y Parinacota"/>
    <s v="Compra/Contratación  inferior a 3 UTM"/>
    <x v="0"/>
    <s v="No Aplica"/>
    <s v="No Aplica"/>
    <s v="Orden de Servicio"/>
    <n v="18250121"/>
    <d v="2025-06-02T00:00:00"/>
    <s v="Segun solicitud Nro. 348833 de fecha 30-05-2025 se autorizo la visita servicio tecnico, para la revision del botón de pánico instalado en la Fiscalía Local de Arica."/>
    <s v="ADT SECURITY SERVICE S.A."/>
    <s v="96719620-7"/>
    <n v="39999"/>
    <x v="2"/>
  </r>
  <r>
    <s v="Arica y Parinacota"/>
    <s v="Contratación Directa"/>
    <x v="0"/>
    <s v="17 FN-MP NRO.2562"/>
    <d v="2024-10-11T00:00:00"/>
    <s v="Orden de Servicio"/>
    <n v="18250122"/>
    <d v="2025-06-02T00:00:00"/>
    <s v="Segun el correo electronico fechado el 27-05-2025, enviado por la DEN de la Fiscalia Nacional, se autorizo la renovacion del arriendo de un vehiculo con chofer por un (1) mes, con vigencia a partir del 13-06-2025."/>
    <s v="ABDON GERARDO AYALA"/>
    <s v="7270914-4"/>
    <n v="3000000"/>
    <x v="2"/>
  </r>
  <r>
    <s v="Arica y Parinacota"/>
    <s v="Licitación Pública"/>
    <x v="1"/>
    <s v="FN/MP N° 2060"/>
    <d v="2024-08-13T00:00:00"/>
    <s v="Orden de Servicio"/>
    <n v="18250123"/>
    <d v="2025-06-02T00:00:00"/>
    <s v="Segun la Resolucion FN/MP Nro. 2060/2024, emitida el 13/08/2024, se adquirieron pasajes aereos nacional, tramo ARI-SCL y SCL-ARI, tarifa light, para el FR M.E.C.G."/>
    <s v="Soc. de Turismo e Inversiones Inmobiliaria Ltda. (G12 Viajes)"/>
    <s v="76204527-3"/>
    <n v="164656"/>
    <x v="2"/>
  </r>
  <r>
    <s v="Arica y Parinacota"/>
    <s v="Licitación Pública"/>
    <x v="1"/>
    <s v="FN/MP N° 2060"/>
    <d v="2024-08-13T00:00:00"/>
    <s v="Orden de Servicio"/>
    <n v="18250124"/>
    <d v="2025-06-02T00:00:00"/>
    <s v="Segun la Resolucion FN/MP Nro. 2060/2024, emitida el 13/08/2024, se adquirieron pasajes aereos nacional, tramo SCL-ZAL y ZOS-SCL, tarifa light, para el FR M.E.C.G."/>
    <s v="Soc. de Turismo e Inversiones Inmobiliaria Ltda. (G12 Viajes)"/>
    <s v="76204527-3"/>
    <n v="109165"/>
    <x v="2"/>
  </r>
  <r>
    <s v="Arica y Parinacota"/>
    <s v="Licitación Pública"/>
    <x v="1"/>
    <s v="FN/MP N° 2060"/>
    <d v="2024-08-13T00:00:00"/>
    <s v="Orden de Servicio"/>
    <n v="18250125"/>
    <d v="2025-06-02T00:00:00"/>
    <s v="Segun la Resolucion FN/MP Nro. 2060/2024, emitida el 13/08/2024, se adquirieron pasajes aereos nacional, tramo ARI-SCL y SCL-ARI, tarifa light, para el FR M.E.C.G."/>
    <s v="Soc. de Turismo e Inversiones Inmobiliaria Ltda. (G12 Viajes)"/>
    <s v="76204527-3"/>
    <n v="165995"/>
    <x v="2"/>
  </r>
  <r>
    <s v="F.R. Los Lagos"/>
    <s v="Licitación Pública"/>
    <x v="1"/>
    <s v="FN/MP N° 2060"/>
    <d v="2024-08-13T00:00:00"/>
    <s v="Orden de Compra "/>
    <n v="10250097"/>
    <d v="2025-06-02T00:00:00"/>
    <s v="Pasaje aéreo P.Montt - Santiago - P.Montt del 11-06 al 14-06-2025"/>
    <s v="Soc. de Turismo e Inversiones Inmobiliaria Ltda. (G12 Viajes)"/>
    <s v="76204527-3"/>
    <n v="233194"/>
    <x v="2"/>
  </r>
  <r>
    <s v="F.R. Los Lagos"/>
    <s v="Compra/Contratación  inferior a 3 UTM"/>
    <x v="0"/>
    <s v="No Aplica"/>
    <s v="No Aplica"/>
    <s v="Orden de Compra "/>
    <n v="10250098"/>
    <d v="2025-06-02T00:00:00"/>
    <s v="Aviso concurso público 08-06-25 cargo Auxiliar FL P.Varas"/>
    <s v="Sociedad Periodística Araucanía S.A."/>
    <s v="87.778.800-8"/>
    <n v="110000"/>
    <x v="2"/>
  </r>
  <r>
    <s v="F.R. Magallanes"/>
    <s v="Licitación Pública"/>
    <x v="1"/>
    <s v="FN/MP N° 2060"/>
    <d v="2024-08-13T00:00:00"/>
    <s v="Orden de Compra "/>
    <n v="12250070"/>
    <d v="2025-06-02T00:00:00"/>
    <s v="Compra de pasaje aéreo Sr. Cristian Crisosto Rifo, ruta P. Arenas-Santiago junio 08/Santiago-Temuco junio 09/Temuco-Santiago Junio 11/Santiago-P. Arenas Junio 15"/>
    <s v="Soc. de Turismo e Inversiones Inmobiliaria Ltda. (G12 Viajes)"/>
    <s v="76204527-3"/>
    <n v="466218"/>
    <x v="2"/>
  </r>
  <r>
    <s v="Fiscalía Nacional"/>
    <s v="Licitación Pública"/>
    <x v="1"/>
    <s v="FN/MP N° 2060"/>
    <d v="2024-08-13T00:00:00"/>
    <s v="Orden de Compra "/>
    <n v="17250311"/>
    <d v="2025-06-02T00:00:00"/>
    <s v="Pasaje aéreo nacional para Sr. Ángel Valencia Vásquez, Rut: 8.667.131-k, Santiago/Puerto Montt/Santiago, del 04 al 05 de junio de 2025. Inauguración de la Fiscalía Local de Río Negro."/>
    <s v="Soc. de Turismo e Inversiones Inmobiliaria Ltda. (G12 Viajes)"/>
    <s v="76204527-3"/>
    <n v="509366"/>
    <x v="2"/>
  </r>
  <r>
    <s v="Fiscalía Nacional"/>
    <s v="Licitación Pública"/>
    <x v="1"/>
    <s v="FN/MP N° 2060"/>
    <d v="2024-08-13T00:00:00"/>
    <s v="Orden de Compra "/>
    <n v="17250312"/>
    <d v="2025-06-02T00:00:00"/>
    <s v="Pasaje aéreo nacional para Sr. Francisco Pincheira Pavez, Rut: 13.477.595-5, Santiago/Puerto Montt/Santiago, del 04 al 05 de junio de 2025. Inauguración de la Fiscalía Local de Río Negro."/>
    <s v="Soc. de Turismo e Inversiones Inmobiliaria Ltda. (G12 Viajes)"/>
    <s v="76204527-3"/>
    <n v="543514"/>
    <x v="2"/>
  </r>
  <r>
    <s v="Fiscalía Nacional"/>
    <s v="Licitación Pública"/>
    <x v="1"/>
    <s v="FN/MP N° 2060"/>
    <d v="2024-08-13T00:00:00"/>
    <s v="Orden de Compra "/>
    <n v="17250313"/>
    <d v="2025-06-02T00:00:00"/>
    <s v="Pasaje aéreo nacional para Sr. Felipe Fritz Castro, Rut: 16.899.242-4, Santiago/Puerto Montt/Santiago, del 04 al 05 de junio de 2025. Escolta al FN en Inauguración de la Fiscalía Local de Río Negro."/>
    <s v="Soc. de Turismo e Inversiones Inmobiliaria Ltda. (G12 Viajes)"/>
    <s v="76204527-3"/>
    <n v="543514"/>
    <x v="2"/>
  </r>
  <r>
    <s v="Fiscalía Nacional"/>
    <s v="Licitación Pública"/>
    <x v="1"/>
    <s v="FN/MP N° 2060"/>
    <d v="2024-08-13T00:00:00"/>
    <s v="Orden de Compra "/>
    <n v="17250314"/>
    <d v="2025-06-02T00:00:00"/>
    <s v="Pasaje aéreo nacional para Sr. Luis Bozzo Barraza, Rut: Luis Bozzo Barraza, Santiago/Puerto Montt/Santiago, del 04 al 05 de junio de 2025. Inauguración de la Fiscalía Local de Río Negro."/>
    <s v="Soc. de Turismo e Inversiones Inmobiliaria Ltda. (G12 Viajes)"/>
    <s v="76204527-3"/>
    <n v="543514"/>
    <x v="2"/>
  </r>
  <r>
    <s v="Fiscalía Nacional"/>
    <s v="Licitación Pública"/>
    <x v="1"/>
    <s v="FN/MP N° 3029"/>
    <d v="2024-11-28T00:00:00"/>
    <s v="Orden de Compra "/>
    <n v="17250315"/>
    <d v="2025-06-02T00:00:00"/>
    <s v="Endoso de póliza de seguro para vehículo institucional de la Fiscalía Regional de Antofagasta, MITSUBISHI MONTERO SPORT, PPU VDBG-15, con vigencia desde el 28/05/2025 hasta el término de la vigencia de la póliza original, esto es hasta el 30/11/2025."/>
    <s v="Fid Chile Seguros Generales S.A."/>
    <s v="77096952-2"/>
    <n v="1012761"/>
    <x v="2"/>
  </r>
  <r>
    <m/>
    <s v="Mercado Público"/>
    <x v="3"/>
    <m/>
    <m/>
    <m/>
    <s v="696217-52-AG25"/>
    <d v="2025-06-02T10:30:19"/>
    <s v="Orden de Compra generada por invitación a compra ágil: 696217-25-COT25"/>
    <m/>
    <m/>
    <n v="392700"/>
    <x v="2"/>
  </r>
  <r>
    <m/>
    <s v="Mercado Público"/>
    <x v="3"/>
    <m/>
    <m/>
    <m/>
    <s v="696217-53-CM25"/>
    <d v="2025-06-02T11:15:09"/>
    <s v="Orden de Compra: 696217-53-CM25"/>
    <m/>
    <m/>
    <n v="3131199.4"/>
    <x v="2"/>
  </r>
  <r>
    <m/>
    <s v="Mercado Público"/>
    <x v="3"/>
    <m/>
    <m/>
    <m/>
    <s v="697058-23-CM25"/>
    <d v="2025-06-02T11:38:18"/>
    <s v="Orden de Compra: 697058-23-CM25 compra estufas a gas 15kg"/>
    <m/>
    <m/>
    <n v="1994052.06"/>
    <x v="2"/>
  </r>
  <r>
    <m/>
    <s v="Mercado Público"/>
    <x v="3"/>
    <m/>
    <m/>
    <m/>
    <s v="696954-27-AG25"/>
    <d v="2025-06-02T12:25:05"/>
    <s v="Mantención tableros eléctricos Provincia Chiloé"/>
    <m/>
    <m/>
    <n v="856800"/>
    <x v="2"/>
  </r>
  <r>
    <m/>
    <s v="Mercado Público"/>
    <x v="3"/>
    <m/>
    <m/>
    <m/>
    <s v="696954-28-AG25"/>
    <d v="2025-06-02T12:27:26"/>
    <s v="Mantención tableros eléctricos Provincia Osorno"/>
    <m/>
    <m/>
    <n v="289999.43"/>
    <x v="2"/>
  </r>
  <r>
    <m/>
    <s v="Mercado Público"/>
    <x v="3"/>
    <m/>
    <m/>
    <m/>
    <s v="697224-13-AG25"/>
    <d v="2025-06-02T12:28:56"/>
    <s v="697224-13-AG25"/>
    <m/>
    <m/>
    <n v="874650"/>
    <x v="2"/>
  </r>
  <r>
    <m/>
    <s v="Mercado Público"/>
    <x v="3"/>
    <m/>
    <m/>
    <m/>
    <s v="697058-24-CM25"/>
    <d v="2025-06-02T12:54:52"/>
    <s v="Orden de Compra: 697058-24-CM25"/>
    <m/>
    <m/>
    <n v="397795.58"/>
    <x v="2"/>
  </r>
  <r>
    <m/>
    <s v="Mercado Público"/>
    <x v="3"/>
    <m/>
    <m/>
    <m/>
    <s v="696954-29-AG25"/>
    <d v="2025-06-02T12:59:03"/>
    <s v="Compra de Notebook"/>
    <m/>
    <m/>
    <n v="664385.32999999996"/>
    <x v="2"/>
  </r>
  <r>
    <m/>
    <s v="Mercado Público"/>
    <x v="3"/>
    <m/>
    <m/>
    <m/>
    <s v="696212-65-AG25"/>
    <d v="2025-06-02T14:52:33"/>
    <s v="Orden de Compra generada por invitación a compra ágil: 696212-59-COT25"/>
    <m/>
    <m/>
    <n v="506940"/>
    <x v="2"/>
  </r>
  <r>
    <m/>
    <s v="Mercado Público"/>
    <x v="3"/>
    <m/>
    <m/>
    <m/>
    <s v="697036-41-AG25"/>
    <d v="2025-06-02T15:09:43"/>
    <s v="Orden de Compra generada por invitación a compra ágil: 697036-44-COT25"/>
    <m/>
    <m/>
    <n v="506940"/>
    <x v="2"/>
  </r>
  <r>
    <m/>
    <s v="Mercado Público"/>
    <x v="3"/>
    <m/>
    <m/>
    <m/>
    <s v="696212-66-AG25"/>
    <d v="2025-06-02T16:40:38"/>
    <s v="Orden de Compra generada por invitación a compra ágil: 696212-62-COT25"/>
    <m/>
    <m/>
    <n v="533149.75"/>
    <x v="2"/>
  </r>
  <r>
    <m/>
    <s v="Mercado Público"/>
    <x v="3"/>
    <m/>
    <m/>
    <m/>
    <s v="5148-65-AG25"/>
    <d v="2025-06-02T17:24:45"/>
    <s v="EVALUACIÓN PSICOLABORAL DEL ESTAMENTO PROFESIONAL. Compra ágil: 5148-76-COT25"/>
    <m/>
    <m/>
    <n v="135000"/>
    <x v="2"/>
  </r>
  <r>
    <s v="F.R. Tarapacá"/>
    <s v="Compra/Contratación  inferior a 3 UTM"/>
    <x v="0"/>
    <s v="No Aplica"/>
    <s v="No Aplica"/>
    <s v="Orden de Servicio"/>
    <n v="1250061"/>
    <d v="2025-06-03T00:00:00"/>
    <s v="Servicio de evaluación psicolaboral p/1 postulante a cargo honorario en FLTA"/>
    <s v="PEOPLE GO SPA"/>
    <s v="77073835-0"/>
    <n v="90620"/>
    <x v="2"/>
  </r>
  <r>
    <s v="F.R. Antofagasta"/>
    <s v="Licitación Pública"/>
    <x v="1"/>
    <s v="FN/MP N° 2060"/>
    <d v="2024-08-13T00:00:00"/>
    <s v="Orden de Compra "/>
    <n v="2250173"/>
    <d v="2025-06-03T00:00:00"/>
    <s v="Compra pasaje aéreo por comisión de servicios para don Christian Waelder para concurrir a Proyecto Ampliación de FR Tarapacá"/>
    <s v="Soc. de Turismo e Inversiones Inmobiliaria Ltda. (G12 Viajes)"/>
    <s v="76204527-3"/>
    <n v="316194"/>
    <x v="2"/>
  </r>
  <r>
    <s v="F.R. Antofagasta"/>
    <s v="Compra/Contratación  inferior a 3 UTM"/>
    <x v="0"/>
    <s v="No Aplica"/>
    <s v="No Aplica"/>
    <s v="Orden de Compra "/>
    <n v="2250174"/>
    <d v="2025-06-03T00:00:00"/>
    <s v="Servicio de desratización para Fiscalía Local de Antofagasta."/>
    <s v="NORTHPLAGAS SPA"/>
    <s v="77.775.723-7"/>
    <n v="142800"/>
    <x v="2"/>
  </r>
  <r>
    <s v="F.R. Coquimbo"/>
    <s v="Compra/Contratación  inferior a 3 UTM"/>
    <x v="0"/>
    <s v="No Aplica"/>
    <s v="No Aplica"/>
    <s v="Orden de Compra "/>
    <n v="42500109"/>
    <d v="2025-06-03T00:00:00"/>
    <s v="Evaluación psicolaboral de un postulante a cargo Técnico de reemplazo para FL Illapel. "/>
    <s v="CONSULTORA TCS GROUP SEARCH SPA"/>
    <s v="77.108.874-0"/>
    <n v="118500"/>
    <x v="2"/>
  </r>
  <r>
    <s v="F.R. Ñuble"/>
    <s v="Licitación Pública"/>
    <x v="1"/>
    <s v="FN/MP N° 2060"/>
    <d v="2024-08-13T00:00:00"/>
    <s v="Orden de Compra "/>
    <n v="20250077"/>
    <d v="2025-06-03T00:00:00"/>
    <s v="Adquisicion de pasaje aereo Sra. Nayalet Mansilla viaje a Santiago el dia 12 y 13 Junio"/>
    <s v="Soc. de Turismo e Inversiones Inmobiliaria Ltda. (G12 Viajes)"/>
    <s v="76204527-3"/>
    <n v="206139"/>
    <x v="2"/>
  </r>
  <r>
    <s v="F.R. Aysen"/>
    <s v="Licitación Pública"/>
    <x v="1"/>
    <s v="FN/MP N° 2060"/>
    <d v="2024-08-13T00:00:00"/>
    <s v="Orden de Servicio"/>
    <n v="1125130"/>
    <d v="2025-06-03T00:00:00"/>
    <s v="Pasajes Aéreos Nacionales Balmaceda-Temuco (ida y regreso), para Fiscal Adjunto Jefe SACFI Fiscalía Regional de Aysén.  Concurrencia a diligencias causa relevante en Temuco."/>
    <s v="Soc. de Turismo e Inversiones Inmobiliaria Ltda. (G12 Viajes)"/>
    <s v="76204527-3"/>
    <n v="431868"/>
    <x v="2"/>
  </r>
  <r>
    <s v="F.R. Magallanes"/>
    <s v="Compra/Contratación  inferior a 3 UTM"/>
    <x v="0"/>
    <s v="No Aplica"/>
    <s v="No Aplica"/>
    <s v="Orden de Compra "/>
    <n v="12250071"/>
    <d v="2025-06-03T00:00:00"/>
    <s v="Publicación aviso Concurso Público día 08/06/25 para el cargo de Administrador(a) Publico FL P. Arenas profesional Grado IX. Tamaño Aviso 10 cms*2 columnas."/>
    <s v="EMPRESA DE PUBLICACIONES LA PRENSA AUSTRAL LTDA."/>
    <s v="85.732.200-2"/>
    <n v="73780"/>
    <x v="2"/>
  </r>
  <r>
    <s v="F.R. Magallanes"/>
    <s v="Licitación Pública"/>
    <x v="1"/>
    <s v="FN/MP N° 2060"/>
    <d v="2024-08-13T00:00:00"/>
    <s v="Orden de Compra "/>
    <n v="12250072"/>
    <d v="2025-06-03T00:00:00"/>
    <s v="Compra de pasajes aéreos usuarias URAVIT. Jesica Cacabelos Gallardo/Josefa Nahuelquen Cacabelos Santiago-Punta Arenas Junio 25/Martina Palma Cacabelos Santiago-Punta Arenas Julio 02. Jesica Cacabelos Gallardo/Josefa Nahuelquen Cacabelos/Martina Palma Cacabelos Punta Arenas Santiago Julio 06."/>
    <s v="Soc. de Turismo e Inversiones Inmobiliaria Ltda. (G12 Viajes)"/>
    <s v="76204527-3"/>
    <n v="1021924"/>
    <x v="2"/>
  </r>
  <r>
    <s v="F.R. Metrop. Sur"/>
    <s v="Compra/Contratación  inferior a 3 UTM"/>
    <x v="0"/>
    <s v="No Aplica"/>
    <s v="No Aplica"/>
    <s v="Orden de Compra "/>
    <n v="15250099"/>
    <d v="2025-06-03T00:00:00"/>
    <s v="Reparaciones eléctricas oficina 103, más reparación de punto de red módulo de atención N°4 y cambio de foco exterior en zona de estacionamiento en la Fiscalía Local de Puente Alto."/>
    <s v="FABIAN EDUARDO GONZALEZ PASTEN"/>
    <s v="19041186-9"/>
    <n v="204725"/>
    <x v="2"/>
  </r>
  <r>
    <s v="F.R. Metrop. Sur"/>
    <s v="Compra/Contratación  inferior a 3 UTM"/>
    <x v="0"/>
    <s v="No Aplica"/>
    <s v="No Aplica"/>
    <s v="Orden de Compra "/>
    <n v="15250100"/>
    <d v="2025-06-03T00:00:00"/>
    <s v="Servicios de coffee break para Taller de Trabajo de Duelo para el 10 Junio 2025 de la Fiscalía Regional Sur. "/>
    <s v="SERVICIO DE BANQUETERIA CATHERINE  ALVAREZ. E.I.R.L"/>
    <s v="77574477-4"/>
    <n v="199920"/>
    <x v="2"/>
  </r>
  <r>
    <s v="F.R. Metrop. Sur"/>
    <s v="Compra/Contratación  inferior a 3 UTM"/>
    <x v="0"/>
    <s v="No Aplica"/>
    <s v="No Aplica"/>
    <s v="Orden de Compra "/>
    <n v="15250101"/>
    <d v="2025-06-03T00:00:00"/>
    <s v="Cableado UTP para cámara tipo domo sobre Scanner de Rayos X que tiene problemas de intermitencia. Cableado desde el piso 1 al 3, en la Fiscalía Regional Sur. "/>
    <s v="FICONTEL LTDA."/>
    <s v="78049160-4"/>
    <n v="142800"/>
    <x v="2"/>
  </r>
  <r>
    <m/>
    <s v="Mercado Público"/>
    <x v="3"/>
    <m/>
    <m/>
    <m/>
    <s v="696217-54-CM25"/>
    <d v="2025-06-03T09:19:18"/>
    <s v="Orden de Compra: 696217-54-CM25"/>
    <m/>
    <m/>
    <n v="212028"/>
    <x v="2"/>
  </r>
  <r>
    <m/>
    <s v="Mercado Público"/>
    <x v="3"/>
    <m/>
    <m/>
    <m/>
    <s v="696954-30-AG25"/>
    <d v="2025-06-03T09:23:33"/>
    <s v="Mantención tableros eléctricos Provincia Llanquihue"/>
    <m/>
    <m/>
    <n v="1623757.38"/>
    <x v="2"/>
  </r>
  <r>
    <m/>
    <s v="Mercado Público"/>
    <x v="3"/>
    <m/>
    <m/>
    <m/>
    <s v="696212-67-AG25"/>
    <d v="2025-06-03T09:42:37"/>
    <s v="Orden de Compra generada por invitación a compra ágil: 696212-52-COT25"/>
    <m/>
    <m/>
    <n v="1389989.02"/>
    <x v="2"/>
  </r>
  <r>
    <m/>
    <s v="Mercado Público"/>
    <x v="3"/>
    <m/>
    <m/>
    <m/>
    <s v="1059240-23-CM25"/>
    <d v="2025-06-03T12:04:17"/>
    <s v="Orden de Compra: 1059240-23-CM25"/>
    <m/>
    <m/>
    <n v="206139"/>
    <x v="2"/>
  </r>
  <r>
    <m/>
    <s v="Mercado Público"/>
    <x v="3"/>
    <m/>
    <m/>
    <m/>
    <s v="696704-28-AG25"/>
    <d v="2025-06-03T12:54:58"/>
    <s v="Obras menores en la Fiscalía Local de Linares"/>
    <m/>
    <m/>
    <n v="1140305.6000000001"/>
    <x v="2"/>
  </r>
  <r>
    <m/>
    <s v="Mercado Público"/>
    <x v="3"/>
    <m/>
    <m/>
    <m/>
    <s v="697055-27-CM25"/>
    <d v="2025-06-03T14:42:00"/>
    <s v="Orden de Compra: 697055-27-CM25"/>
    <m/>
    <m/>
    <n v="4320342.5999999996"/>
    <x v="2"/>
  </r>
  <r>
    <m/>
    <s v="Mercado Público"/>
    <x v="3"/>
    <m/>
    <m/>
    <m/>
    <s v="696228-38-AG25"/>
    <d v="2025-06-03T16:07:03"/>
    <s v="CARRO MULTIUSO TRES NIVELES REGION BIOBIO"/>
    <m/>
    <m/>
    <n v="327012"/>
    <x v="2"/>
  </r>
  <r>
    <m/>
    <s v="Mercado Público"/>
    <x v="3"/>
    <m/>
    <m/>
    <m/>
    <s v="5148-66-AG25"/>
    <d v="2025-06-03T16:42:35"/>
    <s v="ADQUISICIÓN DE EQUIPO CONMUTADOR. Compra ágil: 5148-80-COT25"/>
    <m/>
    <m/>
    <n v="481950"/>
    <x v="2"/>
  </r>
  <r>
    <m/>
    <s v="Mercado Público"/>
    <x v="3"/>
    <m/>
    <m/>
    <m/>
    <s v="697058-25-AG25"/>
    <d v="2025-06-03T17:03:02"/>
    <s v="Orden de Compra generada por invitación a compra ágil: 697058-29-COT25"/>
    <m/>
    <m/>
    <n v="546000"/>
    <x v="2"/>
  </r>
  <r>
    <m/>
    <s v="Mercado Público"/>
    <x v="3"/>
    <m/>
    <m/>
    <m/>
    <s v="5148-67-AG25"/>
    <d v="2025-06-03T17:29:56"/>
    <s v="MANTENIMIENTO PREVENTIVO DEL SISTEMA DE ANCLAJE DE EQUIPOS LIMPIA FACHADAS. Compra ágil: 5148-78-COT25"/>
    <m/>
    <m/>
    <n v="1799994"/>
    <x v="2"/>
  </r>
  <r>
    <s v="Arica y Parinacota"/>
    <s v="Licitación Pública"/>
    <x v="1"/>
    <s v="FN/MP N° 2060"/>
    <d v="2024-08-13T00:00:00"/>
    <s v="Otro"/>
    <n v="18250128"/>
    <d v="2025-06-04T00:00:00"/>
    <s v="Segun la Resolucion FN/MP Nro. 2060/2024, emitida el 13/08/2024, se adquirieron pasajes aereos nacionales, tramos SCL-ZAL y ZOS-SCL, para el Fiscal Adjunto."/>
    <s v="Soc. de Turismo e Inversiones Inmobiliaria Ltda. (G12 Viajes)"/>
    <s v="76204527-3"/>
    <n v="136193"/>
    <x v="2"/>
  </r>
  <r>
    <s v="F.R. Tarapacá"/>
    <s v="Compra/Contratación  inferior a 3 UTM"/>
    <x v="0"/>
    <s v="No Aplica"/>
    <s v="No Aplica"/>
    <s v="Orden de Servicio"/>
    <n v="1250062"/>
    <d v="2025-06-04T00:00:00"/>
    <s v="Servicio de revisión y diagnostico equipos de climatización FLTA."/>
    <s v="CLIMA PARTNER SPA"/>
    <s v="77631891-4"/>
    <n v="119000"/>
    <x v="2"/>
  </r>
  <r>
    <s v="F.R. Tarapacá"/>
    <s v="Compra/Contratación  inferior a 3 UTM"/>
    <x v="0"/>
    <s v="No Aplica"/>
    <s v="No Aplica"/>
    <s v="Orden de Servicio"/>
    <n v="1250063"/>
    <d v="2025-06-04T00:00:00"/>
    <s v="Serv. de evaluación psicolaboral p/1 postulante a cargo profesional honorarios."/>
    <s v="PEOPLE GO SPA"/>
    <s v="77073835-0"/>
    <n v="98500"/>
    <x v="2"/>
  </r>
  <r>
    <s v="F.R. Atacama"/>
    <s v="Licitación Pública"/>
    <x v="1"/>
    <s v="FN/MP N° 2060"/>
    <d v="2024-08-13T00:00:00"/>
    <s v="Orden de Compra "/>
    <n v="3250090"/>
    <d v="2025-06-04T00:00:00"/>
    <s v="Pasaje aéreo del Fiscal Regional de Atacama, desde el 11 al 13 de junio, por Jornada de trabajo con Carabineros de Chile."/>
    <s v="Soc. de Turismo e Inversiones Inmobiliaria Ltda. (G12 Viajes)"/>
    <s v="76204527-3"/>
    <n v="124934"/>
    <x v="2"/>
  </r>
  <r>
    <s v="F.R. Valparaíso"/>
    <s v="Compra/Contratación  inferior a 3 UTM"/>
    <x v="0"/>
    <s v="No Aplica"/>
    <s v="No Aplica"/>
    <s v="Orden de Compra "/>
    <n v="5250139"/>
    <d v="2025-06-04T00:00:00"/>
    <s v="Programa de capacitación regional: compra de Insumos cafeteria ( coffee break)"/>
    <s v="PROVEEDORES INTEGRALES PRISA S A"/>
    <s v="96.556.940-5"/>
    <n v="125757"/>
    <x v="2"/>
  </r>
  <r>
    <s v="F.R. Los Ríos"/>
    <s v="Compra/Contratación  inferior a 3 UTM"/>
    <x v="0"/>
    <s v="No Aplica"/>
    <s v="No Aplica"/>
    <s v="Orden de Compra "/>
    <n v="19250057"/>
    <d v="2025-06-04T00:00:00"/>
    <s v="Compra de 02 galvanos"/>
    <s v="Hector Hugo Sepulveda Bravo."/>
    <s v="7.389.035-7"/>
    <n v="37800"/>
    <x v="2"/>
  </r>
  <r>
    <s v="F.R. Los Ríos"/>
    <s v="Compra/Contratación  inferior a 3 UTM"/>
    <x v="0"/>
    <s v="No Aplica"/>
    <s v="No Aplica"/>
    <s v="Orden de Compra "/>
    <n v="19250058"/>
    <d v="2025-06-04T00:00:00"/>
    <s v="Seministros e instalación de cebos para roedores, entretecho segundo y tercer piso edificio Fiscalía Regional"/>
    <s v="Katseis Servicios SPA."/>
    <s v="78.139.373-8"/>
    <n v="155037"/>
    <x v="2"/>
  </r>
  <r>
    <s v="F.R. Los Ríos"/>
    <s v="Licitación Pública"/>
    <x v="1"/>
    <s v="FN/MP N° 2060"/>
    <d v="2024-08-13T00:00:00"/>
    <s v="Orden de Compra "/>
    <n v="19250059"/>
    <d v="2025-06-04T00:00:00"/>
    <s v="Compra de pasaje A. Anabalon invitación jornada de trabajo Ministerio Público/Carabineros de chile, desde el 12 al 13 de junio 2025"/>
    <s v="Soc. de Turismo e Inversiones Inmobiliaria Ltda. (G12 Viajes)"/>
    <s v="76204527-3"/>
    <n v="292548"/>
    <x v="2"/>
  </r>
  <r>
    <s v="F.R. Metrop. Oriente"/>
    <s v="Compra/Contratación  inferior a 3 UTM"/>
    <x v="0"/>
    <s v="No Aplica"/>
    <s v="No Aplica"/>
    <s v="Orden de Compra "/>
    <n v="14250082"/>
    <d v="2025-06-04T00:00:00"/>
    <s v="Reparación de baños, edificio Ñuñoa."/>
    <s v="CONSTR. Y MANTENT. ELIAN RUBIO R. EIRL."/>
    <s v="77975103-1"/>
    <n v="143000"/>
    <x v="2"/>
  </r>
  <r>
    <s v="Fiscalía Nacional"/>
    <s v="Contratación Directa"/>
    <x v="0"/>
    <s v="FN/MP N° 1280"/>
    <d v="2025-06-02T00:00:00"/>
    <s v="Orden de Compra "/>
    <n v="17250319"/>
    <d v="2025-06-04T00:00:00"/>
    <s v="Contratación de Mantención de 20.000 kilómetros de vehículo institucional Chevrolet Tahoe PPU TSVD.44"/>
    <s v="Salinas y Fabres Sociedad Anonima"/>
    <s v="91502000-3"/>
    <n v="399999"/>
    <x v="2"/>
  </r>
  <r>
    <s v="Fiscalía Nacional"/>
    <s v="Compra/Contratación  inferior a 3 UTM"/>
    <x v="0"/>
    <s v="No Aplica"/>
    <s v="No Aplica"/>
    <s v="Orden de Compra "/>
    <n v="17250321"/>
    <d v="2025-06-04T00:00:00"/>
    <s v="Adquisición de 06 Paneles de luces Led, para la Fiscalia Nacional."/>
    <s v="Comercial Royal Pro Spa."/>
    <s v="76503537-6"/>
    <n v="113526"/>
    <x v="2"/>
  </r>
  <r>
    <m/>
    <s v="Mercado Público"/>
    <x v="3"/>
    <m/>
    <m/>
    <m/>
    <s v="697209-15-AG25"/>
    <d v="2025-06-04T08:12:05"/>
    <s v="Adquisisicón de smartphone para protección de víctimas y testigos."/>
    <m/>
    <m/>
    <n v="3540250"/>
    <x v="2"/>
  </r>
  <r>
    <m/>
    <s v="Mercado Público"/>
    <x v="3"/>
    <m/>
    <m/>
    <m/>
    <s v="709129-10-AG25"/>
    <d v="2025-06-04T08:19:44"/>
    <s v="SERVICIO DE CAFETERIA. FISCALÍA REGIONAL DE MAGALLANES Y DE LA ANTÁRTICA CHILENA"/>
    <m/>
    <m/>
    <n v="252999.95"/>
    <x v="2"/>
  </r>
  <r>
    <m/>
    <s v="Mercado Público"/>
    <x v="3"/>
    <m/>
    <m/>
    <m/>
    <s v="696212-68-AG25"/>
    <d v="2025-06-04T09:44:53"/>
    <s v="Orden de Compra generada por invitación a compra ágil: 696212-68-COT25"/>
    <m/>
    <m/>
    <n v="610922.19999999995"/>
    <x v="2"/>
  </r>
  <r>
    <m/>
    <s v="Mercado Público"/>
    <x v="0"/>
    <m/>
    <m/>
    <m/>
    <s v="5148-68-TD25"/>
    <d v="2025-06-04T10:51:11"/>
    <s v="Orden de Compra generada por Trato Directo ID 5148-15-FTD25"/>
    <m/>
    <m/>
    <n v="399999.46"/>
    <x v="2"/>
  </r>
  <r>
    <s v="F.R. Antofagasta"/>
    <s v="Licitación Pública"/>
    <x v="1"/>
    <s v="FN/MP N° 2060"/>
    <d v="2024-08-13T00:00:00"/>
    <s v="Orden de Compra "/>
    <n v="2250176"/>
    <d v="2025-06-05T00:00:00"/>
    <s v="Pasaje aéreo por comisión de servicios para asistir a jornada de Ministerio Público/Carabineros de Chile para Fiscal Regional y PPI - UE297 y UE201"/>
    <s v="Soc. de Turismo e Inversiones Inmobiliaria Ltda. (G12 Viajes)"/>
    <s v="76204527-3"/>
    <n v="1088902"/>
    <x v="2"/>
  </r>
  <r>
    <s v="F.R. Antofagasta"/>
    <s v="Licitación Pública"/>
    <x v="1"/>
    <s v="FN/MP N° 2060"/>
    <d v="2024-08-13T00:00:00"/>
    <s v="Orden de Compra "/>
    <n v="2250177"/>
    <d v="2025-06-05T00:00:00"/>
    <s v="Compra pasaje aéreo por comisión de servicios para Tatiana Bustamante para asistir a Jornada de Relatores Interno UE 295"/>
    <s v="Soc. de Turismo e Inversiones Inmobiliaria Ltda. (G12 Viajes)"/>
    <s v="76204527-3"/>
    <n v="153250"/>
    <x v="2"/>
  </r>
  <r>
    <s v="F.R. Coquimbo"/>
    <s v="Compra/Contratación  inferior a 3 UTM"/>
    <x v="0"/>
    <s v="No Aplica"/>
    <s v="No Aplica"/>
    <s v="Orden de Compra "/>
    <n v="42500111"/>
    <d v="2025-06-05T00:00:00"/>
    <s v="Presente recordatorio para aniversario PDI"/>
    <s v="PUBLIFOTO LIMITADA"/>
    <s v="76.179.804-9"/>
    <n v="59476"/>
    <x v="2"/>
  </r>
  <r>
    <s v="F.R. Metrop. Centro Norte"/>
    <s v="Compra/Contratación  inferior a 3 UTM"/>
    <x v="0"/>
    <s v="No Aplica"/>
    <s v="No Aplica"/>
    <s v="Orden de Compra "/>
    <n v="13250068"/>
    <d v="2025-06-05T00:00:00"/>
    <s v="Evaluación Psicolaboral Cargo Profesional"/>
    <s v="CONSULTORA TCS GROUP SEARCH SPA"/>
    <s v="77.108.874-0"/>
    <n v="137207"/>
    <x v="2"/>
  </r>
  <r>
    <s v="Fiscalía Nacional"/>
    <s v="Licitación Pública"/>
    <x v="1"/>
    <s v="FN/MP N° 2060"/>
    <d v="2024-08-13T00:00:00"/>
    <s v="Orden de Compra "/>
    <n v="17250323"/>
    <d v="2025-06-05T00:00:00"/>
    <s v="Pasaje aéreo nacional para Sra. Lorena Rebolledo, Rut: 12.884.925-4, Santiago/Puntas Arenas/Santiago, del 30 de julio al 01 de agosto de 2025. Jornada de Capacitaciones de Crimen Organizado y Drogas a la Fiscalía Regional de Magallanes."/>
    <s v="Soc. de Turismo e Inversiones Inmobiliaria Ltda. (G12 Viajes)"/>
    <s v="76204527-3"/>
    <n v="212194"/>
    <x v="2"/>
  </r>
  <r>
    <s v="Fiscalía Nacional"/>
    <s v="Licitación Pública"/>
    <x v="1"/>
    <s v="FN/MP N° 2060"/>
    <d v="2024-08-13T00:00:00"/>
    <s v="Orden de Compra "/>
    <n v="17250324"/>
    <d v="2025-06-05T00:00:00"/>
    <s v="Pasaje aéreo nacional para Sr. Ignacio Castillo, Rut: 10.598.535-5, Santiago/Puntas Arenas/Santiago, del 30 de julio al 01 de agosto de 2025. Jornada de Capacitaciones de Crimen Organizado y Drogas a la Fiscalía Regional de Magallanes."/>
    <s v="Soc. de Turismo e Inversiones Inmobiliaria Ltda. (G12 Viajes)"/>
    <s v="76204527-3"/>
    <n v="212194"/>
    <x v="2"/>
  </r>
  <r>
    <s v="Fiscalía Nacional"/>
    <s v="Licitación Pública"/>
    <x v="1"/>
    <s v="FN/MP N° 2060"/>
    <d v="2024-08-13T00:00:00"/>
    <s v="Orden de Compra "/>
    <n v="17250325"/>
    <d v="2025-06-05T00:00:00"/>
    <s v="Pasaje aéreo nacional para Sra. Javiera Espinoza, Rut: 17.697.864-3, Santiago/Puntas Arenas/Santiago, del 30 de julio al 01 de agosto de 2025. Jornada de Capacitaciones de Crimen Organizado y Drogas a la Fiscalía Regional de Magallanes."/>
    <s v="Soc. de Turismo e Inversiones Inmobiliaria Ltda. (G12 Viajes)"/>
    <s v="76204527-3"/>
    <n v="212194"/>
    <x v="2"/>
  </r>
  <r>
    <s v="Fiscalía Nacional"/>
    <s v="Licitación Pública"/>
    <x v="1"/>
    <s v="FN/MP N° 2060"/>
    <d v="2024-08-13T00:00:00"/>
    <s v="Orden de Compra "/>
    <n v="17250326"/>
    <d v="2025-06-05T00:00:00"/>
    <s v="Pasaje aéreo nacional para Sr. Emilio Rodriguez Morales, Rut: 13.191.814-6, Santiago/Valdivia- Puerto Montt /Santiago, del 22 al 26 de junio de 2025. Visitas coordinativas de seguridad a las región de los Rios y de Los Lagos."/>
    <s v="Soc. de Turismo e Inversiones Inmobiliaria Ltda. (G12 Viajes)"/>
    <s v="76204527-3"/>
    <n v="206194"/>
    <x v="2"/>
  </r>
  <r>
    <s v="Fiscalía Nacional"/>
    <s v="Licitación Pública"/>
    <x v="1"/>
    <s v="FN/MP N° 2060"/>
    <d v="2024-08-13T00:00:00"/>
    <s v="Orden de Compra "/>
    <n v="17250327"/>
    <d v="2025-06-05T00:00:00"/>
    <s v="Pasaje aéreo nacional para Sra. Vanessa Moreira Cornejo, Rut: 10.700.411-4, Santiago/Valdivia- Puerto Montt /Santiago, del 22 al 26 de junio de 2025. Visitas coordinativas de seguridad a las región de los Rios y de Los Lagos."/>
    <s v="Soc. de Turismo e Inversiones Inmobiliaria Ltda. (G12 Viajes)"/>
    <s v="76204527-3"/>
    <n v="280194"/>
    <x v="2"/>
  </r>
  <r>
    <m/>
    <s v="Mercado Público"/>
    <x v="3"/>
    <m/>
    <m/>
    <m/>
    <s v="697055-28-AG25"/>
    <d v="2025-06-05T10:39:26"/>
    <s v="Orden de Compra generada por invitación a compra ágil: 697055-45-COT25"/>
    <m/>
    <m/>
    <n v="1785000"/>
    <x v="2"/>
  </r>
  <r>
    <m/>
    <s v="Mercado Público"/>
    <x v="3"/>
    <m/>
    <m/>
    <m/>
    <s v="697055-29-AG25"/>
    <d v="2025-06-05T10:47:22"/>
    <s v="Orden de Compra generada por invitación a compra ágil: 697055-48-COT25"/>
    <m/>
    <m/>
    <n v="450534"/>
    <x v="2"/>
  </r>
  <r>
    <m/>
    <s v="Mercado Público"/>
    <x v="3"/>
    <m/>
    <m/>
    <m/>
    <s v="697055-30-AG25"/>
    <d v="2025-06-05T10:54:42"/>
    <s v="Orden de Compra generada por invitación a compra ágil: 697055-46-COT25"/>
    <m/>
    <m/>
    <n v="5791849"/>
    <x v="2"/>
  </r>
  <r>
    <m/>
    <s v="Mercado Público"/>
    <x v="3"/>
    <m/>
    <m/>
    <m/>
    <s v="696713-18-AG25"/>
    <d v="2025-06-05T11:45:08"/>
    <s v="AUDIFONOS DE PROTECCIÓN AUDITIVA"/>
    <m/>
    <m/>
    <n v="189839.51"/>
    <x v="2"/>
  </r>
  <r>
    <m/>
    <s v="Mercado Público"/>
    <x v="3"/>
    <m/>
    <m/>
    <m/>
    <s v="696954-31-AG25"/>
    <d v="2025-06-05T11:50:31"/>
    <s v="Compra de 14 Radio Transmisor Walkie Talkie"/>
    <m/>
    <m/>
    <n v="432993.4"/>
    <x v="2"/>
  </r>
  <r>
    <m/>
    <s v="Mercado Público"/>
    <x v="3"/>
    <m/>
    <m/>
    <m/>
    <s v="696713-19-AG25"/>
    <d v="2025-06-05T13:05:17"/>
    <s v="AUDIFONOS AUXILIARES Y PROFESIONAL"/>
    <m/>
    <m/>
    <n v="544496.4"/>
    <x v="2"/>
  </r>
  <r>
    <m/>
    <s v="Mercado Público"/>
    <x v="3"/>
    <m/>
    <m/>
    <m/>
    <s v="696704-29-AG25"/>
    <d v="2025-06-05T15:48:45"/>
    <s v="696704-31-COT25/ Equipamiento tecnológico para la sala de entrevista y sala de observación de EIV"/>
    <m/>
    <m/>
    <n v="2027760"/>
    <x v="2"/>
  </r>
  <r>
    <m/>
    <s v="Mercado Público"/>
    <x v="3"/>
    <m/>
    <m/>
    <m/>
    <s v="696228-39-AG25"/>
    <d v="2025-06-05T16:05:02"/>
    <s v="ARRIENDO MINIBUS FISCALIA REGIONAL REGION BIOBIO"/>
    <m/>
    <m/>
    <n v="500000"/>
    <x v="2"/>
  </r>
  <r>
    <m/>
    <s v="Mercado Público"/>
    <x v="3"/>
    <m/>
    <m/>
    <m/>
    <s v="696027-58-AG25"/>
    <d v="2025-06-05T16:21:02"/>
    <s v="Orden de Compra generada por invitación a compra ágil: 696027-33-COT25"/>
    <m/>
    <m/>
    <n v="1147160"/>
    <x v="2"/>
  </r>
  <r>
    <m/>
    <s v="Mercado Público"/>
    <x v="0"/>
    <m/>
    <m/>
    <m/>
    <s v="5148-69-TD25"/>
    <d v="2025-06-05T17:54:39"/>
    <s v="Orden de Compra generada por Trato Directo ID 5148-16-FTD25"/>
    <m/>
    <m/>
    <n v="326244.45"/>
    <x v="2"/>
  </r>
  <r>
    <s v="Arica y Parinacota"/>
    <s v="Licitación Pública"/>
    <x v="1"/>
    <s v="FN/MP N°2355"/>
    <d v="2023-11-29T00:00:00"/>
    <s v="Orden de Servicio"/>
    <n v="18250130"/>
    <d v="2025-06-06T00:00:00"/>
    <s v="Segun el correo electronico fechado el 06-06-2025, enviado por el Profesional UAF, se autorizo el pago de los Presupuestos por servicios de aseo adicionales."/>
    <s v="FREDDY ELEUTERIO BER"/>
    <s v="5353451-1"/>
    <n v="273462"/>
    <x v="2"/>
  </r>
  <r>
    <s v="F.R. Antofagasta"/>
    <s v="Compra/Contratación  inferior a 3 UTM"/>
    <x v="0"/>
    <s v="No Aplica"/>
    <s v="No Aplica"/>
    <s v="Orden de Compra "/>
    <n v="2250178"/>
    <d v="2025-06-06T00:00:00"/>
    <s v="Servicio de traslado de Fiscal Regional en la ciudad de Santiago en contexto de seguridad. Asiste a jornada de MP/Carabineros de Chile."/>
    <s v="ARRENDADORA DE VEHICULOS S.A."/>
    <s v="77.225.200-5"/>
    <n v="164650"/>
    <x v="2"/>
  </r>
  <r>
    <s v="F.R. Antofagasta"/>
    <s v="Compra/Contratación  inferior a 3 UTM"/>
    <x v="0"/>
    <s v="No Aplica"/>
    <s v="No Aplica"/>
    <s v="Orden de Compra "/>
    <n v="2250179"/>
    <d v="2025-06-06T00:00:00"/>
    <s v="Confección de timbres para oficinas ECOH Antofagasta y Calama."/>
    <s v="JULIO CRUZ ESPINDOLA"/>
    <s v="76.393.076-9"/>
    <n v="59000"/>
    <x v="2"/>
  </r>
  <r>
    <s v="F.R. Metrop. Sur"/>
    <s v="Compra/Contratación  inferior a 3 UTM"/>
    <x v="0"/>
    <s v="No Aplica"/>
    <s v="No Aplica"/>
    <s v="Orden de Compra "/>
    <n v="15250108"/>
    <d v="2025-06-06T00:00:00"/>
    <s v="Dos tarjetas de acceso a estacionamiento Zona Exclusiva para Fiscales en Centro de Justicia de Santiago, para la Fiscalía ECOH. "/>
    <s v="SOC.CONCESIONARIA C.DE JUSTICIA DE STGO. "/>
    <s v="99557380-6"/>
    <n v="46410"/>
    <x v="2"/>
  </r>
  <r>
    <s v="F.R. Metrop. Occidente"/>
    <s v="Contratación Directa"/>
    <x v="0"/>
    <s v="FR N°134"/>
    <d v="2025-06-06T00:00:00"/>
    <s v="Orden de Compra "/>
    <n v="16250106"/>
    <d v="2025-06-06T00:00:00"/>
    <s v="Contratación directa RS FR 134 del 06.06.25 carga urgente refrigerante por fuga AC Pudahuel"/>
    <s v="SISTEMAS DE ENERGIA S.A. "/>
    <s v="99588050-4"/>
    <n v="1547000"/>
    <x v="2"/>
  </r>
  <r>
    <s v="Fiscalía Nacional"/>
    <s v="Licitacion Privada"/>
    <x v="2"/>
    <s v="FN/MP N°2010"/>
    <d v="2024-08-07T00:00:00"/>
    <s v="Orden de Compra "/>
    <n v="17250328"/>
    <d v="2025-06-06T00:00:00"/>
    <s v="Contratación de 1 Visita de emergencia, según lo estipulado en la Cláusula Cuarta (4.3.10) del contrato suscrito entre PROTEGO S.A. y el Ministerio Público."/>
    <s v="Protego S.A"/>
    <s v="99573010-3"/>
    <n v="215528"/>
    <x v="2"/>
  </r>
  <r>
    <s v="Fiscalía Nacional"/>
    <s v="Contratación Directa"/>
    <x v="0"/>
    <s v="FN/MP N° 1319"/>
    <d v="2025-06-05T00:00:00"/>
    <s v="Orden de Compra "/>
    <n v="17250329"/>
    <d v="2025-06-06T00:00:00"/>
    <s v="Reparación del sistema de detección y extinción de incendios del edificio institucional de la Fiscalía Nacional, reemplazando la pieza con fallas y considerando su instalación y configuración."/>
    <s v="Protego S.A"/>
    <s v="99573010-3"/>
    <n v="326245"/>
    <x v="2"/>
  </r>
  <r>
    <s v="Fiscalía Nacional"/>
    <s v="Contratación Directa"/>
    <x v="0"/>
    <s v="FN/MP N° 353"/>
    <d v="2025-02-12T00:00:00"/>
    <s v="Orden de Compra "/>
    <n v="17250330"/>
    <d v="2025-06-06T00:00:00"/>
    <s v="Renovación de la Suscripción anual &quot;Digital Diario La Tercera&quot;. Usuario: Francisco Pincheira y Leslie Trollund, Unidad de Comunicaciones. Período de suscripción 05/06/2025 al 05/06/2026. Contrato 5294283."/>
    <s v="Comercializadora GC S.A"/>
    <s v="76058347-2"/>
    <n v="239760"/>
    <x v="2"/>
  </r>
  <r>
    <s v="Fiscalía Nacional"/>
    <s v="Compra/Contratación  inferior a 3 UTM"/>
    <x v="0"/>
    <s v="No Aplica"/>
    <s v="No Aplica"/>
    <s v="Orden de Compra "/>
    <n v="17250331"/>
    <d v="2025-06-06T00:00:00"/>
    <s v="Renovación de la Suscripción anual &quot;Digital Diario La Tercera&quot;. Usuario: Deborah Andrea Bailey Vera, Unidad de Comunicaciones. Período de suscripción 12/08/2025 al 12/08/2026. Contrato 5297492."/>
    <s v="Comercializadora GC S.A"/>
    <s v="76058347-2"/>
    <n v="119880"/>
    <x v="2"/>
  </r>
  <r>
    <s v="Fiscalía Nacional"/>
    <s v="Compra/Contratación  inferior a 3 UTM"/>
    <x v="0"/>
    <s v="No Aplica"/>
    <s v="No Aplica"/>
    <s v="Orden de Compra "/>
    <n v="17250332"/>
    <d v="2025-06-06T00:00:00"/>
    <s v="Renovación de la Suscripción anual &quot;Digital Diario La Tercera&quot;. Usuario: Ángel Valencia Vásquez, Rut: 8.667.131-k. Período de suscripción 03/10/2025 al 03/10/2026. Contrato 5300643."/>
    <s v="Comercializadora GC S.A"/>
    <s v="76058347-2"/>
    <n v="119880"/>
    <x v="2"/>
  </r>
  <r>
    <s v="Fiscalía Nacional"/>
    <s v="Licitación Pública"/>
    <x v="1"/>
    <s v="FN/MP N° 2060"/>
    <d v="2024-08-13T00:00:00"/>
    <s v="Orden de Compra "/>
    <n v="17250333"/>
    <d v="2025-06-06T00:00:00"/>
    <s v="Pasaje aéreo nacional para Sra. Mónica Naranjo, Rut: 13.458.502-1, Santiago/Concepción/Santiago, el 26 de junio de 2025. Visita fiscalía regional de Ñuble y fiscalías locales de la región."/>
    <s v="Soc. de Turismo e Inversiones Inmobiliaria Ltda. (G12 Viajes)"/>
    <s v="76204527-3"/>
    <n v="100153"/>
    <x v="2"/>
  </r>
  <r>
    <s v="Fiscalía Nacional"/>
    <s v="Licitación Pública"/>
    <x v="1"/>
    <s v="FN/MP N° 2060"/>
    <d v="2024-08-13T00:00:00"/>
    <s v="Orden de Compra "/>
    <n v="17250334"/>
    <d v="2025-06-06T00:00:00"/>
    <s v="Pasaje aéreo nacional para Sr. Cristian Paredes, Rut: 14.303.292-2, Santiago/Concepción/Santiago, el 26 de junio de 2025. Visita fiscalía regional de Ñuble y fiscalías locales de la región."/>
    <s v="Soc. de Turismo e Inversiones Inmobiliaria Ltda. (G12 Viajes)"/>
    <s v="76204527-3"/>
    <n v="100153"/>
    <x v="2"/>
  </r>
  <r>
    <m/>
    <s v="Mercado Público"/>
    <x v="3"/>
    <m/>
    <m/>
    <m/>
    <s v="1059240-24-AG25"/>
    <d v="2025-06-06T10:29:02"/>
    <s v="Adquisición e instalación de cámaras de seguridad para reforzamientos domiciliarios para víctimas y testigos. 1059240-22-COT25"/>
    <m/>
    <m/>
    <n v="950524.4"/>
    <x v="2"/>
  </r>
  <r>
    <m/>
    <s v="Mercado Público"/>
    <x v="0"/>
    <m/>
    <m/>
    <m/>
    <s v="5148-70-TD25"/>
    <d v="2025-06-06T11:15:35"/>
    <s v="Orden de Compra generada por Trato Directo ID 5148-17-FTD25"/>
    <m/>
    <m/>
    <n v="479520.02"/>
    <x v="2"/>
  </r>
  <r>
    <m/>
    <s v="Mercado Público"/>
    <x v="3"/>
    <m/>
    <m/>
    <m/>
    <s v="697055-31-AG25"/>
    <d v="2025-06-06T12:16:36"/>
    <s v="Orden de Compra generada por invitación a compra ágil: 697055-49-COT25"/>
    <m/>
    <m/>
    <n v="1991726.8"/>
    <x v="2"/>
  </r>
  <r>
    <m/>
    <s v="Mercado Público"/>
    <x v="3"/>
    <m/>
    <m/>
    <m/>
    <s v="696713-20-AG25"/>
    <d v="2025-06-06T13:48:47"/>
    <s v="SILLA DE RUEDAS URAVIT"/>
    <m/>
    <m/>
    <n v="142562"/>
    <x v="2"/>
  </r>
  <r>
    <m/>
    <s v="Mercado Público"/>
    <x v="3"/>
    <m/>
    <m/>
    <m/>
    <s v="696212-69-AG25"/>
    <d v="2025-06-06T15:20:22"/>
    <s v="Orden de Compra generada por invitación a compra ágil: 696212-70-COT25"/>
    <m/>
    <m/>
    <n v="280483"/>
    <x v="2"/>
  </r>
  <r>
    <m/>
    <s v="Mercado Público"/>
    <x v="3"/>
    <m/>
    <m/>
    <m/>
    <s v="696228-40-AG25"/>
    <d v="2025-06-06T15:53:16"/>
    <s v="ARTICULOS OFICINA FISCALIA REGIONAL REGION BIOBIO"/>
    <m/>
    <m/>
    <n v="1643021.1"/>
    <x v="2"/>
  </r>
  <r>
    <m/>
    <s v="Mercado Público"/>
    <x v="3"/>
    <m/>
    <m/>
    <m/>
    <s v="696212-70-AG25"/>
    <d v="2025-06-06T15:53:54"/>
    <s v="Orden de Compra generada por invitación a compra ágil: 696212-71-COT25"/>
    <m/>
    <m/>
    <n v="296548"/>
    <x v="2"/>
  </r>
  <r>
    <m/>
    <s v="Mercado Público"/>
    <x v="3"/>
    <m/>
    <m/>
    <m/>
    <s v="696217-55-AG25"/>
    <d v="2025-06-06T16:56:41"/>
    <s v="Orden de Compra generada por invitación a compra ágil: 696217-26-COT25"/>
    <m/>
    <m/>
    <n v="1755428.5"/>
    <x v="2"/>
  </r>
  <r>
    <m/>
    <s v="Mercado Público"/>
    <x v="3"/>
    <m/>
    <m/>
    <m/>
    <s v="696750-20-AG25"/>
    <d v="2025-06-06T16:59:01"/>
    <s v="Orden de Compra generada por invitación a compra ágil: 696750-26-COT25"/>
    <m/>
    <m/>
    <n v="809200"/>
    <x v="2"/>
  </r>
  <r>
    <m/>
    <s v="Mercado Público"/>
    <x v="3"/>
    <m/>
    <m/>
    <m/>
    <s v="696212-71-AG25"/>
    <d v="2025-06-07T22:50:02"/>
    <s v="Orden de Compra generada por invitación a compra ágil: 696212-75-COT25"/>
    <m/>
    <m/>
    <n v="407530"/>
    <x v="2"/>
  </r>
  <r>
    <s v="F.R. Metrop. Oriente"/>
    <s v="Compra/Contratación  inferior a 3 UTM"/>
    <x v="0"/>
    <s v="No Aplica"/>
    <s v="No Aplica"/>
    <s v="Orden de Compra "/>
    <n v="14250086"/>
    <d v="2025-06-08T00:00:00"/>
    <s v="Reparación de ventana Edificio de Las Condes."/>
    <s v="_x0009__x000a_CONSTR. Y MANTENT. ELIAN RUBIO R. EIRL."/>
    <s v="77975103-1"/>
    <n v="175000"/>
    <x v="2"/>
  </r>
  <r>
    <m/>
    <s v="Mercado Público"/>
    <x v="3"/>
    <m/>
    <m/>
    <m/>
    <s v="696713-21-AG25"/>
    <d v="2025-06-08T19:28:30"/>
    <s v="Reparación Equipos de Aire Acondicionado 3.2 y 2.4 Ed. Las Condes"/>
    <m/>
    <m/>
    <n v="271224.8"/>
    <x v="2"/>
  </r>
  <r>
    <s v="F.R. Coquimbo"/>
    <s v="Contratación Directa"/>
    <x v="0"/>
    <s v="4-FR N° 208"/>
    <d v="2024-10-04T00:00:00"/>
    <s v="Orden de Compra "/>
    <n v="42500113"/>
    <d v="2025-06-09T00:00:00"/>
    <s v="Arriendo Inmueble Unidad ECOH, del mes de Junio de 2025,"/>
    <s v="MARIANO TORREALBA NARDECCHIA"/>
    <s v="10.022.548-4"/>
    <n v="3919197"/>
    <x v="2"/>
  </r>
  <r>
    <s v="F.R. Coquimbo"/>
    <s v="Licitación Pública"/>
    <x v="1"/>
    <s v="FN/MP N° 2008"/>
    <d v="2024-08-07T00:00:00"/>
    <s v="Orden de Compra "/>
    <n v="42500115"/>
    <d v="2025-06-09T00:00:00"/>
    <s v="Arriendo de Multifuncionales Plan Calle sin Violencia ECOH. Mayo - Junio."/>
    <s v="RICOH CHILE S.A."/>
    <s v="96.513.980-K"/>
    <n v="351361"/>
    <x v="2"/>
  </r>
  <r>
    <s v="F.R. Coquimbo"/>
    <s v="Licitación Pública"/>
    <x v="1"/>
    <s v="FN/MP N° 2167"/>
    <d v="2024-08-27T00:00:00"/>
    <s v="Orden de Compra "/>
    <n v="42500116"/>
    <d v="2025-06-09T00:00:00"/>
    <s v="Servicio de aseo Oficina ECOH (Plan calle sin violencia) Mayo - Diciembre."/>
    <s v="ASEO INDUSTRIAL Y COMERC. EL CHANAR S.A"/>
    <s v="76.573.646-3"/>
    <n v="7166383"/>
    <x v="2"/>
  </r>
  <r>
    <s v="F.R. Coquimbo"/>
    <s v="Licitación Pública"/>
    <x v="1"/>
    <s v="FN/MP Nº 2324"/>
    <d v="2023-11-28T00:00:00"/>
    <s v="Orden de Compra "/>
    <n v="42500117"/>
    <d v="2025-06-09T00:00:00"/>
    <s v="Servicio de Guardias Oficina ECOH  Plan Calle sin Violencia.- Mayo - Diciembre."/>
    <s v="GUARD SERVICE SEGURIDAD S.A."/>
    <s v="79.960.660-7"/>
    <n v="11242808"/>
    <x v="2"/>
  </r>
  <r>
    <s v="F.R. Ñuble"/>
    <s v="Licitacion Privada"/>
    <x v="2"/>
    <s v="RES DER N° 25/2024"/>
    <d v="2024-12-19T00:00:00"/>
    <s v="Orden de Compra "/>
    <n v="20250079"/>
    <d v="2025-06-09T00:00:00"/>
    <s v="Servicio de evaluación psicolaboral individual para 2 postulantes al cargo Tecnico Honorarios"/>
    <s v="CONSULTORIA E INVESTIGACION EN RRHH SPA"/>
    <s v="76.580.320-9"/>
    <n v="235275"/>
    <x v="2"/>
  </r>
  <r>
    <s v="F.R. Araucanía"/>
    <s v="Compra/Contratación  inferior a 3 UTM"/>
    <x v="0"/>
    <s v="No Aplica"/>
    <s v="No Aplica"/>
    <s v="Orden de Compra "/>
    <n v="9250081"/>
    <d v="2025-06-09T00:00:00"/>
    <s v="Adquisición de monitor para sala de Entrevista Videograbada de la Fiscalía Local de Temuco."/>
    <s v="Business Información Processing S.A."/>
    <s v="78.371.600-3"/>
    <n v="109991"/>
    <x v="2"/>
  </r>
  <r>
    <s v="F.R. Araucanía"/>
    <s v="Licitación Pública"/>
    <x v="1"/>
    <s v="FR N° 83"/>
    <d v="2025-04-29T00:00:00"/>
    <s v="Orden de Compra "/>
    <n v="9250082"/>
    <d v="2025-06-09T00:00:00"/>
    <s v="Combustible para calefacción de la Fiscalía Local de Victoria."/>
    <s v="Comercial Acv Spa."/>
    <s v="77.131.031-1"/>
    <n v="1905150"/>
    <x v="2"/>
  </r>
  <r>
    <s v="F.R. Araucanía"/>
    <s v="Licitación Pública"/>
    <x v="1"/>
    <s v="FR N° 83"/>
    <d v="2025-04-29T00:00:00"/>
    <s v="Orden de Compra "/>
    <n v="9250083"/>
    <d v="2025-06-09T00:00:00"/>
    <s v="Combustible para calefacción de la Fiscalía Regional y Fiscalía Local de Temuco."/>
    <s v="Comercial Acv Spa."/>
    <s v="77.131.031-1"/>
    <n v="5688000"/>
    <x v="2"/>
  </r>
  <r>
    <s v="F.R. Aysen"/>
    <s v="Compra/Contratación  inferior a 3 UTM"/>
    <x v="0"/>
    <s v="No Aplica"/>
    <s v="No Aplica"/>
    <s v="Orden de Compra "/>
    <n v="1125132"/>
    <d v="2025-06-09T00:00:00"/>
    <s v="1 Galvano para saludo protocolar Policía de Investigaciones de Chile, con motivo del 92° Aniversario."/>
    <s v="Macsport SPA"/>
    <s v="77.505.989-3"/>
    <n v="39999"/>
    <x v="2"/>
  </r>
  <r>
    <s v="F.R. Magallanes"/>
    <s v="Licitación Pública"/>
    <x v="1"/>
    <s v="FN/MP N° 2060"/>
    <d v="2024-08-13T00:00:00"/>
    <s v="Orden de Compra "/>
    <n v="12250074"/>
    <d v="2025-06-09T00:00:00"/>
    <s v="Compra de pasajes aéreos Sra. Camila Fernández Rodriguez - Sr. Cristian Saavedra Cifuentes. Ruta Punta Arenas-Porvenir-Punta Arenas junio 17/2025"/>
    <s v="Soc. de Turismo e Inversiones Inmobiliaria Ltda. (G12 Viajes)"/>
    <s v="76204527-3"/>
    <n v="230220"/>
    <x v="2"/>
  </r>
  <r>
    <s v="Fiscalía Nacional"/>
    <s v="Licitación Pública"/>
    <x v="1"/>
    <s v="FN/MP N° 2060"/>
    <d v="2024-08-13T00:00:00"/>
    <s v="Orden de Compra "/>
    <n v="17250335"/>
    <d v="2025-06-09T00:00:00"/>
    <s v="Pasaje aéreo internacional para Sr. Mauricio Aguayo Cuevas, Rut: 10.714.422-6, Santiago/Lima - Perú/Santiago, del 15 al 17 de junio de 2025. Escoltar a Fiscal Nacional para Participar en el Encuentro Anual del Programa EL PACCTO 2.0 de la Unión Europea, que tendrá lugar del 16 al 19 de junio de 2025 en Lima, Perú."/>
    <s v="Soc. de Turismo e Inversiones Inmobiliaria Ltda. (G12 Viajes)"/>
    <s v="76204527-3"/>
    <n v="533577"/>
    <x v="2"/>
  </r>
  <r>
    <s v="Fiscalía Nacional"/>
    <s v="Licitación Pública"/>
    <x v="1"/>
    <s v="FN/MP N° 2060"/>
    <d v="2024-08-13T00:00:00"/>
    <s v="Orden de Compra "/>
    <n v="17250336"/>
    <d v="2025-06-09T00:00:00"/>
    <s v="Pasaje aéreo nacional para Sr. Marcelo Ignacio Gomez Concha, Rut: 9.678.603-4, Santiago/Temuco/Santiago, del 25 al 26 de junio de 2025. Seguimiento Implementación Ficha Caso Digital – RUTA."/>
    <s v="Soc. de Turismo e Inversiones Inmobiliaria Ltda. (G12 Viajes)"/>
    <s v="76204527-3"/>
    <n v="213053"/>
    <x v="2"/>
  </r>
  <r>
    <s v="Fiscalía Nacional"/>
    <s v="Licitación Pública"/>
    <x v="1"/>
    <s v="FN/MP N° 2060"/>
    <d v="2024-08-13T00:00:00"/>
    <s v="Orden de Compra "/>
    <n v="17250337"/>
    <d v="2025-06-09T00:00:00"/>
    <s v="Pasaje aéreo nacional para Sr. Ruben Enrique Luna Cabret, Rut: 13.570.074-6, Santiago/Concepción/Santiago, del 25 al 26 de junio de 2025. Seguimiento Implementación Ficha Caso Digital – RUTA."/>
    <s v="Soc. de Turismo e Inversiones Inmobiliaria Ltda. (G12 Viajes)"/>
    <s v="76204527-3"/>
    <n v="213053"/>
    <x v="2"/>
  </r>
  <r>
    <s v="Fiscalía Nacional"/>
    <s v="Licitación Pública"/>
    <x v="1"/>
    <s v="FN/MP N° 2060"/>
    <d v="2024-08-13T00:00:00"/>
    <s v="Orden de Compra "/>
    <n v="17250338"/>
    <d v="2025-06-09T00:00:00"/>
    <s v="Pasaje aéreo nacional para Sr. Alejandro Javier Rojas Bustos, Rut: 12.909.801-5, Santiago/Concepción/Santiago, del 25 al 26 de junio de 2025. Seguimiento Implementación Ficha Caso Digital – RUTA."/>
    <s v="Soc. de Turismo e Inversiones Inmobiliaria Ltda. (G12 Viajes)"/>
    <s v="76204527-3"/>
    <n v="213053"/>
    <x v="2"/>
  </r>
  <r>
    <m/>
    <s v="Mercado Público"/>
    <x v="3"/>
    <m/>
    <m/>
    <m/>
    <s v="696212-72-AG25"/>
    <d v="2025-06-09T09:43:52"/>
    <s v="Orden de Compra generada por invitación a compra ágil: 696212-73-COT25"/>
    <m/>
    <m/>
    <n v="1681237.95"/>
    <x v="2"/>
  </r>
  <r>
    <m/>
    <s v="Mercado Público"/>
    <x v="3"/>
    <m/>
    <m/>
    <m/>
    <s v="696027-59-AG25"/>
    <d v="2025-06-09T10:34:39"/>
    <s v="Orden de Compra generada por invitación a compra ágil: 696027-36-COT25"/>
    <m/>
    <m/>
    <n v="2249100"/>
    <x v="2"/>
  </r>
  <r>
    <m/>
    <s v="Mercado Público"/>
    <x v="3"/>
    <m/>
    <m/>
    <m/>
    <s v="696228-41-AG25"/>
    <d v="2025-06-09T10:53:08"/>
    <s v="MANTENCION GENERADORES FISCALIAS LOCALES REGION BIOBIO"/>
    <m/>
    <m/>
    <n v="1190000"/>
    <x v="2"/>
  </r>
  <r>
    <m/>
    <s v="Mercado Público"/>
    <x v="3"/>
    <m/>
    <m/>
    <m/>
    <s v="697058-27-CM25"/>
    <d v="2025-06-09T12:01:58"/>
    <s v="Orden de Compra: 697058-27-CM25 VALES DE GAS 15KG"/>
    <m/>
    <m/>
    <n v="174544.44"/>
    <x v="2"/>
  </r>
  <r>
    <m/>
    <s v="Mercado Público"/>
    <x v="3"/>
    <m/>
    <m/>
    <m/>
    <s v="696713-22-AG25"/>
    <d v="2025-06-09T12:39:24"/>
    <s v="COMPRA DE UPS PARA SALAS DE ENTREVISTA VIDEO GRABADA"/>
    <m/>
    <m/>
    <n v="328725.59999999998"/>
    <x v="2"/>
  </r>
  <r>
    <m/>
    <s v="Mercado Público"/>
    <x v="3"/>
    <m/>
    <m/>
    <m/>
    <s v="696212-73-AG25"/>
    <d v="2025-06-09T13:10:50"/>
    <s v="Orden de Compra generada por invitación a compra ágil: 696212-67-COT25"/>
    <m/>
    <m/>
    <n v="238000"/>
    <x v="2"/>
  </r>
  <r>
    <m/>
    <s v="Mercado Público"/>
    <x v="3"/>
    <m/>
    <m/>
    <m/>
    <s v="697036-42-AG25"/>
    <d v="2025-06-09T13:23:00"/>
    <s v="Orden de Compra generada por invitación a compra ágil: 697036-48-COT25"/>
    <m/>
    <m/>
    <n v="509970.93"/>
    <x v="2"/>
  </r>
  <r>
    <m/>
    <s v="Mercado Público"/>
    <x v="3"/>
    <m/>
    <m/>
    <m/>
    <s v="697058-28-CM25"/>
    <d v="2025-06-09T16:46:28"/>
    <s v="Orden de Compra: 697058-28-CM25 ESTUFAS A GAS 15KG"/>
    <m/>
    <m/>
    <n v="920331.72"/>
    <x v="2"/>
  </r>
  <r>
    <m/>
    <s v="Mercado Público"/>
    <x v="0"/>
    <m/>
    <m/>
    <m/>
    <s v="697224-14-TD25"/>
    <d v="2025-06-09T17:05:14"/>
    <s v="Orden de Compra generada por Trato Directo ID 697224-3-FTD25"/>
    <m/>
    <m/>
    <n v="955605.7"/>
    <x v="2"/>
  </r>
  <r>
    <s v="F.R. Antofagasta"/>
    <s v="Contratación Directa"/>
    <x v="0"/>
    <s v="FN/MP N° 2683"/>
    <d v="2024-10-25T00:00:00"/>
    <s v="Orden de Compra "/>
    <n v="2250180"/>
    <d v="2025-06-10T00:00:00"/>
    <s v="Servicio de aseo para oficinas ECOH Antofagasta para el mes de julio de 2025."/>
    <s v="SOCIEDAD COMERCIAL FERRETERA LTDA."/>
    <s v="76.076.620-8"/>
    <n v="825000"/>
    <x v="2"/>
  </r>
  <r>
    <s v="F.R. Coquimbo"/>
    <s v="Licitacion Privada"/>
    <x v="2"/>
    <s v="4-FR Nº 006"/>
    <d v="2024-12-11T00:00:00"/>
    <s v="Orden de Compra "/>
    <n v="42500122"/>
    <d v="2025-06-10T00:00:00"/>
    <s v="Evaluación psicolaboral de tres postulantes a cargo Administrador FL Los Vilos. "/>
    <s v="CONSULTORA TCS GROUP SEARCH SPA"/>
    <s v="77.108.874-0"/>
    <n v="414750"/>
    <x v="2"/>
  </r>
  <r>
    <s v="F.R. Coquimbo"/>
    <s v="Contratación Directa"/>
    <x v="0"/>
    <s v="4-FR Nº 009"/>
    <d v="2025-05-23T00:00:00"/>
    <s v="Orden de Compra "/>
    <n v="42500123"/>
    <d v="2025-06-10T00:00:00"/>
    <s v="Atenciones psicológicas para Fiscales y funcionarios de las Fiscalías de la Región de Coquimbo."/>
    <s v="MARCELA MITSUKO MATSUMOTO MUNOZ"/>
    <s v="11.863.325-3"/>
    <n v="1140000"/>
    <x v="2"/>
  </r>
  <r>
    <s v="F.R. O´Higgins"/>
    <s v="Compra/Contratación  inferior a 3 UTM"/>
    <x v="0"/>
    <s v="No Aplica"/>
    <s v="No Aplica"/>
    <s v="Orden de Compra "/>
    <n v="6250116"/>
    <d v="2025-06-10T00:00:00"/>
    <s v="Compra de guantes y dispensadores de jabón"/>
    <s v="DIMERC S A"/>
    <s v="96.670.840-9"/>
    <n v="134939"/>
    <x v="2"/>
  </r>
  <r>
    <s v="F.R. O´Higgins"/>
    <s v="Compra/Contratación  inferior a 3 UTM"/>
    <x v="0"/>
    <s v="No Aplica"/>
    <s v="No Aplica"/>
    <s v="Orden de Compra "/>
    <n v="6250117"/>
    <d v="2025-06-10T00:00:00"/>
    <s v="Servicio de desmanchado de los vanos exteriores del auditorio de la Fiscalía Regional y pintura cortina metálica Fiscalía Local de Rancagua"/>
    <s v="LUIS DOMINGO LILLO PARDO"/>
    <s v="7.759.976-2"/>
    <n v="136850"/>
    <x v="2"/>
  </r>
  <r>
    <s v="F.R. Los Ríos"/>
    <s v="Compra/Contratación  inferior a 3 UTM"/>
    <x v="0"/>
    <s v="No Aplica"/>
    <s v="No Aplica"/>
    <s v="Orden de Compra "/>
    <n v="19250061"/>
    <d v="2025-06-10T00:00:00"/>
    <s v="Compra de 02 pizarras blanca, 01 pizarra autoadhesiva blanca"/>
    <s v="Inv. E Inmobi. Cesar G Soto y Cia Ltda."/>
    <s v="78.471.650-3"/>
    <n v="105700"/>
    <x v="2"/>
  </r>
  <r>
    <s v="F.R. Metrop. Oriente"/>
    <s v="Compra/Contratación  inferior a 3 UTM"/>
    <x v="0"/>
    <s v="No Aplica"/>
    <s v="No Aplica"/>
    <s v="Orden de Compra "/>
    <n v="14250090"/>
    <d v="2025-06-10T00:00:00"/>
    <s v="Servicio de destrucción de especies."/>
    <s v="K D M S.A."/>
    <s v="96754450-7"/>
    <n v="47957"/>
    <x v="2"/>
  </r>
  <r>
    <s v="F.R. Metrop. Occidente"/>
    <s v="Contratación Directa"/>
    <x v="0"/>
    <s v="FR N°133"/>
    <d v="2025-06-05T00:00:00"/>
    <s v="Orden de Compra "/>
    <n v="16250107"/>
    <d v="2025-06-10T00:00:00"/>
    <s v="Servicio de reparación y mantención urgente del sistema de cctv de la FRM Occidente dependencias de Miraflores 383 pisos 11y12. CD URGENTE con RES FR N°133 del 05-06-2025."/>
    <s v="LIMSERVICE SPA"/>
    <s v="76863427-0"/>
    <n v="1272841"/>
    <x v="2"/>
  </r>
  <r>
    <s v="F.R. Metrop. Occidente"/>
    <s v="Contratación Directa"/>
    <x v="0"/>
    <s v="FR N°129"/>
    <d v="2025-06-05T00:00:00"/>
    <s v="Orden de Compra "/>
    <n v="16250108"/>
    <d v="2025-06-10T00:00:00"/>
    <s v="Servicio Provisión, cambio e instalación urgente de poste metálico dañado soportante de paso de tendido eléctrico en la FL de Melipilla.CD URGENTE conforme a RES FR N°129 del 05-06-2025."/>
    <s v="SERELEC SPA"/>
    <s v="78052732-3"/>
    <n v="368900"/>
    <x v="2"/>
  </r>
  <r>
    <s v="F.R. Metrop. Occidente"/>
    <s v="Contratación Directa"/>
    <x v="0"/>
    <s v="FR N°130"/>
    <d v="2025-06-05T00:00:00"/>
    <s v="Orden de Compra "/>
    <n v="16250110"/>
    <d v="2025-06-10T00:00:00"/>
    <s v="Servicio de reparación urgente de rotura en matriz de agua potable en la FL de Talagante. C.D Urgente de acuerdo a RES FR N°130 del 05-06-2025.Trabajos a ejecutar en días inhábiles para no entorpecer el normal funcionamiento de la fiscalía."/>
    <s v="SIGAS SPA"/>
    <s v="77399293-2"/>
    <n v="1547000"/>
    <x v="2"/>
  </r>
  <r>
    <s v="Fiscalía Nacional"/>
    <s v="Compra/Contratación  inferior a 3 UTM"/>
    <x v="0"/>
    <s v="No Aplica"/>
    <s v="No Aplica"/>
    <s v="Orden de Compra "/>
    <n v="17250339"/>
    <d v="2025-06-10T00:00:00"/>
    <s v="Adquisición de 1 Galvano mural de madera con vidrio biselado negro, incluye pivote para ser usado además sobre escritorio Dimensiones madera: 150 x 220 mm. Dimensiones cristal: 112 x 169 mm. Para Jornada de Trabajo que se realizará entre el Alto Mando de Carabineros y el Ministerio Público, a realizarse los días 12 y 13 de junio del 2025."/>
    <s v="CTM Group Spa."/>
    <s v="76409739-4"/>
    <n v="46398"/>
    <x v="2"/>
  </r>
  <r>
    <m/>
    <s v="Mercado Público"/>
    <x v="3"/>
    <m/>
    <m/>
    <m/>
    <s v="697057-45-AG25"/>
    <d v="2025-06-10T11:40:45"/>
    <s v="Compra teléfonos movil URAVIT"/>
    <m/>
    <m/>
    <n v="1641248"/>
    <x v="2"/>
  </r>
  <r>
    <m/>
    <s v="Mercado Público"/>
    <x v="3"/>
    <m/>
    <m/>
    <m/>
    <s v="697057-47-AG25"/>
    <d v="2025-06-10T11:46:54"/>
    <s v="Láminas de seguridad para vehículos"/>
    <m/>
    <m/>
    <n v="1338750"/>
    <x v="2"/>
  </r>
  <r>
    <m/>
    <s v="Mercado Público"/>
    <x v="3"/>
    <m/>
    <m/>
    <m/>
    <s v="697057-48-AG25"/>
    <d v="2025-06-10T11:47:56"/>
    <s v="Fumigación y Desratización Fiscalías VI Región"/>
    <m/>
    <m/>
    <n v="1832600"/>
    <x v="2"/>
  </r>
  <r>
    <m/>
    <s v="Mercado Público"/>
    <x v="3"/>
    <m/>
    <m/>
    <m/>
    <s v="696228-42-CM25"/>
    <d v="2025-06-10T11:51:12"/>
    <s v="Pasaje Gonzalo Guerrero Santiago 12 Junio"/>
    <m/>
    <m/>
    <n v="183091"/>
    <x v="2"/>
  </r>
  <r>
    <m/>
    <s v="Mercado Público"/>
    <x v="3"/>
    <m/>
    <m/>
    <m/>
    <s v="696961-26-SE25"/>
    <d v="2025-06-10T12:17:51"/>
    <s v="Compra de combustible para la Fiscalia de Victoria"/>
    <m/>
    <m/>
    <n v="1905149.7779999999"/>
    <x v="2"/>
  </r>
  <r>
    <m/>
    <s v="Mercado Público"/>
    <x v="3"/>
    <m/>
    <m/>
    <m/>
    <s v="696212-75-CM25"/>
    <d v="2025-06-10T13:00:06"/>
    <s v="Orden de Compra: 696212-75-CM25"/>
    <m/>
    <m/>
    <n v="4000000"/>
    <x v="2"/>
  </r>
  <r>
    <m/>
    <s v="Mercado Público"/>
    <x v="3"/>
    <m/>
    <m/>
    <m/>
    <s v="696212-76-AG25"/>
    <d v="2025-06-10T13:04:58"/>
    <s v="Orden de Compra generada por invitación a compra ágil: 696212-66-COT25"/>
    <m/>
    <m/>
    <n v="2781030"/>
    <x v="2"/>
  </r>
  <r>
    <m/>
    <s v="Mercado Público"/>
    <x v="3"/>
    <m/>
    <m/>
    <m/>
    <s v="697036-43-AG25"/>
    <d v="2025-06-10T13:05:47"/>
    <s v="Orden de Compra generada por invitación a compra ágil: 697036-47-COT25"/>
    <m/>
    <m/>
    <n v="2379405"/>
    <x v="2"/>
  </r>
  <r>
    <m/>
    <s v="Mercado Público"/>
    <x v="3"/>
    <m/>
    <m/>
    <m/>
    <s v="697055-32-AG25"/>
    <d v="2025-06-10T15:36:10"/>
    <s v="Orden de Compra generada por invitación a compra ágil: 697055-53-COT25"/>
    <m/>
    <m/>
    <n v="6092800"/>
    <x v="2"/>
  </r>
  <r>
    <m/>
    <s v="Mercado Público"/>
    <x v="3"/>
    <m/>
    <m/>
    <m/>
    <s v="696961-27-SE25"/>
    <d v="2025-06-10T16:38:35"/>
    <s v="Compra de combustible para la Fiscalia Regional IX"/>
    <m/>
    <m/>
    <n v="5687999.6040000003"/>
    <x v="2"/>
  </r>
  <r>
    <m/>
    <s v="Mercado Público"/>
    <x v="3"/>
    <m/>
    <m/>
    <m/>
    <s v="697055-33-AG25"/>
    <d v="2025-06-10T17:14:45"/>
    <s v="Orden de Compra generada por invitación a compra ágil: 697055-50-COT25"/>
    <m/>
    <m/>
    <n v="1236410"/>
    <x v="2"/>
  </r>
  <r>
    <s v="F.R. Antofagasta"/>
    <s v="Compra/Contratación  inferior a 3 UTM"/>
    <x v="0"/>
    <s v="No Aplica"/>
    <s v="No Aplica"/>
    <s v="Orden de Compra "/>
    <n v="2250182"/>
    <d v="2025-06-11T00:00:00"/>
    <s v="Reparación de vehículo Mitsubishi Montero Sport."/>
    <s v="B&amp;P EXPERT SPA"/>
    <s v="76.452.256-7"/>
    <n v="142800"/>
    <x v="2"/>
  </r>
  <r>
    <s v="F.R. Antofagasta"/>
    <s v="Compra/Contratación  inferior a 3 UTM"/>
    <x v="0"/>
    <s v="No Aplica"/>
    <s v="No Aplica"/>
    <s v="Orden de Compra "/>
    <n v="2250183"/>
    <d v="2025-06-11T00:00:00"/>
    <s v="Reparacion Baño Baquedano 340"/>
    <s v="EDUARDO MARCELO MARA"/>
    <s v="11.818.699-0"/>
    <n v="105263"/>
    <x v="2"/>
  </r>
  <r>
    <s v="F.R. O´Higgins"/>
    <s v="Compra/Contratación  inferior a 3 UTM"/>
    <x v="0"/>
    <s v="No Aplica"/>
    <s v="No Aplica"/>
    <s v="Orden de Compra "/>
    <n v="6250118"/>
    <d v="2025-06-11T00:00:00"/>
    <s v="Cambio de luminarias bodega UPAF subterráneo Fiscalía Regional"/>
    <s v="GUILLERMO IGNACIO GUZMAN MORAN"/>
    <s v="16.816.622-2"/>
    <n v="125052"/>
    <x v="2"/>
  </r>
  <r>
    <s v="F.R. Araucanía"/>
    <s v="Compra/Contratación  inferior a 3 UTM"/>
    <x v="0"/>
    <s v="No Aplica"/>
    <s v="No Aplica"/>
    <s v="Orden de Compra "/>
    <n v="9250086"/>
    <d v="2025-06-11T00:00:00"/>
    <s v="Adecuación de control de acceso de la Fiscalía Local de Carahue."/>
    <s v="Cia. De Telecomunicaciones Belltel Ltda."/>
    <s v="77.803.150-7"/>
    <n v="136434"/>
    <x v="2"/>
  </r>
  <r>
    <s v="F.R. Los Ríos"/>
    <s v="Compra/Contratación  inferior a 3 UTM"/>
    <x v="0"/>
    <s v="No Aplica"/>
    <s v="No Aplica"/>
    <s v="Orden de Compra "/>
    <n v="19250063"/>
    <d v="2025-06-11T00:00:00"/>
    <s v="Servicios de cafeteria, capacitación"/>
    <s v="Vinculos SPA."/>
    <s v="77.515.624-4"/>
    <n v="77350"/>
    <x v="2"/>
  </r>
  <r>
    <s v="F.R. Los Lagos"/>
    <s v="Contratación Directa"/>
    <x v="0"/>
    <s v="17 FN/MP N°994"/>
    <d v="2025-04-22T00:00:00"/>
    <s v="Orden de Compra "/>
    <n v="10250104"/>
    <d v="2025-06-11T00:00:00"/>
    <s v="Mantención emergencia caldera FL Osorno"/>
    <s v="Energía y Ecología SPA"/>
    <s v="76.469.671-9"/>
    <n v="1836170"/>
    <x v="2"/>
  </r>
  <r>
    <s v="F.R. Los Lagos"/>
    <s v="Contratación Directa"/>
    <x v="0"/>
    <s v="17 FN/MP N°994"/>
    <d v="2025-04-22T00:00:00"/>
    <s v="Orden de Compra "/>
    <n v="10250105"/>
    <d v="2025-06-11T00:00:00"/>
    <s v="Segunda mantención caldera FL P.Montt"/>
    <s v="Energía y Ecología SPA"/>
    <s v="76.469.671-9"/>
    <n v="1100750"/>
    <x v="2"/>
  </r>
  <r>
    <s v="F.R. Aysen"/>
    <s v="Licitación Pública"/>
    <x v="1"/>
    <s v="FN/MP N° 2060"/>
    <d v="2024-08-13T00:00:00"/>
    <s v="Orden de Servicio"/>
    <n v="1125135"/>
    <d v="2025-06-11T00:00:00"/>
    <s v="Pasajes aéreos nacionales Balmaceda-Santiago (ida y regreso), para Directora Ejecutiva Regional, Jefe UGI de la Fiscalía Regional de Aysen.  Concurrencia a Jornada de DERs de la macrozona Sur en Rancagua."/>
    <s v="Soc. de Turismo e Inversiones Inmobiliaria Ltda. (G12 Viajes)"/>
    <s v="76204527-3"/>
    <n v="614444"/>
    <x v="2"/>
  </r>
  <r>
    <s v="F.R. Metrop. Occidente"/>
    <s v="Compra/Contratación  inferior a 3 UTM"/>
    <x v="0"/>
    <s v="No Aplica"/>
    <s v="No Aplica"/>
    <s v="Orden de Compra "/>
    <n v="16250118"/>
    <d v="2025-06-11T00:00:00"/>
    <s v="Servicio de reparación de filtración de agua en WC y lavamanos incluye destape de WC en baños damas piso 18 edificio catedral 1401. Contratación conforme a la excepción letra &quot;a&quot; del art. 8 del reglamento ley 19886 del MP."/>
    <s v="NELSON ENRIQUE SOZA BARRAZA"/>
    <s v="11662674-8"/>
    <n v="116959"/>
    <x v="2"/>
  </r>
  <r>
    <s v="Fiscalía Nacional"/>
    <s v="Licitacion Privada"/>
    <x v="2"/>
    <s v="FN/MP N° 1454"/>
    <d v="2023-08-21T00:00:00"/>
    <s v="Orden de Compra "/>
    <n v="17250340"/>
    <d v="2025-06-11T00:00:00"/>
    <s v="Contratación de 1 Servicio de Coffe Break, para 45 personas, por jornada, el cual se llevara a cabo el día 24 de junio del 2025, en jornadas AM 10:30 horas y PM 16:00 horas, a realizarse en dependencias de la Fiscalía Nacional, Gran Salón, Piso 7, con motivo de &quot;Programa de Cuidado de equipos: Factores protectores para equipos de alto riesgo."/>
    <s v="Servicios Alimentarios Pedro Pablo Hernandez Medina E.I.R.L."/>
    <s v="77599203-4"/>
    <n v="342810"/>
    <x v="2"/>
  </r>
  <r>
    <s v="Fiscalía Nacional"/>
    <s v="Licitacion Privada"/>
    <x v="2"/>
    <s v="FN/MP N° 1454"/>
    <d v="2023-08-21T00:00:00"/>
    <s v="Orden de Compra "/>
    <n v="17250341"/>
    <d v="2025-06-11T00:00:00"/>
    <s v="Contratación de 1 Servicio de Coffe Break, para 30 personas, por jornada, el cual se llevara a cabo los días 25 de junio y 02 de julio del 2025, en jornada AM 10:00 horas para ambos días, a realizarse en dependencias de la Fiscalía Nacional, Gran Salón, Piso 7, con motivo de &quot;Técnicas de redacción normativa&quot;."/>
    <s v="Servicios Alimentarios Pedro Pablo Hernandez Medina E.I.R.L."/>
    <s v="77599203-4"/>
    <n v="228540"/>
    <x v="2"/>
  </r>
  <r>
    <m/>
    <s v="Mercado Público"/>
    <x v="3"/>
    <m/>
    <m/>
    <m/>
    <s v="696212-77-AG25"/>
    <d v="2025-06-11T10:38:41"/>
    <s v="Orden de Compra generada por invitación a compra ágil: 696212-50-COT25"/>
    <m/>
    <m/>
    <n v="705467.7"/>
    <x v="2"/>
  </r>
  <r>
    <m/>
    <s v="Mercado Público"/>
    <x v="3"/>
    <m/>
    <m/>
    <m/>
    <s v="697058-29-AG25"/>
    <d v="2025-06-11T12:26:35"/>
    <s v="Orden de Compra generada por invitación a compra ágil: 697058-34-COT25"/>
    <m/>
    <m/>
    <n v="252000"/>
    <x v="2"/>
  </r>
  <r>
    <m/>
    <s v="Mercado Público"/>
    <x v="3"/>
    <m/>
    <m/>
    <m/>
    <s v="696217-56-CM25"/>
    <d v="2025-06-11T13:14:46"/>
    <s v="Orden de Compra: 696217-56-CM25"/>
    <m/>
    <m/>
    <n v="745792.04"/>
    <x v="2"/>
  </r>
  <r>
    <m/>
    <s v="Mercado Público"/>
    <x v="3"/>
    <m/>
    <m/>
    <m/>
    <s v="696954-32-AG25"/>
    <d v="2025-06-11T14:11:43"/>
    <s v="REUBICACION RACK CCTV FL PUERTO VARAS"/>
    <m/>
    <m/>
    <n v="1368500"/>
    <x v="2"/>
  </r>
  <r>
    <m/>
    <s v="Mercado Público"/>
    <x v="3"/>
    <m/>
    <m/>
    <m/>
    <s v="697209-17-AG25"/>
    <d v="2025-06-11T14:49:04"/>
    <s v="BIOMBO RETRÁCTIL PARA MEDIDA DE PROTECCIÓN URAVIT AYSÉN"/>
    <m/>
    <m/>
    <n v="749700"/>
    <x v="2"/>
  </r>
  <r>
    <m/>
    <s v="Mercado Público"/>
    <x v="3"/>
    <m/>
    <m/>
    <m/>
    <s v="697058-30-AG25"/>
    <d v="2025-06-11T15:52:43"/>
    <s v="Orden de Compra generada por invitación a compra ágil: 697058-31-COT25"/>
    <m/>
    <m/>
    <n v="3220000"/>
    <x v="2"/>
  </r>
  <r>
    <s v="F.R. Antofagasta"/>
    <s v="Compra/Contratación  inferior a 3 UTM"/>
    <x v="0"/>
    <s v="No Aplica"/>
    <s v="No Aplica"/>
    <s v="Orden de Compra "/>
    <n v="2250184"/>
    <d v="2025-06-12T00:00:00"/>
    <s v="Revision de citofono en FR Prat 461"/>
    <s v="MJR SERVICIOS SPA"/>
    <s v="77.169.637-6"/>
    <n v="47600"/>
    <x v="2"/>
  </r>
  <r>
    <s v="F.R. Antofagasta"/>
    <s v="Licitación Pública"/>
    <x v="1"/>
    <s v="FN/MP N° 2060"/>
    <d v="2024-08-13T00:00:00"/>
    <s v="Orden de Compra "/>
    <n v="2250186"/>
    <d v="2025-06-12T00:00:00"/>
    <s v="Pasaje aéreo para don Freddy González, para asistir a reunión de Comité de Diálogo Social en la Fiscalía Nacional."/>
    <s v="Soc. de Turismo e Inversiones Inmobiliaria Ltda. (G12 Viajes)"/>
    <s v="76204527-3"/>
    <n v="289052"/>
    <x v="2"/>
  </r>
  <r>
    <s v="F.R. Valparaíso"/>
    <s v="Compra/Contratación  inferior a 3 UTM"/>
    <x v="0"/>
    <s v="No Aplica"/>
    <s v="No Aplica"/>
    <s v="Orden de Compra "/>
    <n v="5250147"/>
    <d v="2025-06-12T00:00:00"/>
    <s v="Programa de capacitación regional &quot; Atención de Usuarios&quot;: compra de Insumos cafeteria ( coffee break)"/>
    <s v="PROVEEDORES INTEGRALES PRISA S A"/>
    <s v="96.556.940-5"/>
    <n v="70966"/>
    <x v="2"/>
  </r>
  <r>
    <s v="F.R. Valparaíso"/>
    <s v="Compra/Contratación  inferior a 3 UTM"/>
    <x v="0"/>
    <s v="No Aplica"/>
    <s v="No Aplica"/>
    <s v="Orden de Compra "/>
    <n v="5250148"/>
    <d v="2025-06-12T00:00:00"/>
    <s v="Publicacion de concurso cargo técnico operativo causas (TIF)"/>
    <s v="EMPRESA EL MERCURIO DE VALPARAISO S A P"/>
    <s v="96.705.640-5"/>
    <n v="202284"/>
    <x v="2"/>
  </r>
  <r>
    <s v="F.R. Metrop. Centro Norte"/>
    <s v="Compra/Contratación  inferior a 3 UTM"/>
    <x v="0"/>
    <s v="No Aplica"/>
    <s v="No Aplica"/>
    <s v="Orden de Compra "/>
    <n v="13250072"/>
    <d v="2025-06-12T00:00:00"/>
    <s v="Evaluación Psicolaboral Cargo Auxiliar"/>
    <s v="CONSULTORIA E INVESTIGACION EN RRHH SPA"/>
    <s v="76.580.320-9"/>
    <n v="98050"/>
    <x v="2"/>
  </r>
  <r>
    <s v="Fiscalía Nacional"/>
    <s v="Compra/Contratación  inferior a 3 UTM"/>
    <x v="0"/>
    <s v="No Aplica"/>
    <s v="No Aplica"/>
    <s v="Orden de Compra "/>
    <n v="17250344"/>
    <d v="2025-06-12T00:00:00"/>
    <s v="Servicio de traducción respecto de documento_x000a_en idioma inglés, asociado a la Causa Ref. UCIEX N°22329-25, correspondiente a la Fiscalía Regional de Antofagasta."/>
    <s v="Oneide Queiroz Larrain"/>
    <s v="9856683-K"/>
    <n v="120000"/>
    <x v="2"/>
  </r>
  <r>
    <m/>
    <s v="Mercado Público"/>
    <x v="3"/>
    <m/>
    <m/>
    <m/>
    <s v="697058-31-AG25"/>
    <d v="2025-06-12T08:26:52"/>
    <s v="Orden de Compra generada por invitación a compra ágil: 697058-33-COT25"/>
    <m/>
    <m/>
    <n v="990000"/>
    <x v="2"/>
  </r>
  <r>
    <m/>
    <s v="Mercado Público"/>
    <x v="3"/>
    <m/>
    <m/>
    <m/>
    <s v="696212-79-AG25"/>
    <d v="2025-06-12T09:21:26"/>
    <s v="Orden de Compra generada por invitación a compra ágil: 696212-72-COT25"/>
    <m/>
    <m/>
    <n v="406980"/>
    <x v="2"/>
  </r>
  <r>
    <m/>
    <s v="Mercado Público"/>
    <x v="3"/>
    <m/>
    <m/>
    <m/>
    <s v="697224-16-AG25"/>
    <d v="2025-06-12T14:37:13"/>
    <s v="AVISOS EL MERCURIO RESTO AÑO 2025, desde compra ágil: 697224-18-COT25"/>
    <m/>
    <m/>
    <n v="5620370"/>
    <x v="2"/>
  </r>
  <r>
    <m/>
    <s v="Mercado Público"/>
    <x v="3"/>
    <m/>
    <m/>
    <m/>
    <s v="697209-18-CM25"/>
    <d v="2025-06-12T17:06:10"/>
    <s v="Compra combustible PD Junio 2025 para camionetas fiscales"/>
    <m/>
    <m/>
    <n v="2063550"/>
    <x v="2"/>
  </r>
  <r>
    <m/>
    <s v="Mercado Público"/>
    <x v="3"/>
    <m/>
    <m/>
    <m/>
    <s v="696217-58-CM25"/>
    <d v="2025-06-12T18:46:04"/>
    <s v="Orden de Compra: 696217-58-CM25"/>
    <m/>
    <m/>
    <n v="2100000"/>
    <x v="2"/>
  </r>
  <r>
    <s v="F.R. Coquimbo"/>
    <s v="Licitación Pública"/>
    <x v="1"/>
    <s v="4-FR N° 2131"/>
    <d v="2023-11-10T00:00:00"/>
    <s v="Orden de Compra "/>
    <n v="42500127"/>
    <d v="2025-06-13T00:00:00"/>
    <s v="Traslado funcionarios ECOH Coquimbo. "/>
    <s v="DIOGENES BARRAZA CARRIZO"/>
    <s v="9.429.956-K"/>
    <n v="1509220"/>
    <x v="2"/>
  </r>
  <r>
    <s v="F.R. Magallanes"/>
    <s v="Licitación Pública"/>
    <x v="1"/>
    <s v="FN/MP N° 2060"/>
    <d v="2024-08-13T00:00:00"/>
    <s v="Orden de Compra "/>
    <n v="12250077"/>
    <d v="2025-06-13T00:00:00"/>
    <s v="Compra de pasaje aéreo Sr. Patricio Hormazábal Saavedra Punta Arenas-Santiago-Punta Arenas / Junio 22 / Junio 26"/>
    <s v="Soc. de Turismo e Inversiones Inmobiliaria Ltda. (G12 Viajes)"/>
    <s v="76204527-3"/>
    <n v="372166"/>
    <x v="2"/>
  </r>
  <r>
    <s v="F.R. Magallanes"/>
    <s v="Licitación Pública"/>
    <x v="1"/>
    <s v="FN/MP N° 2060"/>
    <d v="2024-08-13T00:00:00"/>
    <s v="Orden de Compra "/>
    <n v="12250078"/>
    <d v="2025-06-13T00:00:00"/>
    <s v="Compra de pasaje aéreo Sr. Ignacio Martínez Molina. Punta Arenas - Santiago - Punta Arenas Junio 28 - Julio 06"/>
    <s v="Soc. de Turismo e Inversiones Inmobiliaria Ltda. (G12 Viajes)"/>
    <s v="76204527-3"/>
    <n v="210055"/>
    <x v="2"/>
  </r>
  <r>
    <s v="F.R. Metrop. Occidente"/>
    <s v="Compra/Contratación  inferior a 3 UTM"/>
    <x v="0"/>
    <s v="No Aplica"/>
    <s v="No Aplica"/>
    <s v="Orden de Compra "/>
    <n v="16250120"/>
    <d v="2025-06-13T00:00:00"/>
    <s v="CD reparacion urgente en AC sala servidores FL Maipu articulo 8° letra a) del Reglamento Interno del Ministerio Público"/>
    <s v="SISTEMAS DE ENERGIA S.A. "/>
    <s v="99588050-4"/>
    <n v="205400"/>
    <x v="2"/>
  </r>
  <r>
    <s v="Fiscalía Nacional"/>
    <s v="Contratación Directa"/>
    <x v="0"/>
    <s v="FN/MP N° 1362"/>
    <d v="2025-06-10T00:00:00"/>
    <s v="Orden de Compra "/>
    <n v="17250345"/>
    <d v="2025-06-13T00:00:00"/>
    <s v="Contratación de Mantención de 20.000 kilómetros de vehículo institucional Chevrolet Tahoe PPU TSVC.99"/>
    <s v="Salinas y Fabres Sociedad Anonima"/>
    <s v="91502000-3"/>
    <n v="399999"/>
    <x v="2"/>
  </r>
  <r>
    <s v="Fiscalía Nacional"/>
    <s v="Licitación Pública"/>
    <x v="1"/>
    <s v="FN/MP N° 2060"/>
    <d v="2024-08-13T00:00:00"/>
    <s v="Orden de Compra "/>
    <n v="17250346"/>
    <d v="2025-06-13T00:00:00"/>
    <s v="Pasaje aéreo nacional para Sra. Simone Hartard Cazenave, Rut: 13.858.657-k, Santiago/Antofagasta/Santiago, del 23 al 26 de junio de 2025. Visita Fiscalía Regional de Antofagasta."/>
    <s v="Soc. de Turismo e Inversiones Inmobiliaria Ltda. (G12 Viajes)"/>
    <s v="76204527-3"/>
    <n v="498166"/>
    <x v="2"/>
  </r>
  <r>
    <m/>
    <s v="Mercado Público"/>
    <x v="0"/>
    <m/>
    <m/>
    <m/>
    <s v="5148-71-TD25"/>
    <d v="2025-06-13T09:17:56"/>
    <s v="Orden de Compra generada por Trato Directo ID 5148-15-FTD25"/>
    <m/>
    <m/>
    <n v="399999.46"/>
    <x v="2"/>
  </r>
  <r>
    <m/>
    <s v="Mercado Público"/>
    <x v="3"/>
    <m/>
    <m/>
    <m/>
    <s v="696228-43-AG25"/>
    <d v="2025-06-13T10:53:43"/>
    <s v="SERVICIO DE COFFE JORNADA FISCALIA REGION BIOBIO"/>
    <m/>
    <m/>
    <n v="215999.28"/>
    <x v="2"/>
  </r>
  <r>
    <m/>
    <s v="Mercado Público"/>
    <x v="3"/>
    <m/>
    <m/>
    <m/>
    <s v="697055-34-AG25"/>
    <d v="2025-06-13T11:18:59"/>
    <s v="Orden de Compra generada por invitación a compra ágil: 697055-57-COT25"/>
    <m/>
    <m/>
    <n v="999600"/>
    <x v="2"/>
  </r>
  <r>
    <m/>
    <s v="Mercado Público"/>
    <x v="3"/>
    <m/>
    <m/>
    <m/>
    <s v="5148-72-AG25"/>
    <d v="2025-06-13T11:27:26"/>
    <s v="SERVICIO DE INTERPRETE INGLES - ESPAÑOL PARA UNA ACTIVIDAD DE LA APEC EN CONJUNTO CON EL MINISTERIO PUBLICO. Compra ágil: 5148-77-COT25"/>
    <m/>
    <m/>
    <n v="1750000"/>
    <x v="2"/>
  </r>
  <r>
    <m/>
    <s v="Mercado Público"/>
    <x v="3"/>
    <m/>
    <m/>
    <m/>
    <s v="709129-12-CM25"/>
    <d v="2025-06-13T11:31:59"/>
    <s v="Orden de Compra: 709129-12-CM25"/>
    <m/>
    <m/>
    <n v="3289664.56"/>
    <x v="2"/>
  </r>
  <r>
    <m/>
    <s v="Mercado Público"/>
    <x v="3"/>
    <m/>
    <m/>
    <m/>
    <s v="697036-44-AG25"/>
    <d v="2025-06-13T12:38:53"/>
    <s v="Orden de Compra generada por invitación a compra ágil: 697036-50-COT25"/>
    <m/>
    <m/>
    <n v="714000"/>
    <x v="2"/>
  </r>
  <r>
    <m/>
    <s v="Mercado Público"/>
    <x v="3"/>
    <m/>
    <m/>
    <m/>
    <s v="697057-49-AG25"/>
    <d v="2025-06-13T12:47:29"/>
    <s v="Reubicación mamparas acceso 4to piso"/>
    <m/>
    <m/>
    <n v="2832200"/>
    <x v="2"/>
  </r>
  <r>
    <m/>
    <s v="Mercado Público"/>
    <x v="3"/>
    <m/>
    <m/>
    <m/>
    <s v="709129-13-CM25"/>
    <d v="2025-06-13T13:51:05"/>
    <s v="Orden de Compra: 709129-13-CM25"/>
    <m/>
    <m/>
    <n v="1970693.55"/>
    <x v="2"/>
  </r>
  <r>
    <m/>
    <s v="Mercado Público"/>
    <x v="0"/>
    <m/>
    <m/>
    <m/>
    <s v="697209-19-TD25"/>
    <d v="2025-06-13T15:45:57"/>
    <s v="Orden de Compra generada por Trato Directo ID 697209-2-FTD25"/>
    <m/>
    <m/>
    <n v="714000"/>
    <x v="2"/>
  </r>
  <r>
    <m/>
    <s v="Mercado Público"/>
    <x v="3"/>
    <m/>
    <m/>
    <m/>
    <s v="696750-21-AG25"/>
    <d v="2025-06-13T15:58:51"/>
    <s v="Orden de Compra generada por invitación a compra ágil: 696750-28-COT25"/>
    <m/>
    <m/>
    <n v="255854.76"/>
    <x v="2"/>
  </r>
  <r>
    <m/>
    <s v="Mercado Público"/>
    <x v="3"/>
    <m/>
    <m/>
    <m/>
    <s v="696217-59-AG25"/>
    <d v="2025-06-13T17:13:11"/>
    <s v="Orden de Compra generada por invitación a compra ágil: 696217-28-COT25"/>
    <m/>
    <m/>
    <n v="653310"/>
    <x v="2"/>
  </r>
  <r>
    <s v="F.R. Tarapacá"/>
    <s v="Licitacion Privada"/>
    <x v="2"/>
    <s v="DER N°04"/>
    <d v="2025-01-21T00:00:00"/>
    <s v="Orden de Servicio"/>
    <n v="1250067"/>
    <d v="2025-06-16T00:00:00"/>
    <s v="Servicio de evaluación psicolaboral p/1 cargo técnico y 2 profesionales en FR Tarapacá."/>
    <s v="PEOPLE GO SPA"/>
    <s v="77073835-0"/>
    <n v="295500"/>
    <x v="2"/>
  </r>
  <r>
    <s v="F.R. Tarapacá"/>
    <s v="Compra/Contratación  inferior a 3 UTM"/>
    <x v="0"/>
    <s v="No Aplica"/>
    <s v="No Aplica"/>
    <s v="Orden de Compra "/>
    <n v="1250069"/>
    <d v="2025-06-16T00:00:00"/>
    <s v="Compra de batería para radio portátil utilizada en F. Regional"/>
    <s v="RADIOS PUNTO COM SPA"/>
    <s v="76469283-7"/>
    <n v="101150"/>
    <x v="2"/>
  </r>
  <r>
    <s v="F.R. Araucanía"/>
    <s v="Compra/Contratación  inferior a 3 UTM"/>
    <x v="0"/>
    <s v="No Aplica"/>
    <s v="No Aplica"/>
    <s v="Orden de Compra "/>
    <n v="9250087"/>
    <d v="2025-06-16T00:00:00"/>
    <s v="Trabajos de reparación en la oficina de atención de Purén."/>
    <s v="Leonardo Enrique Morales Pérez."/>
    <s v="12.297.697-1"/>
    <n v="206000"/>
    <x v="2"/>
  </r>
  <r>
    <s v="F.R. Magallanes"/>
    <s v="Licitación Pública"/>
    <x v="1"/>
    <s v="FN/MP N° 2060"/>
    <d v="2024-08-13T00:00:00"/>
    <s v="Orden de Compra "/>
    <n v="12250080"/>
    <d v="2025-06-16T00:00:00"/>
    <s v="Compra de pasaje aéreo Sr. Felipe Aguirre, Punta Arenas-Santiago-Punta Arenas/ida. jun 27/Retorno. jul 02 / 2025"/>
    <s v="Soc. de Turismo e Inversiones Inmobiliaria Ltda. (G12 Viajes)"/>
    <s v="76204527-3"/>
    <n v="358166"/>
    <x v="2"/>
  </r>
  <r>
    <s v="F.R. Metrop. Sur"/>
    <s v="Licitación Pública"/>
    <x v="1"/>
    <s v="FRMS N°74/2023"/>
    <d v="2023-08-18T00:00:00"/>
    <s v="Orden de Compra "/>
    <n v="15250120"/>
    <d v="2025-06-16T00:00:00"/>
    <s v="Reparación de dos equipos de aire acondicionado en dependencia de la Fiscalía local Puente Alto y Fiscalía Regional Sur."/>
    <s v="SISTEMAS DE ENERGIA S.A. "/>
    <s v="99588050-4"/>
    <n v="470645"/>
    <x v="2"/>
  </r>
  <r>
    <s v="Fiscalía Nacional"/>
    <s v="Compra/Contratación  inferior a 3 UTM"/>
    <x v="0"/>
    <s v="No Aplica"/>
    <s v="No Aplica"/>
    <s v="Orden de Compra "/>
    <n v="17250350"/>
    <d v="2025-06-16T00:00:00"/>
    <s v="Publicación Aviso 2° Llamado a Concurso Público para Fiscales RPA Diario Oficial, el 29 de mayo de 2025. "/>
    <s v="Subsecretaria del Interior_x000a_(Diario Oficial)"/>
    <s v="60501000-8"/>
    <n v="46915"/>
    <x v="2"/>
  </r>
  <r>
    <m/>
    <s v="Mercado Público"/>
    <x v="3"/>
    <m/>
    <m/>
    <m/>
    <s v="696027-61-AG25"/>
    <d v="2025-06-16T10:17:06"/>
    <s v="Orden de Compra generada por invitación a compra ágil: 696027-38-COT25"/>
    <m/>
    <m/>
    <n v="145061"/>
    <x v="2"/>
  </r>
  <r>
    <m/>
    <s v="Mercado Público"/>
    <x v="3"/>
    <m/>
    <m/>
    <m/>
    <s v="696228-45-CM25"/>
    <d v="2025-06-16T11:24:46"/>
    <s v="Pasaje Felipe Calabrano Stgo 29-06"/>
    <m/>
    <m/>
    <n v="167795"/>
    <x v="2"/>
  </r>
  <r>
    <m/>
    <s v="Mercado Público"/>
    <x v="3"/>
    <m/>
    <m/>
    <m/>
    <s v="696713-24-CM25"/>
    <d v="2025-06-16T11:39:33"/>
    <s v="MATERIALES DE OFICINA FISCALIA LAS CONDES"/>
    <m/>
    <m/>
    <n v="1449949.55"/>
    <x v="2"/>
  </r>
  <r>
    <m/>
    <s v="Mercado Público"/>
    <x v="3"/>
    <m/>
    <m/>
    <m/>
    <s v="696011-23-AG25"/>
    <d v="2025-06-16T11:57:10"/>
    <s v="Orden de Compra generada por invitación a compra ágil: 696011-30-COT25"/>
    <m/>
    <m/>
    <n v="1680000"/>
    <x v="2"/>
  </r>
  <r>
    <m/>
    <s v="Mercado Público"/>
    <x v="3"/>
    <m/>
    <m/>
    <m/>
    <s v="5148-73-AG25"/>
    <d v="2025-06-16T12:29:12"/>
    <s v="CINTAS YMCKO NR. R5F008A11 PARA IMPRESIÓN DE TARJETAS CREDENCIALES. Compra ágil: 5148-73-COT25"/>
    <m/>
    <m/>
    <n v="959616"/>
    <x v="2"/>
  </r>
  <r>
    <m/>
    <s v="Mercado Público"/>
    <x v="3"/>
    <m/>
    <m/>
    <m/>
    <s v="5148-74-AG25"/>
    <d v="2025-06-16T16:34:59"/>
    <s v="BOMBA DE EXTRACCIÓN DE CONDENSADO PARA DESAGUE. Compra ágil: 5148-75-COT25"/>
    <m/>
    <m/>
    <n v="115000.41"/>
    <x v="2"/>
  </r>
  <r>
    <s v="F.R. Antofagasta"/>
    <s v="Compra/Contratación  inferior a 3 UTM"/>
    <x v="0"/>
    <s v="No Aplica"/>
    <s v="No Aplica"/>
    <s v="Orden de Compra "/>
    <n v="2250188"/>
    <d v="2025-06-17T00:00:00"/>
    <s v="Servicio de flete para traslado de mobiliario desde la ciudad de Calama hacia Antofagasta."/>
    <s v="JORGE ARDILES ZEBALL"/>
    <s v="97.769.24-9"/>
    <n v="202300"/>
    <x v="2"/>
  </r>
  <r>
    <s v="F.R. Antofagasta"/>
    <s v="Compra/Contratación  inferior a 3 UTM"/>
    <x v="0"/>
    <s v="No Aplica"/>
    <s v="No Aplica"/>
    <s v="Orden de Compra "/>
    <n v="2250190"/>
    <d v="2025-06-17T00:00:00"/>
    <s v="Publicación de aviso de concurso público para cargo de Administrador de FL Afta Grado VIII y cargo Asesor Jurídico Grado VI Fiscalía Regional."/>
    <s v="AGENCIA COLOMA CARRASCO"/>
    <s v="77.002.769-1"/>
    <n v="202300"/>
    <x v="2"/>
  </r>
  <r>
    <s v="F.R. Antofagasta"/>
    <s v="Compra/Contratación  inferior a 3 UTM"/>
    <x v="0"/>
    <s v="No Aplica"/>
    <s v="No Aplica"/>
    <s v="Orden de Compra "/>
    <n v="2250191"/>
    <d v="2025-06-17T00:00:00"/>
    <s v="Estudio del estado de voltaje neutro-tierra según norma eléctrica de la Fiscalía Local de Antofagasta."/>
    <s v="SEMITEC INDUSTRIAL SPA"/>
    <s v="77.910.604-7"/>
    <n v="202300"/>
    <x v="2"/>
  </r>
  <r>
    <s v="F.R. Atacama"/>
    <s v="Compra/Contratación  inferior a 3 UTM"/>
    <x v="0"/>
    <s v="No Aplica"/>
    <s v="No Aplica"/>
    <s v="Orden de Compra "/>
    <n v="3250092"/>
    <d v="2025-06-17T00:00:00"/>
    <s v="Reparaciones eléctricas en oficinas de 2do y 3er piso de la Fiscalía Regional, instalación de enchufes con canaletas tipo Legrant."/>
    <s v="JUAN JOSE WILLIAMSON GARZON"/>
    <s v="10.331.078-4"/>
    <n v="206000"/>
    <x v="2"/>
  </r>
  <r>
    <s v="F.R. Atacama"/>
    <s v="Licitación Pública"/>
    <x v="1"/>
    <s v="FN/MP N° 2060"/>
    <d v="2024-08-13T00:00:00"/>
    <s v="Orden de Compra "/>
    <n v="3250095"/>
    <d v="2025-06-17T00:00:00"/>
    <s v="Cambio de itinerario de vuelo para reserva de pasaje aéreo del Fiscal Regional de Atacama."/>
    <s v="Soc. de Turismo e Inversiones Inmobiliaria Ltda. (G12 Viajes)"/>
    <s v="76204527-3"/>
    <n v="39076"/>
    <x v="2"/>
  </r>
  <r>
    <s v="F.R. Atacama"/>
    <s v="Compra/Contratación  inferior a 3 UTM"/>
    <x v="0"/>
    <s v="No Aplica"/>
    <s v="No Aplica"/>
    <s v="Orden de Compra "/>
    <n v="3250096"/>
    <d v="2025-06-17T00:00:00"/>
    <s v="Reparación puntos eléctricos, cambio tubos fluorescentes a LED, reposición de focos embutidos, reposición de  tubos LED en dependencias de la F.L. de Copiapó y URAVIT."/>
    <s v="JUAN JOSE WILLIAMSON GARZON"/>
    <s v="10.331.078-4"/>
    <n v="206000"/>
    <x v="2"/>
  </r>
  <r>
    <s v="F.R. Valparaíso"/>
    <s v="Contratación Directa"/>
    <x v="0"/>
    <s v="05-FR N°108"/>
    <d v="2025-06-10T00:00:00"/>
    <s v="Orden de Compra "/>
    <n v="5250154"/>
    <d v="2025-06-17T00:00:00"/>
    <s v="Servicio de traslado de vehiculo incautado hacia aparcadero en convenio. "/>
    <s v="ABASTECIMIENTOS GENERALES S.A."/>
    <s v="96.548.780-8"/>
    <n v="618800"/>
    <x v="2"/>
  </r>
  <r>
    <s v="F.R. Los Ríos"/>
    <s v="Licitación Pública"/>
    <x v="1"/>
    <s v="FN/MP N° 2060"/>
    <d v="2024-08-13T00:00:00"/>
    <s v="Orden de Compra "/>
    <n v="19250068"/>
    <d v="2025-06-17T00:00:00"/>
    <s v="Compra de pasaje aereo Valdivia a Santiago desde el 22 al 25 de junio 2025 para E. Aguayo y M. Bachman"/>
    <s v="Soc. de Turismo e Inversiones Inmobiliaria Ltda. (G12 Viajes)"/>
    <s v="76204527-3"/>
    <n v="726259"/>
    <x v="2"/>
  </r>
  <r>
    <m/>
    <s v="Mercado Público"/>
    <x v="3"/>
    <m/>
    <m/>
    <m/>
    <s v="696212-80-AG25"/>
    <d v="2025-06-17T08:54:30"/>
    <s v="Orden de Compra generada por invitación a compra ágil: 696212-74-COT25"/>
    <m/>
    <m/>
    <n v="539962.5"/>
    <x v="2"/>
  </r>
  <r>
    <m/>
    <s v="Mercado Público"/>
    <x v="3"/>
    <m/>
    <m/>
    <m/>
    <s v="697209-20-AG25"/>
    <d v="2025-06-17T09:44:19"/>
    <s v="Reposición de equipamiento tecnológico de Salas EIVG (UPS)"/>
    <m/>
    <m/>
    <n v="230936.16"/>
    <x v="2"/>
  </r>
  <r>
    <m/>
    <s v="Mercado Público"/>
    <x v="3"/>
    <m/>
    <m/>
    <m/>
    <s v="5148-75-AG25"/>
    <d v="2025-06-17T09:52:50"/>
    <s v="CONTRATACIÓN DE 7 SERVICIOS DE EVALUACIONES PSICOLABORALES. Compra ágil: 5148-84-COT25"/>
    <m/>
    <m/>
    <n v="296996"/>
    <x v="2"/>
  </r>
  <r>
    <m/>
    <s v="Mercado Público"/>
    <x v="3"/>
    <m/>
    <m/>
    <m/>
    <s v="696750-22-AG25"/>
    <d v="2025-06-17T10:17:26"/>
    <s v="Orden de Compra generada por invitación a compra ágil: 696750-27-COT25"/>
    <m/>
    <m/>
    <n v="1042213.9"/>
    <x v="2"/>
  </r>
  <r>
    <m/>
    <s v="Mercado Público"/>
    <x v="3"/>
    <m/>
    <m/>
    <m/>
    <s v="697036-45-AG25"/>
    <d v="2025-06-17T11:04:32"/>
    <s v="Orden de Compra generada por invitación a compra ágil: 697036-52-COT25"/>
    <m/>
    <m/>
    <n v="3331524"/>
    <x v="2"/>
  </r>
  <r>
    <m/>
    <s v="Mercado Público"/>
    <x v="3"/>
    <m/>
    <m/>
    <m/>
    <s v="696212-81-AG25"/>
    <d v="2025-06-17T11:53:04"/>
    <s v="Orden de Compra generada por invitación a compra ágil: 696212-76-COT25"/>
    <m/>
    <m/>
    <n v="950810"/>
    <x v="2"/>
  </r>
  <r>
    <m/>
    <s v="Mercado Público"/>
    <x v="3"/>
    <m/>
    <m/>
    <m/>
    <s v="696954-34-AG25"/>
    <d v="2025-06-17T12:39:53"/>
    <s v="Mantención 2 veces al año de calderas de Fiscalía Regional, Fiscalias Locales de Puerto Varas, Maullín y Los Muermos"/>
    <m/>
    <m/>
    <n v="3948420"/>
    <x v="2"/>
  </r>
  <r>
    <m/>
    <s v="Mercado Público"/>
    <x v="3"/>
    <m/>
    <m/>
    <m/>
    <s v="696212-82-AG25"/>
    <d v="2025-06-17T14:13:56"/>
    <s v="Orden de Compra generada por invitación a compra ágil: 696212-65-COT25"/>
    <m/>
    <m/>
    <n v="849660"/>
    <x v="2"/>
  </r>
  <r>
    <m/>
    <s v="Mercado Público"/>
    <x v="3"/>
    <m/>
    <m/>
    <m/>
    <s v="696954-35-AG25"/>
    <d v="2025-06-17T15:29:40"/>
    <s v="Mantención de aires acondicionados en Fiscalía Regional, y Fiscalías Locales de Puerto Montt, Puerto Varas y Osorno,"/>
    <m/>
    <m/>
    <n v="1082900"/>
    <x v="2"/>
  </r>
  <r>
    <m/>
    <s v="Mercado Público"/>
    <x v="3"/>
    <m/>
    <m/>
    <m/>
    <s v="697057-50-AG25"/>
    <d v="2025-06-17T16:14:40"/>
    <s v="Compra alarmas comunitarias"/>
    <m/>
    <m/>
    <n v="516293.4"/>
    <x v="2"/>
  </r>
  <r>
    <m/>
    <s v="Mercado Público"/>
    <x v="3"/>
    <m/>
    <m/>
    <m/>
    <s v="697057-51-AG25"/>
    <d v="2025-06-17T16:15:10"/>
    <s v="Compra cámaras de seguridad"/>
    <m/>
    <m/>
    <n v="844662"/>
    <x v="2"/>
  </r>
  <r>
    <m/>
    <s v="Mercado Público"/>
    <x v="3"/>
    <m/>
    <m/>
    <m/>
    <s v="697057-52-AG25"/>
    <d v="2025-06-17T16:15:50"/>
    <s v="Renovación Film Microperforado Fiscalía Regional"/>
    <m/>
    <m/>
    <n v="349860"/>
    <x v="2"/>
  </r>
  <r>
    <m/>
    <s v="Mercado Público"/>
    <x v="3"/>
    <m/>
    <m/>
    <m/>
    <s v="697057-53-AG25"/>
    <d v="2025-06-17T16:16:21"/>
    <s v="Reparación Cortina Acceso Fiscalía Regional"/>
    <m/>
    <m/>
    <n v="464100"/>
    <x v="2"/>
  </r>
  <r>
    <m/>
    <s v="Mercado Público"/>
    <x v="3"/>
    <m/>
    <m/>
    <m/>
    <s v="697057-54-AG25"/>
    <d v="2025-06-17T16:16:46"/>
    <s v="Mejoramiento oficina FL Rancagua"/>
    <m/>
    <m/>
    <n v="654500"/>
    <x v="2"/>
  </r>
  <r>
    <s v="F.R. Tarapacá"/>
    <s v="Compra/Contratación  inferior a 3 UTM"/>
    <x v="0"/>
    <s v="No Aplica"/>
    <s v="No Aplica"/>
    <s v="Orden de Servicio"/>
    <n v="1250071"/>
    <d v="2025-06-18T00:00:00"/>
    <s v="Servicio de evaluación psicolaboral p/cargo vacante profesional en FR Tarapacá."/>
    <s v="PEOPLE GO SPA"/>
    <s v="77073835-0"/>
    <n v="98500"/>
    <x v="2"/>
  </r>
  <r>
    <s v="F.R. Antofagasta"/>
    <s v="Compra/Contratación  inferior a 3 UTM"/>
    <x v="0"/>
    <s v="No Aplica"/>
    <s v="No Aplica"/>
    <s v="Orden de Compra "/>
    <n v="2250192"/>
    <d v="2025-06-18T00:00:00"/>
    <s v="Adquisición de dispensadores de toalla de papel y papel higiénico para habilitar inmueble Travesía del Mar."/>
    <s v="PROVEEDORES INTEGRALES PRISA S A"/>
    <s v="96.556.940-5"/>
    <n v="151461"/>
    <x v="2"/>
  </r>
  <r>
    <s v="F.R. Antofagasta"/>
    <s v="Compra/Contratación  inferior a 3 UTM"/>
    <x v="0"/>
    <s v="No Aplica"/>
    <s v="No Aplica"/>
    <s v="Orden de Compra "/>
    <n v="2250193"/>
    <d v="2025-06-18T00:00:00"/>
    <s v="Servicio de aseo incluye materiales para habilitar inmueble Travesía del Mar (FAC) en Antofagasta."/>
    <s v="YOVANA SMITH COQUE T"/>
    <s v="25.527.136-9"/>
    <n v="200000"/>
    <x v="2"/>
  </r>
  <r>
    <s v="F.R. Antofagasta"/>
    <s v="Compra/Contratación  inferior a 3 UTM"/>
    <x v="0"/>
    <s v="No Aplica"/>
    <s v="No Aplica"/>
    <s v="Orden de Compra "/>
    <n v="2250194"/>
    <d v="2025-06-18T00:00:00"/>
    <s v="Adquisición de texto TERRORISMO EN CHILE: EVOLUCIÓN NORMATICA Y EL IMPACTO A LA NUEVA LEY 21.732"/>
    <s v="EDITORIAL LIBROMAR S.A"/>
    <s v="76.240.638-1"/>
    <n v="28199"/>
    <x v="2"/>
  </r>
  <r>
    <s v="F.R. Antofagasta"/>
    <s v="Contratación Directa"/>
    <x v="0"/>
    <s v="FR/ II R N°423"/>
    <d v="2025-06-18T00:00:00"/>
    <s v="Orden de Compra "/>
    <n v="2250195"/>
    <d v="2025-06-18T00:00:00"/>
    <s v="Habilitación de inmueble en comodato ubicado en Travesía de la Plaza 3290 Antofagasta. Oficinas FAC. Resolución FR/II R N°423/2025 contratación directa."/>
    <s v="MJR SERVICIOS SPA"/>
    <s v="77.169.637-6"/>
    <n v="6859458"/>
    <x v="2"/>
  </r>
  <r>
    <s v="F.R. Coquimbo"/>
    <s v="Contratación Directa"/>
    <x v="0"/>
    <s v="4-FR Nº 163 "/>
    <d v="2023-10-12T00:00:00"/>
    <s v="Orden de Compra "/>
    <n v="42500132"/>
    <d v="2025-06-18T00:00:00"/>
    <s v="Mantenciones Correctivas de Equipos de Aire acondicionado en las Fiscalías de Coquimbo, Combarbalá, Vicuña, Ovalle."/>
    <s v="JAYA SPA"/>
    <s v="76.484.358-4"/>
    <n v="680680"/>
    <x v="2"/>
  </r>
  <r>
    <s v="F.R. Maule"/>
    <s v="Compra/Contratación  inferior a 3 UTM"/>
    <x v="0"/>
    <s v="No Aplica"/>
    <s v="No Aplica"/>
    <s v="Orden de Compra "/>
    <n v="7250134"/>
    <d v="2025-06-18T00:00:00"/>
    <s v="Mantenimiento preventivo de equipo tipo cassete e informe final. Dependencias UNAAC. Cotización P039-29052025. Junio 2025."/>
    <s v="SERV ELECT Y CLIMAT"/>
    <s v="78.002.687-1"/>
    <n v="83300"/>
    <x v="2"/>
  </r>
  <r>
    <s v="F.R. Los Ríos"/>
    <s v="Licitación Pública"/>
    <x v="1"/>
    <s v="FN/MP N° 2060"/>
    <d v="2024-08-13T00:00:00"/>
    <s v="Orden de Compra "/>
    <n v="19250070"/>
    <d v="2025-06-18T00:00:00"/>
    <s v="Compra de pasaje aereo Valdivia a Santiago desde el 22 al 25 de junio 2025 para M. Consuelo Oliva."/>
    <s v="Soc. de Turismo e Inversiones Inmobiliaria Ltda. (G12 Viajes)"/>
    <s v="76204527-3"/>
    <n v="293137"/>
    <x v="2"/>
  </r>
  <r>
    <s v="F.R. Magallanes"/>
    <s v="Compra/Contratación  inferior a 3 UTM"/>
    <x v="0"/>
    <s v="No Aplica"/>
    <s v="No Aplica"/>
    <s v="Orden de Compra "/>
    <n v="12250081"/>
    <d v="2025-06-18T00:00:00"/>
    <s v="Arriendo de multicancha del centro turístico leñadura Punta Arenas, para desarrollar actividad del programa de calidad de vida laboral Nombre de la actividad: Cuadrangular de baby fútbol mixto fiscalía regional de Magallanes. Fecha de la actividad: 26/06/2025 Tiempo de arriendo: 3 horas."/>
    <s v="CLA TURISMO SPA"/>
    <s v="77.590.941-2"/>
    <n v="60690"/>
    <x v="2"/>
  </r>
  <r>
    <s v="F.R. Metrop. Sur"/>
    <s v="Compra/Contratación  inferior a 3 UTM"/>
    <x v="0"/>
    <s v="No Aplica"/>
    <s v="No Aplica"/>
    <s v="Orden de Compra "/>
    <n v="15250123"/>
    <d v="2025-06-18T00:00:00"/>
    <s v="Servicio de reparación de sistema NVR, incluye cambio de cableado HDMI por cable UTP, 50m en categoría 6, para la Fiscalia Local de Puente Alto."/>
    <s v="FICONTEL LTDA."/>
    <s v="78049160-4"/>
    <n v="148750"/>
    <x v="2"/>
  </r>
  <r>
    <s v="Fiscalía Nacional"/>
    <s v="Contratación Directa"/>
    <x v="0"/>
    <s v="FN/MP N° 1392"/>
    <d v="2025-06-13T00:00:00"/>
    <s v="Orden de Compra "/>
    <n v="17250354"/>
    <d v="2025-06-18T00:00:00"/>
    <s v="Contratación para el Suministro , Instalación y Programación (puesta en marcha) del variador de frecuencia para el montacargas del edificio de la Fiscalía Nacional."/>
    <s v="Ascensores Schindler (Chile)S.A."/>
    <s v="93565000-3"/>
    <n v="4451393"/>
    <x v="2"/>
  </r>
  <r>
    <s v="Fiscalía Nacional"/>
    <s v="Licitación Pública"/>
    <x v="1"/>
    <s v="FN/MP N° 2060"/>
    <d v="2024-08-13T00:00:00"/>
    <s v="Orden de Compra "/>
    <n v="17250355"/>
    <d v="2025-06-18T00:00:00"/>
    <s v="Pasaje aéreo internacional para Sr. Juan Pablo Glasinovic Vernon, Rut: 9.616.765-2, Santiago/Buenos Aires - Argentina /Santiago, del 24 al 26 de junio de 2025. Participar en Reunión Especializada de Ministerios Públicos del MERCOSUR Presidencia Pro Tempore Argentina."/>
    <s v="Soc. de Turismo e Inversiones Inmobiliaria Ltda. (G12 Viajes)"/>
    <s v="76204527-3"/>
    <n v="900273.64"/>
    <x v="2"/>
  </r>
  <r>
    <m/>
    <s v="Mercado Público"/>
    <x v="3"/>
    <m/>
    <m/>
    <m/>
    <s v="697055-35-AG25"/>
    <d v="2025-06-18T07:43:30"/>
    <s v="Orden de Compra generada por invitación a compra ágil: 697055-61-COT25"/>
    <m/>
    <m/>
    <n v="1896860"/>
    <x v="2"/>
  </r>
  <r>
    <m/>
    <s v="Mercado Público"/>
    <x v="3"/>
    <m/>
    <m/>
    <m/>
    <s v="696713-25-AG25"/>
    <d v="2025-06-18T08:20:29"/>
    <s v="Orden de Compra generada por invitación a compra ágil: 696713-26-COT25"/>
    <m/>
    <m/>
    <n v="1533819.56"/>
    <x v="2"/>
  </r>
  <r>
    <m/>
    <s v="Mercado Público"/>
    <x v="3"/>
    <m/>
    <m/>
    <m/>
    <s v="696011-24-CM25"/>
    <d v="2025-06-18T09:01:29"/>
    <s v="Orden de Compra: 696011-24-CM25"/>
    <m/>
    <m/>
    <n v="2247493.5"/>
    <x v="2"/>
  </r>
  <r>
    <m/>
    <s v="Mercado Público"/>
    <x v="0"/>
    <m/>
    <m/>
    <m/>
    <s v="5148-76-TD25"/>
    <d v="2025-06-18T10:54:15"/>
    <s v="Orden de Compra generada por Trato Directo ID 5148-18-FTD25"/>
    <m/>
    <m/>
    <n v="4451392.54"/>
    <x v="2"/>
  </r>
  <r>
    <m/>
    <s v="Mercado Público"/>
    <x v="3"/>
    <m/>
    <m/>
    <m/>
    <s v="696750-23-AG25"/>
    <d v="2025-06-18T11:50:18"/>
    <s v="Orden de Compra generada por invitación a compra ágil: 696750-31-COT25"/>
    <m/>
    <m/>
    <n v="629986"/>
    <x v="2"/>
  </r>
  <r>
    <m/>
    <s v="Mercado Público"/>
    <x v="3"/>
    <m/>
    <m/>
    <m/>
    <s v="709129-14-AG25"/>
    <d v="2025-06-18T12:05:17"/>
    <s v="SERVICIO DE CAFETERIA 23 DE JUNIO 2025"/>
    <m/>
    <m/>
    <n v="207060"/>
    <x v="2"/>
  </r>
  <r>
    <m/>
    <s v="Mercado Público"/>
    <x v="3"/>
    <m/>
    <m/>
    <m/>
    <s v="697055-36-AG25"/>
    <d v="2025-06-18T12:19:37"/>
    <s v="Orden de Compra generada por invitación a compra ágil: 697055-56-COT25"/>
    <m/>
    <m/>
    <n v="5771500"/>
    <x v="2"/>
  </r>
  <r>
    <m/>
    <s v="Mercado Público"/>
    <x v="3"/>
    <m/>
    <m/>
    <m/>
    <s v="696713-26-AG25"/>
    <d v="2025-06-18T14:54:17"/>
    <s v="ADQUISICIÓN DE EQUIPAMIENTO INFORMATICO PARA SEVG"/>
    <m/>
    <m/>
    <n v="321875.96000000002"/>
    <x v="2"/>
  </r>
  <r>
    <m/>
    <s v="Mercado Público"/>
    <x v="3"/>
    <m/>
    <m/>
    <m/>
    <s v="5148-77-AG25"/>
    <d v="2025-06-18T15:18:10"/>
    <s v="ADQUISICIÓN DE TERMINALES BIOMÉTRICOS PARA EL CONTROL DE ASISTENCIA. Compra ágil: 5148-85-COT25"/>
    <m/>
    <m/>
    <n v="5445249.5999999996"/>
    <x v="2"/>
  </r>
  <r>
    <m/>
    <s v="Mercado Público"/>
    <x v="3"/>
    <m/>
    <m/>
    <m/>
    <s v="696713-27-CM25"/>
    <d v="2025-06-18T15:33:09"/>
    <s v="RESMAS CARTA Y OFICIO PARA FISCALIA VIOLENCIA DE GENERO"/>
    <m/>
    <m/>
    <n v="791588"/>
    <x v="2"/>
  </r>
  <r>
    <m/>
    <s v="Mercado Público"/>
    <x v="3"/>
    <m/>
    <m/>
    <m/>
    <s v="697202-31-AG25"/>
    <d v="2025-06-18T15:39:32"/>
    <s v="Adquisición de proyectores compra ágil: 697202-22-COT25"/>
    <m/>
    <m/>
    <n v="1236412.3799999999"/>
    <x v="2"/>
  </r>
  <r>
    <m/>
    <s v="Mercado Público"/>
    <x v="3"/>
    <m/>
    <m/>
    <m/>
    <s v="696027-62-AG25"/>
    <d v="2025-06-18T15:43:32"/>
    <s v="Orden de Compra generada por invitación a compra ágil: 696027-39-COT25"/>
    <m/>
    <m/>
    <n v="150000.69"/>
    <x v="2"/>
  </r>
  <r>
    <m/>
    <s v="Mercado Público"/>
    <x v="3"/>
    <m/>
    <m/>
    <m/>
    <s v="5148-78-AG25"/>
    <d v="2025-06-18T15:50:18"/>
    <s v="SERVICIOS DE PRODUCCIÓN DE EVENTO. Compra ágil: 5148-89-COT25"/>
    <m/>
    <m/>
    <n v="4629100"/>
    <x v="2"/>
  </r>
  <r>
    <m/>
    <s v="Mercado Público"/>
    <x v="3"/>
    <m/>
    <m/>
    <m/>
    <s v="696713-28-AG25"/>
    <d v="2025-06-18T16:48:33"/>
    <s v="EQUIPAMIENTO AUDIOVISUAL PARA SEVG"/>
    <m/>
    <m/>
    <n v="1449997.15"/>
    <x v="2"/>
  </r>
  <r>
    <m/>
    <s v="Mercado Público"/>
    <x v="3"/>
    <m/>
    <m/>
    <m/>
    <s v="1059240-26-CM25"/>
    <d v="2025-06-18T17:09:20"/>
    <s v="Orden de Compra: 1059240-26-CM25"/>
    <m/>
    <m/>
    <n v="2070000"/>
    <x v="2"/>
  </r>
  <r>
    <m/>
    <s v="Mercado Público"/>
    <x v="3"/>
    <m/>
    <m/>
    <m/>
    <s v="696212-83-AG25"/>
    <d v="2025-06-18T17:13:50"/>
    <s v="Orden de Compra generada por invitación a compra ágil: 696212-81-COT25"/>
    <m/>
    <m/>
    <n v="2356200"/>
    <x v="2"/>
  </r>
  <r>
    <m/>
    <s v="Mercado Público"/>
    <x v="3"/>
    <m/>
    <m/>
    <m/>
    <s v="5148-79-AG25"/>
    <d v="2025-06-18T17:14:39"/>
    <s v="SERVICIO DE DIAGRAMACIÓN Y PUBLICACIÓN DE AVISO EN PRENSA DE 3° CONCURSO PÚBLICO DE FISCALES DEL MINISTERIO PÚBLICO.Compra ágil: 5148-87-COT25"/>
    <m/>
    <m/>
    <n v="2394161"/>
    <x v="2"/>
  </r>
  <r>
    <m/>
    <s v="Mercado Público"/>
    <x v="3"/>
    <m/>
    <m/>
    <m/>
    <s v="1059240-27-AG25"/>
    <d v="2025-06-18T17:33:12"/>
    <s v="Servicios de Provisión e Instalación de Kit de Emergencia o Batería de Respaldo para Iluminación de la Fiscalía Local de San Carlos - Región de Ñuble 1059240-25-COT25"/>
    <m/>
    <m/>
    <n v="530002.19999999995"/>
    <x v="2"/>
  </r>
  <r>
    <s v="Arica y Parinacota"/>
    <s v="Licitación Pública"/>
    <x v="1"/>
    <s v="FN/MP N° 2060"/>
    <d v="2024-08-13T00:00:00"/>
    <s v="Orden de Servicio"/>
    <n v="18250137"/>
    <d v="2025-06-19T00:00:00"/>
    <s v="Segun la Resolucion FN/MP Nro. 2060, emitida el 13/08/2024, se adquirieron pasajes aereos nacionales, tramos SCL-ARI y ARI-SCL, para el Fiscal Adjunto."/>
    <s v="Soc. de Turismo e Inversiones Inmobiliaria Ltda. (G12 Viajes)"/>
    <s v="76204527-3"/>
    <n v="391194"/>
    <x v="2"/>
  </r>
  <r>
    <s v="F.R. Antofagasta"/>
    <s v="Licitación Pública"/>
    <x v="1"/>
    <s v="FN/MP N° 2060"/>
    <d v="2024-08-13T00:00:00"/>
    <s v="Orden de Compra "/>
    <n v="2250196"/>
    <d v="2025-06-19T00:00:00"/>
    <s v="Pasaje aéreo para don Eduardo Ríos art.19 UE 290"/>
    <s v="Soc. de Turismo e Inversiones Inmobiliaria Ltda. (G12 Viajes)"/>
    <s v="76204527-3"/>
    <n v="300194"/>
    <x v="2"/>
  </r>
  <r>
    <s v="F.R. Antofagasta"/>
    <s v="Licitación Pública"/>
    <x v="1"/>
    <s v="FN/MP N° 2060"/>
    <d v="2024-08-13T00:00:00"/>
    <s v="Orden de Compra "/>
    <n v="2250197"/>
    <d v="2025-06-19T00:00:00"/>
    <s v="Pasaje aéreo para Fiscal Regional de Antofagasta don Juan Castro y PPI. Art 19 UE290"/>
    <s v="Soc. de Turismo e Inversiones Inmobiliaria Ltda. (G12 Viajes)"/>
    <s v="76204527-3"/>
    <n v="927398"/>
    <x v="2"/>
  </r>
  <r>
    <s v="F.R. Coquimbo"/>
    <s v="Licitación Pública"/>
    <x v="1"/>
    <s v="FN/MP N° 2060"/>
    <d v="2024-08-13T00:00:00"/>
    <s v="Orden de Compra "/>
    <n v="42500133"/>
    <d v="2025-06-19T00:00:00"/>
    <s v="Pasajes Aéreos La Serena - Santiago - La Serena, para Jefa Uravit por Reunión Análisis Implementación L21675"/>
    <s v="Soc. de Turismo e Inversiones Inmobiliaria Ltda. (G12 Viajes)"/>
    <s v="76204527-3"/>
    <n v="149194"/>
    <x v="2"/>
  </r>
  <r>
    <s v="F.R. Maule"/>
    <s v="Compra/Contratación correspondiente a Gastos de Representación"/>
    <x v="0"/>
    <s v="No Aplica"/>
    <s v="No Aplica"/>
    <s v="Orden de Compra "/>
    <n v="7250135"/>
    <d v="2025-06-19T00:00:00"/>
    <s v="Servicio de coctel para Inauguración de Fiscalía Local de Parral"/>
    <s v="JUAN DE DIOS VILLAGR"/>
    <s v="12.505.453-6"/>
    <n v="1100000"/>
    <x v="2"/>
  </r>
  <r>
    <s v="F.R. Araucanía"/>
    <s v="Licitacion Privada"/>
    <x v="2"/>
    <s v="DER N°05"/>
    <d v="2025-01-27T00:00:00"/>
    <s v="Orden de Compra "/>
    <n v="9250089"/>
    <d v="2025-06-19T00:00:00"/>
    <s v="Servicio de coffe break para asistentes a jornada de planificación y trabajo."/>
    <s v="Alma Sabores y Tendencias Spa."/>
    <s v="76.802.224-0"/>
    <n v="397320"/>
    <x v="2"/>
  </r>
  <r>
    <s v="F.R. Los Ríos"/>
    <s v="Licitación Pública"/>
    <x v="1"/>
    <s v="FN/MP N° 2060"/>
    <d v="2024-08-13T00:00:00"/>
    <s v="Orden de Compra "/>
    <n v="19250071"/>
    <d v="2025-06-19T00:00:00"/>
    <s v="Compra de pasaje aereo Valdivia a Santiago desde el 30 de junio al 01 de julio 2025 para J. Calfil."/>
    <s v="Soc. de Turismo e Inversiones Inmobiliaria Ltda. (G12 Viajes)"/>
    <s v="76204527-3"/>
    <n v="178186"/>
    <x v="2"/>
  </r>
  <r>
    <s v="F.R. Los Lagos"/>
    <s v="Licitación Pública"/>
    <x v="1"/>
    <s v="FN/MP N° 2060"/>
    <d v="2024-08-13T00:00:00"/>
    <s v="Orden de Compra "/>
    <n v="10250112"/>
    <d v="2025-06-19T00:00:00"/>
    <s v="Pasaje aéreo P.Montt - Santiago - P.Montt del 23-06 al 25-06-2025"/>
    <s v="Soc. de Turismo e Inversiones Inmobiliaria Ltda. (G12 Viajes)"/>
    <s v="76204527-3"/>
    <n v="375194"/>
    <x v="2"/>
  </r>
  <r>
    <s v="F.R. Magallanes"/>
    <s v="Licitación Pública"/>
    <x v="1"/>
    <s v="FN/MP N° 2060"/>
    <d v="2024-08-13T00:00:00"/>
    <s v="Orden de Compra "/>
    <n v="12250082"/>
    <d v="2025-06-19T00:00:00"/>
    <s v="Compra de pasaje aéreo Sra. Isnelda Velasquez. Usuaria URAVIT Punta Arenas Santiago / 22/06/2025 Equipaje : 5 piezas de 23 kilos"/>
    <s v="Soc. de Turismo e Inversiones Inmobiliaria Ltda. (G12 Viajes)"/>
    <s v="76204527-3"/>
    <n v="388089"/>
    <x v="2"/>
  </r>
  <r>
    <s v="F.R. Metrop. Centro Norte"/>
    <s v="Compra/Contratación  inferior a 3 UTM"/>
    <x v="0"/>
    <s v="No Aplica"/>
    <s v="No Aplica"/>
    <s v="Orden de Compra "/>
    <n v="13250079"/>
    <d v="2025-06-19T00:00:00"/>
    <s v="Evaluación Psicolaboral Cargo Administrativo"/>
    <s v="CONSULTORA TCS GROUP SEARCH SPA"/>
    <s v="77.108.874-0"/>
    <n v="98096"/>
    <x v="2"/>
  </r>
  <r>
    <s v="F.R. Metrop. Oriente"/>
    <s v="Compra/Contratación  inferior a 3 UTM"/>
    <x v="0"/>
    <s v="No Aplica"/>
    <s v="No Aplica"/>
    <s v="Orden de Compra "/>
    <n v="14250096"/>
    <d v="2025-06-19T00:00:00"/>
    <s v="Compra de insumos de coffee para jornadas de focus group en Fiscalías Locales de Fiscalía Oriente."/>
    <s v="DIMERC S A"/>
    <s v="96.670.840-9"/>
    <n v="96326"/>
    <x v="2"/>
  </r>
  <r>
    <s v="F.R. Metrop. Oriente"/>
    <s v="Compra/Contratación  inferior a 3 UTM"/>
    <x v="0"/>
    <s v="No Aplica"/>
    <s v="No Aplica"/>
    <s v="Orden de Compra "/>
    <n v="14250098"/>
    <d v="2025-06-19T00:00:00"/>
    <s v="Reparaciones menores a relizarse en edificio La Florida."/>
    <s v="_x0009__x000a_CONSTR. Y MANTENT. ELIAN RUBIO R. EIRL."/>
    <s v="77975103-1"/>
    <n v="199999"/>
    <x v="2"/>
  </r>
  <r>
    <s v="F.R. Metrop. Occidente"/>
    <s v="Compra/Contratación  inferior a 3 UTM"/>
    <x v="0"/>
    <s v="No Aplica"/>
    <s v="No Aplica"/>
    <s v="Orden de Compra "/>
    <n v="16250121"/>
    <d v="2025-06-19T00:00:00"/>
    <s v="Servicio de destrucción de especies por la fiscalía local de Curacaví para el día 23-06-2025 en horario am. Solicitado por Administrador César Guillén. Contratación conforme a at. 8 letra &quot;a&quot; del reglamento ley 19886 del MP."/>
    <s v="K D M S.A."/>
    <s v="96754450-7"/>
    <n v="47957"/>
    <x v="2"/>
  </r>
  <r>
    <s v="Fiscalía Nacional"/>
    <s v="Licitacion Privada"/>
    <x v="2"/>
    <s v="FN/MP N° 1454"/>
    <d v="2023-08-21T00:00:00"/>
    <s v="Orden de Compra "/>
    <n v="17250358"/>
    <d v="2025-06-19T00:00:00"/>
    <s v="Contratación de 1 Servicio de Coffe Break, para 40 personas, por jornada, el cual se llevara a cabo los días 07 y 08 de julio del 2025, en jornadas AM 10:30 horas y PM 16:00 horas, para el día 09 de julio del 2025, solo en jornada AM 10:30 horas, a realizarse en dependencias de la Fiscalía Nacional, Gran Salón, Piso 7, con motivo de &quot;Jornada de entrega de conocimientos a Fiscalías locales&quot;."/>
    <s v="Servicios Alimentarios Pedro Pablo Hernandez Medina E.I.R.L."/>
    <s v="77599203-4"/>
    <n v="761800"/>
    <x v="2"/>
  </r>
  <r>
    <s v="Fiscalía Nacional"/>
    <s v="Contratación Directa"/>
    <x v="0"/>
    <s v="FN/MP N° 1422"/>
    <d v="2025-06-18T00:00:00"/>
    <s v="Orden de Compra "/>
    <n v="17250359"/>
    <d v="2025-06-19T00:00:00"/>
    <s v="Contratación de la Renovación anual del soporte, mantención y actualizaciones del software COGNYTE ORBIS."/>
    <s v="Complexbiz Gestión de Negocios Spa."/>
    <s v="76235780-1"/>
    <n v="209000000"/>
    <x v="2"/>
  </r>
  <r>
    <s v="Fiscalía Nacional"/>
    <s v="Contratación Directa"/>
    <x v="0"/>
    <s v="FN/MP N° 1421"/>
    <d v="2025-06-18T00:00:00"/>
    <s v="Orden de Compra "/>
    <n v="17250360"/>
    <d v="2025-06-19T00:00:00"/>
    <s v="Contratación de Servicios Hoteleros (Arriendo de Salones, alimentación y equipamiento Audiovisual), con motivo de la realización del WORKSHOP APEC “ACT-NET COMPILATION OF ANTICORRUPTION AND PREVENTION SYSTEMS FOR PUBLIC SECTOR AND LAW ENFORCEMENT AGENCIES”."/>
    <s v="Administradora de Hoteles SE Spa."/>
    <s v="76526480-4"/>
    <n v="12341490"/>
    <x v="2"/>
  </r>
  <r>
    <s v="Fiscalía Nacional"/>
    <s v="Contratación Directa"/>
    <x v="0"/>
    <s v="FN/MP N° 1421"/>
    <d v="2025-06-18T00:00:00"/>
    <s v="Orden de Compra "/>
    <n v="17250362"/>
    <d v="2025-06-19T00:00:00"/>
    <s v="Contratación de Servicios de Cóctel con motivo de recepción a participantes APEC."/>
    <s v="Administradora de Hoteles SE Spa."/>
    <s v="76526480-4"/>
    <n v="1500000"/>
    <x v="2"/>
  </r>
  <r>
    <s v="Fiscalía Nacional"/>
    <s v="Licitación Pública"/>
    <x v="1"/>
    <s v="FN/MP N° 2060"/>
    <d v="2024-08-13T00:00:00"/>
    <s v="Orden de Compra "/>
    <n v="17250363"/>
    <d v="2025-06-19T00:00:00"/>
    <s v="Pasaje aéreo internacional para Sr. Ángel Valencia Vásquez, Rut: 8.667.131-K, Santiago/Buenos Aires - Argentina /Santiago, del 25 al 26 de junio de 2025. Participar en Reunión Especializada de Ministerios Públicos del MERCOSUR Presidencia Pro Tempore Argentina."/>
    <s v="Soc. de Turismo e Inversiones Inmobiliaria Ltda. (G12 Viajes)"/>
    <s v="76204527-3"/>
    <n v="816653"/>
    <x v="2"/>
  </r>
  <r>
    <s v="Fiscalía Nacional"/>
    <s v="Licitación Pública"/>
    <x v="1"/>
    <s v="FN/MP N° 2060"/>
    <d v="2024-08-13T00:00:00"/>
    <s v="Orden de Compra "/>
    <n v="17250364"/>
    <d v="2025-06-19T00:00:00"/>
    <s v="Pasaje aéreo internacional para Sr. Felipe Fritz Castro, Rut: 16.899.242-4, Santiago/Buenos Aires - Argentina /Santiago, del 25 al 26 de junio de 2025. Escoltar al Fiscal Nacional a Participar en Reunión Especializada de Ministerios Públicos del MERCOSUR Presidencia Pro Tempore Argentina."/>
    <s v="Soc. de Turismo e Inversiones Inmobiliaria Ltda. (G12 Viajes)"/>
    <s v="76204527-3"/>
    <n v="765893"/>
    <x v="2"/>
  </r>
  <r>
    <s v="Fiscalía Nacional"/>
    <s v="Licitación Pública"/>
    <x v="1"/>
    <s v="FN/MP N° 2060"/>
    <d v="2024-08-13T00:00:00"/>
    <s v="Orden de Compra "/>
    <n v="17250365"/>
    <d v="2025-06-19T00:00:00"/>
    <s v="Pasaje aéreo internacional para Sra. Camila Guerrero Martínez, Rut: 16.942.982-0, Santiago/Paris - Francia/Santiago, del 22 al 27 de junio de 2025. Participar en sesión que se realizará entre el 24 y el 27 de junio del Grupo de Trabajo Anticohecho de la OCDE o “Working Group on Bribery in Internacional Business Transactions&quot;."/>
    <s v="Soc. de Turismo e Inversiones Inmobiliaria Ltda. (G12 Viajes)"/>
    <s v="76204527-3"/>
    <n v="1593488"/>
    <x v="2"/>
  </r>
  <r>
    <s v="Fiscalía Nacional"/>
    <s v="Licitación Pública"/>
    <x v="1"/>
    <s v="FN/MP N° 2060"/>
    <d v="2024-08-13T00:00:00"/>
    <s v="Orden de Compra "/>
    <n v="17250367"/>
    <d v="2025-06-19T00:00:00"/>
    <s v="Pasaje aéreo nacional para Sra. Ana Maria Morales, Rut: 13.241.754-7, Santiago/Temuco/Santiago, del 23 al 24 de junio de 2025. Asiste a reunión del Subsecretario Collado con la Fiscal Regional de los Ríos x la próxima instalación de ECOH."/>
    <s v="Soc. de Turismo e Inversiones Inmobiliaria Ltda. (G12 Viajes)"/>
    <s v="76204527-3"/>
    <n v="281194"/>
    <x v="2"/>
  </r>
  <r>
    <s v="Fiscalía Nacional"/>
    <s v="Compra/Contratación  inferior a 3 UTM"/>
    <x v="0"/>
    <s v="No Aplica"/>
    <s v="No Aplica"/>
    <s v="Orden de Compra "/>
    <n v="17250368"/>
    <d v="2025-06-19T00:00:00"/>
    <s v="Pago de deducible de seguro de póliza de vehículos N° 24150692, por reparación de siniestro de camioneta institucional Chevrolet Traverse PPU KJTF-89."/>
    <s v="Vicor Automotriz Spa"/>
    <s v="77136519-1"/>
    <n v="139685"/>
    <x v="2"/>
  </r>
  <r>
    <m/>
    <s v="Mercado Público"/>
    <x v="3"/>
    <m/>
    <m/>
    <m/>
    <s v="696713-29-AG25"/>
    <d v="2025-06-19T11:51:43"/>
    <s v="COMPRA DE MOBILIARIO"/>
    <m/>
    <m/>
    <n v="963876.2"/>
    <x v="2"/>
  </r>
  <r>
    <m/>
    <s v="Mercado Público"/>
    <x v="3"/>
    <m/>
    <m/>
    <m/>
    <s v="696750-24-AG25"/>
    <d v="2025-06-19T12:06:05"/>
    <s v="Orden de Compra generada por invitación a compra ágil: 696750-34-COT25"/>
    <m/>
    <m/>
    <n v="595000"/>
    <x v="2"/>
  </r>
  <r>
    <m/>
    <s v="Mercado Público"/>
    <x v="3"/>
    <m/>
    <m/>
    <m/>
    <s v="696217-60-AG25"/>
    <d v="2025-06-19T16:04:53"/>
    <s v="Orden de Compra generada por invitación a compra ágil: 696217-29-COT25"/>
    <m/>
    <m/>
    <n v="917490"/>
    <x v="2"/>
  </r>
  <r>
    <m/>
    <s v="Mercado Público"/>
    <x v="3"/>
    <m/>
    <m/>
    <m/>
    <s v="696750-25-AG25"/>
    <d v="2025-06-19T16:57:01"/>
    <s v="Orden de Compra generada por invitación a compra ágil: 696750-32-COT25"/>
    <m/>
    <m/>
    <n v="2499662.83"/>
    <x v="2"/>
  </r>
  <r>
    <m/>
    <s v="Mercado Público"/>
    <x v="3"/>
    <m/>
    <m/>
    <m/>
    <s v="696750-26-AG25"/>
    <d v="2025-06-19T17:31:47"/>
    <s v="Orden de Compra generada por invitación a compra ágil: 696750-35-COT25"/>
    <m/>
    <m/>
    <n v="904400"/>
    <x v="2"/>
  </r>
  <r>
    <m/>
    <s v="Mercado Público"/>
    <x v="3"/>
    <m/>
    <m/>
    <m/>
    <s v="697058-32-AG25"/>
    <d v="2025-06-19T22:50:45"/>
    <s v="Orden de Compra generada por invitación a compra ágil: 697058-36-COT25"/>
    <m/>
    <m/>
    <n v="1199520"/>
    <x v="2"/>
  </r>
  <r>
    <s v="F.R. Antofagasta"/>
    <s v="Contratación Directa"/>
    <x v="0"/>
    <s v="FR/II R 426/2025"/>
    <d v="2025-06-25T00:00:00"/>
    <s v="Orden de Compra "/>
    <n v="2250198"/>
    <d v="2025-06-23T00:00:00"/>
    <s v="Servicio de traslado de Fiscal Regional y PPI en la ciudad de Santiago. Art 19 UE 290"/>
    <s v="ARRENDADORA DE VEHICULOS S.A."/>
    <s v="77.225.200-5"/>
    <n v="209616"/>
    <x v="2"/>
  </r>
  <r>
    <s v="F.R. Coquimbo"/>
    <s v="Compra/Contratación  inferior a 3 UTM"/>
    <x v="0"/>
    <s v="No Aplica"/>
    <s v="No Aplica"/>
    <s v="Orden de Compra "/>
    <n v="42500134"/>
    <d v="2025-06-23T00:00:00"/>
    <s v="Evaluación psicolaboral de dos postulantes para cargo Administrativos en la FL Coquimbo."/>
    <s v="CONSULTORA TCS GROUP SEARCH SPA"/>
    <s v="77.108.874-0"/>
    <n v="197500"/>
    <x v="2"/>
  </r>
  <r>
    <s v="F.R. Maule"/>
    <s v="Compra/Contratación  inferior a 3 UTM"/>
    <x v="0"/>
    <s v="No Aplica"/>
    <s v="No Aplica"/>
    <s v="Orden de Compra "/>
    <n v="7250137"/>
    <d v="2025-06-23T00:00:00"/>
    <s v="Suministro e instalación de bomba Extracción del Condensado aire acondicionado dependencias UNAAC. según cotización P1435 de fecha 17-06-2025. Junio 2025."/>
    <s v="FRIMAX CLIMA SPA"/>
    <s v="77.127.954-6"/>
    <n v="130900"/>
    <x v="2"/>
  </r>
  <r>
    <s v="F.R. Araucanía"/>
    <s v="Licitación Pública"/>
    <x v="1"/>
    <s v="FN/MP N° 2060"/>
    <d v="2024-08-13T00:00:00"/>
    <s v="Orden de Compra "/>
    <n v="9250090"/>
    <d v="2025-06-23T00:00:00"/>
    <s v="Pasaje aéreo para fiscal en comisión de servicio, trayecto Tco.-Stgo. Tco."/>
    <s v="Soc. de Turismo e Inversiones Inmobiliaria Ltda. (G12 Viajes)"/>
    <s v="76204527-3"/>
    <n v="283308"/>
    <x v="2"/>
  </r>
  <r>
    <s v="F.R. Araucanía"/>
    <s v="Compra/Contratación  inferior a 3 UTM"/>
    <x v="0"/>
    <s v="No Aplica"/>
    <s v="No Aplica"/>
    <s v="Orden de Compra "/>
    <n v="9250091"/>
    <d v="2025-06-23T00:00:00"/>
    <s v="Adquisición de galvanos para reconocimiento en actividad de la Policía de Investigaciones de Chile."/>
    <s v="Trofeos Osorio Ltda."/>
    <s v="76.577.575-2"/>
    <n v="50000"/>
    <x v="2"/>
  </r>
  <r>
    <s v="F.R. Los Lagos"/>
    <s v="Licitación Pública"/>
    <x v="1"/>
    <s v="FN/MP N° 2060"/>
    <d v="2024-08-13T00:00:00"/>
    <s v="Orden de Compra "/>
    <n v="10250113"/>
    <d v="2025-06-23T00:00:00"/>
    <s v="Pasaje aéreo Osorno - Santiago - Osorno del 29-06 al 02-07-2025"/>
    <s v="Soc. de Turismo e Inversiones Inmobiliaria Ltda. (G12 Viajes)"/>
    <s v="76204527-3"/>
    <n v="358528"/>
    <x v="2"/>
  </r>
  <r>
    <s v="F.R. Metrop. Oriente"/>
    <s v="Compra/Contratación  inferior a 3 UTM"/>
    <x v="0"/>
    <s v="No Aplica"/>
    <s v="No Aplica"/>
    <s v="Orden de Compra "/>
    <n v="14250099"/>
    <d v="2025-06-23T00:00:00"/>
    <s v="Compra de telón eléctrico con control remoto, para edificio La Florida."/>
    <s v="ROHE STORE SPA"/>
    <s v="77085964-6"/>
    <n v="151992"/>
    <x v="2"/>
  </r>
  <r>
    <s v="Fiscalía Nacional"/>
    <s v="Contratación Directa"/>
    <x v="0"/>
    <s v="FN/MP N° 1390"/>
    <d v="2025-06-13T00:00:00"/>
    <s v="Orden de Compra "/>
    <n v="17250370"/>
    <d v="2025-06-23T00:00:00"/>
    <s v="Contratación de Suscripción de Licencia Zoom Workplace Business, para 10 usuarioas y Licencia Zoom Webinarz, para 500 conexiones, por el plazo de 1 año, del 27 de marzo de 2025 hasta el 26 de marzo de 2026."/>
    <s v="Zoom Video Comunications Inc"/>
    <s v="1717-1"/>
    <n v="3304313"/>
    <x v="2"/>
  </r>
  <r>
    <s v="Fiscalía Nacional"/>
    <s v="Contratación Directa"/>
    <x v="0"/>
    <s v="FN/MP N° 1317"/>
    <d v="2025-06-05T00:00:00"/>
    <s v="Orden de Compra "/>
    <n v="17250371"/>
    <d v="2025-06-23T00:00:00"/>
    <s v="Contratación de 1 Curso &quot;Master Drupal 10&quot;, para dos (2) funcionarios de la División de Informática."/>
    <s v="Forcontu Drupal Trainig &amp; Consulting"/>
    <s v="1716-1"/>
    <n v="2200000"/>
    <x v="2"/>
  </r>
  <r>
    <m/>
    <s v="Mercado Público"/>
    <x v="0"/>
    <m/>
    <m/>
    <m/>
    <s v="5148-80-TD25"/>
    <d v="2025-06-23T09:46:49"/>
    <s v="Orden de Compra generada por Trato Directo ID 5148-19-FTD25"/>
    <m/>
    <m/>
    <n v="960000"/>
    <x v="2"/>
  </r>
  <r>
    <m/>
    <s v="Mercado Público"/>
    <x v="3"/>
    <m/>
    <m/>
    <m/>
    <s v="696228-47-AG25"/>
    <d v="2025-06-23T09:56:59"/>
    <s v="EQUIPOS SALA DE ENTREVISTAS FISCALIA REGION BIOBIO"/>
    <m/>
    <m/>
    <n v="2055550.07"/>
    <x v="2"/>
  </r>
  <r>
    <m/>
    <s v="Mercado Público"/>
    <x v="3"/>
    <m/>
    <m/>
    <m/>
    <s v="697055-37-AG25"/>
    <d v="2025-06-23T11:29:20"/>
    <s v="Orden de Compra generada por invitación a compra ágil: 697055-60-COT25"/>
    <m/>
    <m/>
    <n v="2356200"/>
    <x v="2"/>
  </r>
  <r>
    <m/>
    <s v="Mercado Público"/>
    <x v="3"/>
    <m/>
    <m/>
    <m/>
    <s v="5148-82-AG25"/>
    <d v="2025-06-23T11:37:02"/>
    <s v="SERVICIOS DE TALLER DE HABILIDADES COMUNICACIONALES (COACHING). Compra ágil: 5148-79-COT25"/>
    <m/>
    <m/>
    <n v="99.5"/>
    <x v="2"/>
  </r>
  <r>
    <m/>
    <s v="Mercado Público"/>
    <x v="3"/>
    <m/>
    <m/>
    <m/>
    <s v="696704-30-AG25"/>
    <d v="2025-06-23T11:43:08"/>
    <s v="696704-24-COT25/Servicio de mantención de las centrales de incendio y los equipos periféricos de las Fiscalías Locales de Curicó, Linares, Talca y Fiscalía Regional del Maule."/>
    <m/>
    <m/>
    <n v="2989280"/>
    <x v="2"/>
  </r>
  <r>
    <m/>
    <s v="Mercado Público"/>
    <x v="3"/>
    <m/>
    <m/>
    <m/>
    <s v="697055-38-AG25"/>
    <d v="2025-06-23T11:54:10"/>
    <s v="Orden de Compra generada por invitación a compra ágil: 697055-63-COT25"/>
    <m/>
    <m/>
    <n v="1955170"/>
    <x v="2"/>
  </r>
  <r>
    <m/>
    <s v="Mercado Público"/>
    <x v="3"/>
    <m/>
    <m/>
    <m/>
    <s v="709129-15-AG25"/>
    <d v="2025-06-23T11:54:57"/>
    <s v="TRABAJOS DE MANTENCIÓN TABLEROS ELECTRICOS Y BANCO DE CONDENSADORES FISCALÍA LOCAL DE PUNTA ARENAS"/>
    <m/>
    <m/>
    <n v="1779633.1"/>
    <x v="2"/>
  </r>
  <r>
    <m/>
    <s v="Mercado Público"/>
    <x v="3"/>
    <m/>
    <m/>
    <m/>
    <s v="5148-83-AG25"/>
    <d v="2025-06-23T16:26:24"/>
    <s v="ADQUISICIÓN DE EQUIPOS DE AIRES ACONDICIONADO PORTÁTIL. Compra ágil: 5148-86-COT25"/>
    <m/>
    <m/>
    <n v="714000"/>
    <x v="2"/>
  </r>
  <r>
    <m/>
    <s v="Mercado Público"/>
    <x v="3"/>
    <m/>
    <m/>
    <m/>
    <s v="696027-63-AG25"/>
    <d v="2025-06-23T16:57:29"/>
    <s v="Orden de Compra generada por invitación a compra ágil: 696027-40-COT25"/>
    <m/>
    <m/>
    <n v="214200"/>
    <x v="2"/>
  </r>
  <r>
    <m/>
    <s v="Mercado Público"/>
    <x v="3"/>
    <m/>
    <m/>
    <m/>
    <s v="697202-32-AG25"/>
    <d v="2025-06-23T17:13:40"/>
    <s v="Adquisicion de alfombra para piso"/>
    <m/>
    <m/>
    <n v="225029"/>
    <x v="2"/>
  </r>
  <r>
    <s v="Arica y Parinacota"/>
    <s v="Licitación Pública"/>
    <x v="1"/>
    <s v="FN/MP N° 2060"/>
    <d v="2024-08-13T00:00:00"/>
    <s v="Orden de Servicio"/>
    <n v="18250140"/>
    <d v="2025-06-24T00:00:00"/>
    <s v="Segun la Resolucion FN/MP Nro. 2060, emitida el 13/08/2024, se adquirieron pasajes aereos nacionales, tramo ARI-SCL-ARI, para el FR M.E.C.G. y el DER M.A.F.A."/>
    <s v="Soc. de Turismo e Inversiones Inmobiliaria Ltda. (G12 Viajes)"/>
    <s v="76204527-3"/>
    <n v="746046"/>
    <x v="2"/>
  </r>
  <r>
    <s v="Arica y Parinacota"/>
    <s v="Licitación Pública"/>
    <x v="1"/>
    <s v="FN/MP N° 2060"/>
    <d v="2024-08-13T00:00:00"/>
    <s v="Orden de Servicio"/>
    <n v="18250141"/>
    <d v="2025-06-24T00:00:00"/>
    <s v="Segun la Resolucion FN/MP Nro. 2060, emitida el 13/08/2024, se adquirieron pasajes aereos nacionales, tramo ARI-SCL-ARI, para la Profesional UCCO A.M.R.O."/>
    <s v="Soc. de Turismo e Inversiones Inmobiliaria Ltda. (G12 Viajes)"/>
    <s v="76204527-3"/>
    <n v="373023"/>
    <x v="2"/>
  </r>
  <r>
    <s v="F.R. Tarapacá"/>
    <s v="Compra/Contratación  inferior a 3 UTM"/>
    <x v="0"/>
    <s v="No Aplica"/>
    <s v="No Aplica"/>
    <s v="Orden de Servicio"/>
    <n v="1250072"/>
    <d v="2025-06-24T00:00:00"/>
    <s v="Servicio de evaluación psicolaboral p/cargo vacante profesional en FR Tarapacá."/>
    <s v="PEOPLE GO SPA"/>
    <s v="77073835-0"/>
    <n v="98168"/>
    <x v="2"/>
  </r>
  <r>
    <s v="F.R. Ñuble"/>
    <s v="Licitacion Privada"/>
    <x v="2"/>
    <s v="RES DER N° 25/2024"/>
    <d v="2024-12-19T00:00:00"/>
    <s v="Orden de Compra "/>
    <n v="20250083"/>
    <d v="2025-06-24T00:00:00"/>
    <s v="Servicio de evaluación psicolaboral individual para 2 postulantes al cargo Tecnico Honorarios"/>
    <s v="CONSULTORIA E INVESTIGACION EN RRHH SPA"/>
    <s v="76.580.320-9"/>
    <n v="412140"/>
    <x v="2"/>
  </r>
  <r>
    <s v="F.R. Ñuble"/>
    <s v="Compra/Contratación  inferior a 3 UTM"/>
    <x v="0"/>
    <s v="No Aplica"/>
    <s v="No Aplica"/>
    <s v="Orden de Compra "/>
    <n v="20250084"/>
    <d v="2025-06-24T00:00:00"/>
    <s v="Servicios instalación de letreros protocolos de acceso de seguridad en las Fiscalías de Ñuble"/>
    <s v="ELECTRON INGENIERIA SPA"/>
    <s v="77.178.231-0"/>
    <n v="150000"/>
    <x v="2"/>
  </r>
  <r>
    <s v="F.R. Araucanía"/>
    <s v="Compra/Contratación  inferior a 3 UTM"/>
    <x v="0"/>
    <s v="No Aplica"/>
    <s v="No Aplica"/>
    <s v="Orden de Compra "/>
    <n v="9250092"/>
    <d v="2025-06-24T00:00:00"/>
    <s v="Reparación del sistema de evacuación en desagüe de la Fiscalía Local de Angol."/>
    <s v="Leonardo Enrique Morales Pérez."/>
    <s v="12.297.697-1"/>
    <n v="206000"/>
    <x v="2"/>
  </r>
  <r>
    <s v="F.R. Metrop. Centro Norte"/>
    <s v="Compra/Contratación  inferior a 3 UTM"/>
    <x v="0"/>
    <s v="No Aplica"/>
    <s v="No Aplica"/>
    <s v="Orden de Compra "/>
    <n v="13250081"/>
    <d v="2025-06-24T00:00:00"/>
    <s v="Evaluación Psicolaboral Cargo Técnico"/>
    <s v="CONSULTORA TCS GROUP SEARCH SPA"/>
    <s v="77.108.874-0"/>
    <n v="117754"/>
    <x v="2"/>
  </r>
  <r>
    <s v="F.R. Metrop. Oriente"/>
    <s v="Compra/Contratación  inferior a 3 UTM"/>
    <x v="0"/>
    <s v="No Aplica"/>
    <s v="No Aplica"/>
    <s v="Orden de Compra "/>
    <n v="14250101"/>
    <d v="2025-06-24T00:00:00"/>
    <s v="Servicio de interprete de Creolé."/>
    <s v="EVENS CLERCEMA"/>
    <s v="23190463-8"/>
    <n v="93567"/>
    <x v="2"/>
  </r>
  <r>
    <s v="F.R. Metrop. Sur"/>
    <s v="Compra/Contratación  inferior a 3 UTM"/>
    <x v="0"/>
    <s v="No Aplica"/>
    <s v="No Aplica"/>
    <s v="Orden de Compra "/>
    <n v="15250127"/>
    <d v="2025-06-24T00:00:00"/>
    <s v="Reparación eléctrica en 3er. piso casino Fiscalía Local de Puente Alto, correspondiente a cambio de dos interruptores monofásicos de 10A a 20A y cambio interruptor trifásico de 16A a 25A. "/>
    <s v="FABIAN EDUARDO GONZALEZ PASTEN"/>
    <s v="19041186-9"/>
    <n v="128655"/>
    <x v="2"/>
  </r>
  <r>
    <s v="Fiscalía Nacional"/>
    <s v="Licitación Pública"/>
    <x v="1"/>
    <s v="FN/MP N° 2060"/>
    <d v="2024-08-13T00:00:00"/>
    <s v="Orden de Compra "/>
    <n v="17250375"/>
    <d v="2025-06-24T00:00:00"/>
    <s v="Pasaje aéreo nacional para Sr. Ignacio Castillo, Rut: 10.598.535-5, Santiago/Temuco/Santiago, del 16 al 17 de julio de 2025. Participación como expositores en una Capacitación organizada por el Ministerio Público y la Policía de Investigaciones de Chile, en el marco de la Mesa de Violencia Rural."/>
    <s v="Soc. de Turismo e Inversiones Inmobiliaria Ltda. (G12 Viajes)"/>
    <s v="76204527-3"/>
    <n v="195250"/>
    <x v="2"/>
  </r>
  <r>
    <s v="Fiscalía Nacional"/>
    <s v="Licitación Pública"/>
    <x v="1"/>
    <s v="FN/MP N° 2060"/>
    <d v="2024-08-13T00:00:00"/>
    <s v="Orden de Compra "/>
    <n v="17250376"/>
    <d v="2025-06-24T00:00:00"/>
    <s v="Pasaje aéreo nacional para Sr. Samuel Malamud, Rut: 18.913.550-5, Santiago/Temuco/Santiago, del 16 al 17 de julio de 2025. Participación como expositores en una Capacitación organizada por el Ministerio Público y la Policía de Investigaciones de Chile, en el marco de la Mesa de Violencia Rural."/>
    <s v="Soc. de Turismo e Inversiones Inmobiliaria Ltda. (G12 Viajes)"/>
    <s v="76204527-3"/>
    <n v="195250"/>
    <x v="2"/>
  </r>
  <r>
    <m/>
    <s v="Mercado Público"/>
    <x v="3"/>
    <m/>
    <m/>
    <m/>
    <s v="696228-48-AG25"/>
    <d v="2025-06-24T08:39:53"/>
    <s v="CARPETAS DE CASO FISCALIAS REGION BIOBIO"/>
    <m/>
    <m/>
    <n v="4983720"/>
    <x v="2"/>
  </r>
  <r>
    <m/>
    <s v="Mercado Público"/>
    <x v="3"/>
    <m/>
    <m/>
    <m/>
    <s v="697036-46-AG25"/>
    <d v="2025-06-24T08:43:49"/>
    <s v="Orden de Compra generada por invitación a compra ágil: 697036-53-COT25"/>
    <m/>
    <m/>
    <n v="1424710.84"/>
    <x v="2"/>
  </r>
  <r>
    <m/>
    <s v="Mercado Público"/>
    <x v="3"/>
    <m/>
    <m/>
    <m/>
    <s v="696212-84-AG25"/>
    <d v="2025-06-24T09:03:42"/>
    <s v="Orden de Compra generada por invitación a compra ágil: 696212-79-COT25"/>
    <m/>
    <m/>
    <n v="899592.4"/>
    <x v="2"/>
  </r>
  <r>
    <m/>
    <s v="Mercado Público"/>
    <x v="3"/>
    <m/>
    <m/>
    <m/>
    <s v="696212-85-AG25"/>
    <d v="2025-06-24T09:46:37"/>
    <s v="Orden de Compra generada por invitación a compra ágil: 696212-84-COT25"/>
    <m/>
    <m/>
    <n v="321300"/>
    <x v="2"/>
  </r>
  <r>
    <m/>
    <s v="Mercado Público"/>
    <x v="3"/>
    <m/>
    <m/>
    <m/>
    <s v="696228-49-AG25"/>
    <d v="2025-06-24T09:55:02"/>
    <s v="TRASLADO BIBLIOTECAS FISCALIA YUMBEL A CCPP"/>
    <m/>
    <m/>
    <n v="277270"/>
    <x v="2"/>
  </r>
  <r>
    <m/>
    <s v="Mercado Público"/>
    <x v="3"/>
    <m/>
    <m/>
    <m/>
    <s v="696228-50-AG25"/>
    <d v="2025-06-24T10:28:55"/>
    <s v="AVISO DIARIO EL SUR CONCEPCION DOMINGO 29 JUNIO 2025"/>
    <m/>
    <m/>
    <n v="166588.1"/>
    <x v="2"/>
  </r>
  <r>
    <m/>
    <s v="Mercado Público"/>
    <x v="0"/>
    <m/>
    <m/>
    <m/>
    <s v="697202-33-TD25"/>
    <d v="2025-06-24T11:53:22"/>
    <s v="Orden de Compra generada por Trato Directo ID 697202-8-FTD25"/>
    <m/>
    <m/>
    <n v="390320"/>
    <x v="2"/>
  </r>
  <r>
    <m/>
    <s v="Mercado Público"/>
    <x v="3"/>
    <m/>
    <m/>
    <m/>
    <s v="697055-39-AG25"/>
    <d v="2025-06-24T12:22:53"/>
    <s v="Orden de Compra generada por invitación a compra ágil: 697055-66-COT25"/>
    <m/>
    <m/>
    <n v="2055947.53"/>
    <x v="2"/>
  </r>
  <r>
    <m/>
    <s v="Mercado Público"/>
    <x v="3"/>
    <m/>
    <m/>
    <m/>
    <s v="696704-31-AG25"/>
    <d v="2025-06-24T12:29:53"/>
    <s v="Estufas exteriores Fiscalía Local de Parral"/>
    <m/>
    <m/>
    <n v="468860"/>
    <x v="2"/>
  </r>
  <r>
    <m/>
    <s v="Mercado Público"/>
    <x v="3"/>
    <m/>
    <m/>
    <m/>
    <s v="697055-40-AG25"/>
    <d v="2025-06-24T12:31:43"/>
    <s v="Orden de Compra generada por invitación a compra ágil: 697055-64-COT25"/>
    <m/>
    <m/>
    <n v="690664.1"/>
    <x v="2"/>
  </r>
  <r>
    <m/>
    <s v="Mercado Público"/>
    <x v="3"/>
    <m/>
    <m/>
    <m/>
    <s v="696954-38-AG25"/>
    <d v="2025-06-24T12:59:57"/>
    <s v="01 cortina con kit motor"/>
    <m/>
    <m/>
    <n v="487900"/>
    <x v="2"/>
  </r>
  <r>
    <m/>
    <s v="Mercado Público"/>
    <x v="3"/>
    <m/>
    <m/>
    <m/>
    <s v="5148-84-CM25"/>
    <d v="2025-06-24T15:53:15"/>
    <s v="ADQUISICIÓN DE 201 MONITORES PARA EL MINISTERIO PÚBLICO"/>
    <m/>
    <m/>
    <n v="21931.33"/>
    <x v="2"/>
  </r>
  <r>
    <m/>
    <s v="Mercado Público"/>
    <x v="3"/>
    <m/>
    <m/>
    <m/>
    <s v="696954-39-AG25"/>
    <d v="2025-06-24T16:04:15"/>
    <s v="Servicio de coffee break"/>
    <m/>
    <m/>
    <n v="95200"/>
    <x v="2"/>
  </r>
  <r>
    <m/>
    <s v="Mercado Público"/>
    <x v="3"/>
    <m/>
    <m/>
    <m/>
    <s v="697036-47-AG25"/>
    <d v="2025-06-24T16:05:50"/>
    <s v="Orden de Compra generada por invitación a compra ágil: 697036-54-COT25"/>
    <m/>
    <m/>
    <n v="219518.11"/>
    <x v="2"/>
  </r>
  <r>
    <m/>
    <s v="Mercado Público"/>
    <x v="3"/>
    <m/>
    <m/>
    <m/>
    <s v="697058-33-SE25"/>
    <d v="2025-06-24T19:50:00"/>
    <s v="ORDEN DE COMPRA DESDE 697058-1-LE25"/>
    <m/>
    <m/>
    <n v="9139200"/>
    <x v="2"/>
  </r>
  <r>
    <s v="F.R. Antofagasta"/>
    <s v="Compra/Contratación  inferior a 3 UTM"/>
    <x v="0"/>
    <s v="No Aplica"/>
    <s v="No Aplica"/>
    <s v="Orden de Compra "/>
    <n v="2250194"/>
    <d v="2025-06-25T00:00:00"/>
    <s v="Adquisición de texto jurídico Evidencia digital en el proceso penal, la investigación forense en el entorno digital y la validez de las garantías judiciales (Gustavo E. Aboso)"/>
    <s v="EDITORIAL LIBROMAR S.A"/>
    <s v="76.240.638-1"/>
    <n v="49299"/>
    <x v="2"/>
  </r>
  <r>
    <s v="F.R. Antofagasta"/>
    <s v="Contratación Directa"/>
    <x v="0"/>
    <s v="FR/ R II 903/2024"/>
    <d v="2024-12-11T00:00:00"/>
    <s v="Orden de Compra "/>
    <n v="2250205"/>
    <d v="2025-06-25T00:00:00"/>
    <s v="Evaluaciones psicolaborales para el cargo de abogado a honorarios ECOH"/>
    <s v="SOC DE PROF OSSANDON INTEGRALES LTDA."/>
    <s v="77.269.090-8"/>
    <n v="423895"/>
    <x v="2"/>
  </r>
  <r>
    <s v="F.R. Coquimbo"/>
    <s v="Licitación Pública"/>
    <x v="1"/>
    <s v="FN/MP N° 2060"/>
    <d v="2024-08-13T00:00:00"/>
    <s v="Orden de Compra "/>
    <n v="42500140"/>
    <d v="2025-06-25T00:00:00"/>
    <s v="Pasaje aéreo LS-STGO-LS para Analista de SACFI quien asiste a diligencias causa reservada."/>
    <s v="Soc. de Turismo e Inversiones Inmobiliaria Ltda. (G12 Viajes)"/>
    <s v="76204527-3"/>
    <n v="147364"/>
    <x v="2"/>
  </r>
  <r>
    <s v="F.R. Ñuble"/>
    <s v="Compra/Contratación  inferior a 3 UTM"/>
    <x v="0"/>
    <s v="No Aplica"/>
    <s v="No Aplica"/>
    <s v="Orden de Compra "/>
    <n v="20250086"/>
    <d v="2025-06-25T00:00:00"/>
    <s v="Servicio instalacion de 2 camaras en la FL Yungay"/>
    <s v="COMERCIAL FERREMONT SPA"/>
    <s v="77.334.794-8"/>
    <n v="190400"/>
    <x v="2"/>
  </r>
  <r>
    <s v="F.R. Araucanía"/>
    <s v="Compra/Contratación  inferior a 3 UTM"/>
    <x v="0"/>
    <s v="No Aplica"/>
    <s v="No Aplica"/>
    <s v="Orden de Compra "/>
    <n v="9250093"/>
    <d v="2025-06-25T00:00:00"/>
    <s v="Reparación del equipo de aire acondicionado de la sala de servidores de la Fiscalía Regional."/>
    <s v="Sociedad de Refrigeración y Climatización Reficlima Ltda."/>
    <s v="76.579.150-2"/>
    <n v="130900"/>
    <x v="2"/>
  </r>
  <r>
    <s v="F.R. Araucanía"/>
    <s v="Licitación Pública"/>
    <x v="1"/>
    <s v="FN/MP N° 2060"/>
    <d v="2024-08-13T00:00:00"/>
    <s v="Orden de Compra "/>
    <n v="9250094"/>
    <d v="2025-06-25T00:00:00"/>
    <s v="Pasaje aéreo para funcionario en comisión de servicio, trayecto Tco.-Stgo. Tco."/>
    <s v="Soc. de Turismo e Inversiones Inmobiliaria Ltda. (G12 Viajes)"/>
    <s v="76204527-3"/>
    <n v="251364"/>
    <x v="2"/>
  </r>
  <r>
    <s v="F.R. Magallanes"/>
    <s v="Licitación Pública"/>
    <x v="1"/>
    <s v="FN/MP N° 2060"/>
    <d v="2024-08-13T00:00:00"/>
    <s v="Orden de Compra "/>
    <n v="12250086"/>
    <d v="2025-06-25T00:00:00"/>
    <s v="Compra de pasaje aereo usuarias URAVIT. Sra. Susan Andrea Chura Gonzales / Sra. Alina Chura Gonzales Punta Arenas-Santiago / 26/06/25 Considera 2 equipajes de 45 kilos / 1 equipaje adicional de 23 kilos."/>
    <s v="Soc. de Turismo e Inversiones Inmobiliaria Ltda. (G12 Viajes)"/>
    <s v="76204527-3"/>
    <n v="729360"/>
    <x v="2"/>
  </r>
  <r>
    <s v="F.R. Magallanes"/>
    <s v="Licitación Pública"/>
    <x v="1"/>
    <s v="FN/MP N° 2060"/>
    <d v="2024-08-13T00:00:00"/>
    <s v="Orden de Compra "/>
    <n v="12250087"/>
    <d v="2025-06-25T00:00:00"/>
    <s v="Compra de pasaje aéreo Sra. Yenny Anticoy Ovalle Punta Arenas-Santiago-09/07/25 Santiago-Punta Arenas-11/07/25"/>
    <s v="Soc. de Turismo e Inversiones Inmobiliaria Ltda. (G12 Viajes)"/>
    <s v="76204527-3"/>
    <n v="373250"/>
    <x v="2"/>
  </r>
  <r>
    <s v="F.R. Metrop. Oriente"/>
    <s v="Compra/Contratación  inferior a 3 UTM"/>
    <x v="0"/>
    <s v="No Aplica"/>
    <s v="No Aplica"/>
    <s v="Orden de Compra "/>
    <n v="14250102"/>
    <d v="2025-06-25T00:00:00"/>
    <s v="Reparaciones menores edificio La Florida."/>
    <s v="CONSTR. Y MANTENT. ELIAN RUBIO R. EIRL."/>
    <s v="77975103-1"/>
    <n v="192999"/>
    <x v="2"/>
  </r>
  <r>
    <s v="F.R. Metrop. Occidente"/>
    <s v="Compra/Contratación  inferior a 3 UTM"/>
    <x v="0"/>
    <s v="No Aplica"/>
    <s v="No Aplica"/>
    <s v="Orden de Compra "/>
    <n v="16250123"/>
    <d v="2025-06-25T00:00:00"/>
    <s v="Servicio de destrucción de bienes de baja AF por la UAF en relleno sanitario de KDM en Til-Til. Contratación conforme a art. 8 letra &quot;a&quot; del reglamento interno del MP ley 19886."/>
    <s v="K D M S.A."/>
    <s v="96754450-7"/>
    <n v="47957"/>
    <x v="2"/>
  </r>
  <r>
    <s v="Fiscalía Nacional"/>
    <s v="Contratación Directa"/>
    <x v="0"/>
    <s v="FN/MP N° 1442"/>
    <d v="2025-06-19T00:00:00"/>
    <s v="Orden de Compra "/>
    <n v="17250378"/>
    <d v="2025-06-25T00:00:00"/>
    <s v="Contratación de “Diplomado en Diseño Instruccional”,para dos personas."/>
    <s v="Universidad del Desarrollo"/>
    <s v="71644300-0"/>
    <n v="960000"/>
    <x v="2"/>
  </r>
  <r>
    <m/>
    <s v="Mercado Público"/>
    <x v="3"/>
    <m/>
    <m/>
    <m/>
    <s v="696212-86-AG25"/>
    <d v="2025-06-25T09:06:54"/>
    <s v="Orden de Compra generada por invitación a compra ágil: 696212-85-COT25"/>
    <m/>
    <m/>
    <n v="586313"/>
    <x v="2"/>
  </r>
  <r>
    <m/>
    <s v="Mercado Público"/>
    <x v="3"/>
    <m/>
    <m/>
    <m/>
    <s v="697036-48-AG25"/>
    <d v="2025-06-25T11:43:20"/>
    <s v="Orden de Compra generada por invitación a compra ágil: 697036-56-COT25"/>
    <m/>
    <m/>
    <n v="452200"/>
    <x v="2"/>
  </r>
  <r>
    <m/>
    <s v="Mercado Público"/>
    <x v="3"/>
    <m/>
    <m/>
    <m/>
    <s v="697036-49-AG25"/>
    <d v="2025-06-25T12:08:19"/>
    <s v="Orden de Compra generada por invitación a compra ágil: 697036-58-COT25"/>
    <m/>
    <m/>
    <n v="320110"/>
    <x v="2"/>
  </r>
  <r>
    <m/>
    <s v="Mercado Público"/>
    <x v="3"/>
    <m/>
    <m/>
    <m/>
    <s v="1059240-28-AG25"/>
    <d v="2025-06-25T16:32:19"/>
    <s v="Provisión e Instalación de Conexiones de Red y Puntos Eléctricos FL Chillán – Ministerio Público Región de Ñuble: 1059240-27-COT25"/>
    <m/>
    <m/>
    <n v="700000.84"/>
    <x v="2"/>
  </r>
  <r>
    <m/>
    <s v="Mercado Público"/>
    <x v="3"/>
    <m/>
    <m/>
    <m/>
    <s v="697058-34-AG25"/>
    <d v="2025-06-25T21:15:03"/>
    <s v="Orden de Compra generada por invitación a compra ágil: 697058-40-COT25"/>
    <m/>
    <m/>
    <n v="297500"/>
    <x v="2"/>
  </r>
  <r>
    <s v="F.R. Antofagasta"/>
    <s v="Compra/Contratación  inferior a 3 UTM"/>
    <x v="0"/>
    <s v="No Aplica"/>
    <s v="No Aplica"/>
    <s v="Orden de Compra "/>
    <n v="2250206"/>
    <d v="2025-06-26T00:00:00"/>
    <s v="Servicio de destrucción, traslado y destino final de especies de FL Antofagasta."/>
    <s v="FCING SPA"/>
    <s v="77.226.432-1"/>
    <n v="202000"/>
    <x v="2"/>
  </r>
  <r>
    <s v="F.R. Antofagasta"/>
    <s v="Contratación Directa"/>
    <x v="0"/>
    <s v="FN/MP N° 1027"/>
    <d v="2024-04-26T00:00:00"/>
    <s v="Orden de Compra "/>
    <n v="2250208"/>
    <d v="2025-06-26T00:00:00"/>
    <s v="Servicio de aseo para el mes de julio en oficina ECOH de Calama"/>
    <s v="FILOMENA BARRA Y CIA LTDA"/>
    <s v="52.001.942-1"/>
    <n v="1082900"/>
    <x v="2"/>
  </r>
  <r>
    <s v="F.R. Antofagasta"/>
    <s v="Licitación Pública"/>
    <x v="1"/>
    <s v="FN/MP N° 2060"/>
    <d v="2024-08-13T00:00:00"/>
    <s v="Orden de Compra "/>
    <n v="2250209"/>
    <d v="2025-06-26T00:00:00"/>
    <s v="Cambio itinerario de pasaje aéreo para don Eduardo Ríos - Reunión con Fiscal Nacional."/>
    <s v="Soc. de Turismo e Inversiones Inmobiliaria Ltda. (G12 Viajes)"/>
    <s v="76204527-3"/>
    <n v="54000"/>
    <x v="2"/>
  </r>
  <r>
    <s v="F.R. Antofagasta"/>
    <s v="Licitación Pública"/>
    <x v="1"/>
    <s v="FN/MP N° 2060"/>
    <d v="2024-08-13T00:00:00"/>
    <s v="Orden de Compra "/>
    <n v="2250210"/>
    <d v="2025-06-26T00:00:00"/>
    <s v="Cambio de itinerario pasaje aéreo para don Juan Castro y escoltas - Reunión con Fiscal Nacional."/>
    <s v="Soc. de Turismo e Inversiones Inmobiliaria Ltda. (G12 Viajes)"/>
    <s v="76204527-3"/>
    <n v="219410"/>
    <x v="2"/>
  </r>
  <r>
    <s v="F.R. Aysen"/>
    <s v="Licitación Pública"/>
    <x v="1"/>
    <s v="FN/MP N° 2060"/>
    <d v="2024-08-13T00:00:00"/>
    <s v="Orden de Servicio"/>
    <n v="1125147"/>
    <d v="2025-06-26T00:00:00"/>
    <s v="Pasajes aéreos nacionales Balmaceda-Santiago (ida y regreso), para Fiscal Adjunto Jefe (S) FL Coyhaique y Fiscal Adjunto Jefe FL Aysén. Jornada Nacional de Formación Especializada en Delitos de Violencia Sexual."/>
    <s v="Soc. de Turismo e Inversiones Inmobiliaria Ltda. (G12 Viajes)"/>
    <s v="76204527-3"/>
    <n v="487068"/>
    <x v="2"/>
  </r>
  <r>
    <s v="F.R. Metrop. Centro Norte"/>
    <s v="Compra/Contratación  inferior a 3 UTM"/>
    <x v="0"/>
    <s v="No Aplica"/>
    <s v="No Aplica"/>
    <s v="Orden de Compra "/>
    <n v="13250082"/>
    <d v="2025-06-26T00:00:00"/>
    <s v="Evaluación Psicolaboral Cargo Administrativo"/>
    <s v="CONSULTORA TCS GROUP SEARCH SPA"/>
    <s v="77.108.874-0"/>
    <n v="98142"/>
    <x v="2"/>
  </r>
  <r>
    <s v="F.R. Metrop. Oriente"/>
    <s v="Compra/Contratación  inferior a 3 UTM"/>
    <x v="0"/>
    <s v="No Aplica"/>
    <s v="No Aplica"/>
    <s v="Orden de Compra "/>
    <n v="14250106"/>
    <d v="2025-06-26T00:00:00"/>
    <s v="Adquisición de una tarjeta para ingresar al Estacionamiento del Centro de Justicia."/>
    <s v="SOC.CONCESIONARIA C.DE JUSTICIA DE STGO."/>
    <s v="99557380-6"/>
    <n v="23503"/>
    <x v="2"/>
  </r>
  <r>
    <s v="F.R. Metrop. Oriente"/>
    <s v="Compra/Contratación  inferior a 3 UTM"/>
    <x v="0"/>
    <s v="No Aplica"/>
    <s v="No Aplica"/>
    <s v="Orden de Compra "/>
    <n v="14250107"/>
    <d v="2025-06-26T00:00:00"/>
    <s v="Adquisición de una tarjeta para ingresar al Edificio del Centro de Justicia."/>
    <s v="SOC.CONCESIONARIA C.DE JUSTICIA DE STGO."/>
    <s v="99557380-6"/>
    <n v="23503"/>
    <x v="2"/>
  </r>
  <r>
    <s v="Fiscalía Nacional"/>
    <s v="Licitación Pública"/>
    <x v="1"/>
    <s v="FN/MP N° 2060"/>
    <d v="2024-08-13T00:00:00"/>
    <s v="Orden de Compra "/>
    <n v="17250379"/>
    <d v="2025-06-26T00:00:00"/>
    <s v="Regulariza Comisión de Servicio por viaje a la Ciudad de Buenos Aires realizada del 07 al 10 de abril del 2025, por inclusión de Maletas para los pasajeros; Ángel Valencia, Juan Pablo Glasinovic, Deborah Bailey y Felipe Fritz."/>
    <s v="Soc. de Turismo e Inversiones Inmobiliaria Ltda. (G12 Viajes)"/>
    <s v="76204527-3"/>
    <n v="304640"/>
    <x v="2"/>
  </r>
  <r>
    <m/>
    <s v="Mercado Público"/>
    <x v="3"/>
    <m/>
    <m/>
    <m/>
    <s v="696713-30-AG25"/>
    <d v="2025-06-26T09:43:31"/>
    <s v="MEJORAMIENTO SALA DE REUNIONES Y SALA MULTIUSO"/>
    <m/>
    <m/>
    <n v="3527755"/>
    <x v="2"/>
  </r>
  <r>
    <m/>
    <s v="Mercado Público"/>
    <x v="3"/>
    <m/>
    <m/>
    <m/>
    <s v="697058-36-CM25"/>
    <d v="2025-06-26T09:51:40"/>
    <s v="Orden de Compra: 697058-36-CM25"/>
    <m/>
    <m/>
    <n v="4500000"/>
    <x v="2"/>
  </r>
  <r>
    <m/>
    <s v="Mercado Público"/>
    <x v="3"/>
    <m/>
    <m/>
    <m/>
    <s v="696954-40-AG25"/>
    <d v="2025-06-26T12:27:06"/>
    <s v="Plan individual de cuidado entrevistadores (as)"/>
    <m/>
    <m/>
    <n v="2496000"/>
    <x v="2"/>
  </r>
  <r>
    <m/>
    <s v="Mercado Público"/>
    <x v="3"/>
    <m/>
    <m/>
    <m/>
    <s v="696954-41-AG25"/>
    <d v="2025-06-26T12:34:20"/>
    <s v="Mantención de Caldera a Pellet Marca FROLING Modelo PE 1 ubicada en Fiscalía Local de Ancud"/>
    <m/>
    <m/>
    <n v="989485"/>
    <x v="2"/>
  </r>
  <r>
    <m/>
    <s v="Mercado Público"/>
    <x v="3"/>
    <m/>
    <m/>
    <m/>
    <s v="696954-42-AG25"/>
    <d v="2025-06-26T12:34:52"/>
    <s v="Compra de 9 UPS"/>
    <m/>
    <m/>
    <n v="462597.03"/>
    <x v="2"/>
  </r>
  <r>
    <m/>
    <s v="Mercado Público"/>
    <x v="3"/>
    <m/>
    <m/>
    <m/>
    <s v="696217-61-AG25"/>
    <d v="2025-06-26T13:11:49"/>
    <s v="Orden de Compra generada por invitación a compra ágil: 696217-30-COT25"/>
    <m/>
    <m/>
    <n v="4653138"/>
    <x v="2"/>
  </r>
  <r>
    <m/>
    <s v="Mercado Público"/>
    <x v="3"/>
    <m/>
    <m/>
    <m/>
    <s v="697036-51-AG25"/>
    <d v="2025-06-26T14:48:04"/>
    <s v="Orden de Compra generada por invitación a compra ágil: 697036-55-COT25"/>
    <m/>
    <m/>
    <n v="809200"/>
    <x v="2"/>
  </r>
  <r>
    <m/>
    <s v="Mercado Público"/>
    <x v="3"/>
    <m/>
    <m/>
    <m/>
    <s v="697036-52-AG25"/>
    <d v="2025-06-26T17:23:07"/>
    <s v="Orden de Compra generada por invitación a compra ágil: 697036-57-COT25"/>
    <m/>
    <m/>
    <n v="922727.19"/>
    <x v="2"/>
  </r>
  <r>
    <m/>
    <s v="Mercado Público"/>
    <x v="3"/>
    <m/>
    <m/>
    <m/>
    <s v="696713-31-CM25"/>
    <d v="2025-06-26T17:24:25"/>
    <s v="MATERIALES DE OFICINA FISCALIA Ñuñoa"/>
    <m/>
    <m/>
    <n v="703832.64"/>
    <x v="2"/>
  </r>
  <r>
    <m/>
    <s v="Mercado Público"/>
    <x v="3"/>
    <m/>
    <m/>
    <m/>
    <s v="696713-32-CM25"/>
    <d v="2025-06-26T17:28:58"/>
    <s v="MATERIALES DE OFICINA FISCALIA Ñuñoa"/>
    <m/>
    <m/>
    <n v="947918.3"/>
    <x v="2"/>
  </r>
  <r>
    <m/>
    <s v="Mercado Público"/>
    <x v="3"/>
    <m/>
    <m/>
    <m/>
    <s v="697058-37-AG25"/>
    <d v="2025-06-26T18:14:57"/>
    <s v="Orden de Compra generada por invitación a compra ágil: 697058-38-COT25"/>
    <m/>
    <m/>
    <n v="799032.64"/>
    <x v="2"/>
  </r>
  <r>
    <s v="F.R. Antofagasta"/>
    <s v="Contratación Directa"/>
    <x v="0"/>
    <s v="FR/ R II 903/2024"/>
    <d v="2024-12-11T00:00:00"/>
    <s v="Orden de Compra "/>
    <n v="2250212"/>
    <d v="2025-06-27T00:00:00"/>
    <s v="Evaluaciones psicolaborales para el cargo de abogado para la Fiscalía Regional Francisca Torres y Luz Ferro."/>
    <s v="SOC DE PROF OSSANDON INTEGRALES LTDA."/>
    <s v="77.269.090-8"/>
    <n v="211986"/>
    <x v="2"/>
  </r>
  <r>
    <s v="F.R. Valparaíso"/>
    <s v="Compra/Contratación  inferior a 3 UTM"/>
    <x v="0"/>
    <s v="No Aplica"/>
    <s v="No Aplica"/>
    <s v="Orden de Compra "/>
    <n v="5250162"/>
    <d v="2025-06-27T00:00:00"/>
    <s v="Compra de Switch - Unidad de informática de la Fiscalía Regional"/>
    <s v="FULL COMPUTER COMERCIAL LIMITADA"/>
    <s v="78.577.530-9"/>
    <n v="61642"/>
    <x v="2"/>
  </r>
  <r>
    <s v="F.R. Valparaíso"/>
    <s v="Compra/Contratación  inferior a 3 UTM"/>
    <x v="0"/>
    <s v="No Aplica"/>
    <s v="No Aplica"/>
    <s v="Orden de Compra "/>
    <n v="5250163"/>
    <d v="2025-06-27T00:00:00"/>
    <s v="Compra de Disco Duro - Unidad de informática de la Fiscalía Regional"/>
    <s v="INGENIERIA E INFORMATICA ASOCIADA LIMITADA"/>
    <s v="79.882.360-4"/>
    <n v="139824"/>
    <x v="2"/>
  </r>
  <r>
    <s v="F.R. Metrop. Centro Norte"/>
    <s v="Compra/Contratación  inferior a 3 UTM"/>
    <x v="0"/>
    <s v="No Aplica"/>
    <s v="No Aplica"/>
    <s v="Orden de Compra "/>
    <n v="13250084"/>
    <d v="2025-06-27T00:00:00"/>
    <s v="Productos para coffee para Programa Capacitación"/>
    <s v="POYEEN SPA"/>
    <s v="78016196-5"/>
    <n v="112455"/>
    <x v="2"/>
  </r>
  <r>
    <m/>
    <s v="Mercado Público"/>
    <x v="3"/>
    <m/>
    <m/>
    <m/>
    <s v="1059240-29-AG25"/>
    <d v="2025-06-27T11:11:01"/>
    <s v="Mantención de cortinas metálicas y provisión e instalación de UPS de respaldo – Ministerio Público Región de Ñuble 1059240-28-COT25"/>
    <m/>
    <m/>
    <n v="3700900"/>
    <x v="2"/>
  </r>
  <r>
    <m/>
    <s v="Mercado Público"/>
    <x v="3"/>
    <m/>
    <m/>
    <m/>
    <s v="696713-33-AG25"/>
    <d v="2025-06-27T11:40:56"/>
    <s v="SERVICIO DE PROVISIÓN E INSTALACIÓN DE REVESTIMIENTO DE MURO ACÚSTICO"/>
    <m/>
    <m/>
    <n v="3191808.48"/>
    <x v="2"/>
  </r>
  <r>
    <m/>
    <s v="Mercado Público"/>
    <x v="3"/>
    <m/>
    <m/>
    <m/>
    <s v="5148-86-AG25"/>
    <d v="2025-06-27T13:04:56"/>
    <s v="ADQUISICIÓN DE ESTUFAS DE PATIO PARA LA FISCALÍA NACIONAL. Compra ágil: 5148-91-COT25"/>
    <m/>
    <m/>
    <n v="833000"/>
    <x v="2"/>
  </r>
  <r>
    <m/>
    <s v="Mercado Público"/>
    <x v="3"/>
    <m/>
    <m/>
    <m/>
    <s v="697058-38-AG25"/>
    <d v="2025-06-27T17:02:47"/>
    <s v="Orden de Compra generada por invitación a compra ágil: 697058-37-COT25"/>
    <m/>
    <m/>
    <n v="1674330"/>
    <x v="2"/>
  </r>
  <r>
    <s v="F.R. Antofagasta"/>
    <s v="Compra/Contratación  inferior a 3 UTM"/>
    <x v="0"/>
    <s v="No Aplica"/>
    <s v="No Aplica"/>
    <s v="Orden de Compra "/>
    <n v="2250213"/>
    <d v="2025-06-30T00:00:00"/>
    <s v="Adquisición de dispensador de toalla y basureros para casa Travesía de la Plaza 3290"/>
    <s v="PROVEEDORES INTEGRALES PRISA S A"/>
    <s v="96.556.940-5"/>
    <n v="171414"/>
    <x v="2"/>
  </r>
  <r>
    <s v="F.R. Antofagasta"/>
    <s v="Compra/Contratación  inferior a 3 UTM"/>
    <x v="0"/>
    <s v="No Aplica"/>
    <s v="No Aplica"/>
    <s v="Orden de Compra "/>
    <n v="2250214"/>
    <d v="2025-06-30T00:00:00"/>
    <s v="Adquisición de cables de red UTP cat6 para reemplazar cables dañados en la fiscalía."/>
    <s v="ALTRONICS CHILE SPA"/>
    <s v="76.390.435-0"/>
    <n v="112918"/>
    <x v="2"/>
  </r>
  <r>
    <s v="F.R. Coquimbo"/>
    <s v="Licitación Pública"/>
    <x v="1"/>
    <s v="FN/MP N° 2060"/>
    <d v="2024-08-13T00:00:00"/>
    <s v="Orden de Compra "/>
    <n v="42500142"/>
    <d v="2025-06-30T00:00:00"/>
    <s v="Cambio fecha de pasaje Stgo-LS de Analista SACFI quien asiste a diligencias causa reservada en Stgo."/>
    <s v="Soc. de Turismo e Inversiones Inmobiliaria Ltda. (G12 Viajes)"/>
    <s v="76204527-3"/>
    <n v="95000"/>
    <x v="2"/>
  </r>
  <r>
    <s v="F.R. Valparaíso"/>
    <s v="Compra/Contratación  inferior a 3 UTM"/>
    <x v="0"/>
    <s v="No Aplica"/>
    <s v="No Aplica"/>
    <s v="Orden de Compra "/>
    <n v="5250168"/>
    <d v="2025-06-30T00:00:00"/>
    <s v="Compra de micrófonos cuello ganso para SEIVG"/>
    <s v="SOCIEDAD ALIAGA SONIDO SPA"/>
    <s v="76.587.791-1"/>
    <n v="123736"/>
    <x v="2"/>
  </r>
  <r>
    <s v="F.R. Biobio"/>
    <s v="Contratación Directa"/>
    <x v="0"/>
    <s v="FR 367/2024"/>
    <d v="2024-07-15T00:00:00"/>
    <s v="Orden de Servicio"/>
    <n v="8250076"/>
    <d v="2025-06-30T00:00:00"/>
    <s v="Visita y Reparación de emergencia y puesta en marcha equipo Generador Fiscalia Los Angeles"/>
    <s v="LUREYE GENERACION S.A."/>
    <s v="93.141.000-8"/>
    <n v="948668"/>
    <x v="2"/>
  </r>
  <r>
    <s v="F.R. Araucanía"/>
    <s v="Compra/Contratación  inferior a 3 UTM"/>
    <x v="0"/>
    <s v="No Aplica"/>
    <s v="No Aplica"/>
    <s v="Orden de Compra "/>
    <n v="9250095"/>
    <d v="2025-06-30T00:00:00"/>
    <s v="Visita de diagnóstico y reparación provisoria de medida seguridad en inmueble de la región."/>
    <s v="Sistemas de Seguridad Spa."/>
    <s v="76.412.123-6"/>
    <n v="161840"/>
    <x v="2"/>
  </r>
  <r>
    <s v="F.R. Araucanía"/>
    <s v="Licitación Pública"/>
    <x v="1"/>
    <s v="FR N° 83"/>
    <d v="2025-04-29T00:00:00"/>
    <s v="Orden de Compra "/>
    <n v="9250096"/>
    <d v="2025-06-30T00:00:00"/>
    <s v="Combustible para calefacción de la Fiscalía Local de Collipulli."/>
    <s v="Comercial Acv Spa."/>
    <s v="77.131.031-1"/>
    <n v="2332980"/>
    <x v="2"/>
  </r>
  <r>
    <s v="F.R. Araucanía"/>
    <s v="Compra/Contratación  inferior a 3 UTM"/>
    <x v="0"/>
    <s v="No Aplica"/>
    <s v="No Aplica"/>
    <s v="Orden de Compra "/>
    <n v="9250097"/>
    <d v="2025-06-30T00:00:00"/>
    <s v="Reparación en inmueble de la región como medida de seguridad."/>
    <s v="Sistemas de Seguridad Spa."/>
    <s v="76.412.123-6"/>
    <n v="159936"/>
    <x v="2"/>
  </r>
  <r>
    <s v="F.R. Los Ríos"/>
    <s v="Licitación Pública"/>
    <x v="1"/>
    <s v="FN/MP N° 2060"/>
    <d v="2024-08-13T00:00:00"/>
    <s v="Orden de Compra "/>
    <n v="19250076"/>
    <d v="2025-06-30T00:00:00"/>
    <s v="Pasaje aéreo Monserrat Ramirez Herrera Santiago - Temuco, programa capacitación Uciex en FR de Los Rios desde el 09 al 11-07-2025"/>
    <s v="Soc. de Turismo e Inversiones Inmobiliaria Ltda. (G12 Viajes)"/>
    <s v="76204527-3"/>
    <n v="205080"/>
    <x v="2"/>
  </r>
  <r>
    <s v="F.R. Los Ríos"/>
    <s v="Licitación Pública"/>
    <x v="1"/>
    <s v="FN/MP N° 2060"/>
    <d v="2024-08-13T00:00:00"/>
    <s v="Orden de Compra "/>
    <n v="19250077"/>
    <d v="2025-06-30T00:00:00"/>
    <s v="Pasaje aéreo solo ida Santiago - Temuco 09-07-2025 para Francisco Andaur Suarez, Capacitacion UCIEX en FR de Los Rios"/>
    <s v="Soc. de Turismo e Inversiones Inmobiliaria Ltda. (G12 Viajes)"/>
    <s v="76204527-3"/>
    <n v="119110"/>
    <x v="2"/>
  </r>
  <r>
    <s v="F.R. Los Ríos"/>
    <s v="Compra/Contratación  inferior a 3 UTM"/>
    <x v="0"/>
    <s v="No Aplica"/>
    <s v="No Aplica"/>
    <s v="Orden de Compra "/>
    <n v="19250079"/>
    <d v="2025-06-30T00:00:00"/>
    <s v="Servicio de Inspección técnica de instalaciones eléctrica en obras de la Fiscalia Regional, Rack comunicaciones por reiterados cortes, con emisión de certificado, para empresa Claro."/>
    <s v="José Marcelo Hernandez Soto"/>
    <s v="11.115.342-6"/>
    <n v="95000"/>
    <x v="2"/>
  </r>
  <r>
    <s v="F.R. Aysen"/>
    <s v="Licitación Pública"/>
    <x v="1"/>
    <s v="FN/MP N° 2060"/>
    <d v="2024-08-13T00:00:00"/>
    <s v="Orden de Servicio"/>
    <n v="1125149"/>
    <d v="2025-06-30T00:00:00"/>
    <s v="Pasajes Aéreos Nacionales cambio de fecha tramo - Balmaceda-Santiago, para Jefe UGI Fiscalía Regional de Aysén.  Concurrencia a Jornada de DERs de macrozona Sur en Rancagua."/>
    <s v="Soc. de Turismo e Inversiones Inmobiliaria Ltda. (G12 Viajes)"/>
    <s v="76204527-3"/>
    <n v="70060"/>
    <x v="2"/>
  </r>
  <r>
    <s v="F.R. Aysen"/>
    <s v="Licitación Pública"/>
    <x v="1"/>
    <s v="FN/MP N° 2060"/>
    <d v="2024-08-13T00:00:00"/>
    <s v="Orden de Servicio"/>
    <n v="1125150"/>
    <d v="2025-06-30T00:00:00"/>
    <s v="Pasajes Aéreos Nacionales cambio de fecha tramo Balmaceda-Santiago, para Directora Ejecutiva Regional Fiscalía Regional de Aysén.  Concurrencia a Jornada de DERs de macrozona Sur en Rancagua."/>
    <s v="Soc. de Turismo e Inversiones Inmobiliaria Ltda. (G12 Viajes)"/>
    <s v="76204527-3"/>
    <n v="69179"/>
    <x v="2"/>
  </r>
  <r>
    <s v="F.R. Magallanes"/>
    <s v="Licitación Pública"/>
    <x v="1"/>
    <s v="FN/MP N° 2060"/>
    <d v="2024-08-13T00:00:00"/>
    <s v="Orden de Compra "/>
    <n v="12250088"/>
    <d v="2025-06-30T00:00:00"/>
    <s v="Compra de pasaje aereo Sra. Jacqueline Leal Vallejos. Punta Arenas Santiago / 01/07/2025 Santiago Punta Arenas / 05/07/2025"/>
    <s v="Soc. de Turismo e Inversiones Inmobiliaria Ltda. (G12 Viajes)"/>
    <s v="76204527-3"/>
    <n v="402952"/>
    <x v="2"/>
  </r>
  <r>
    <s v="F.R. Magallanes"/>
    <s v="Compra/Contratación  inferior a 3 UTM"/>
    <x v="0"/>
    <s v="No Aplica"/>
    <s v="No Aplica"/>
    <s v="Orden de Compra "/>
    <n v="12250089"/>
    <d v="2025-06-30T00:00:00"/>
    <s v="Medallas medianas n°23 (5 doradas, 5 plateadas y 5 cobrizas) con logo prediseñado, grabado posterior y tricolor."/>
    <s v="NESLA MARIA MUÑOZ PAVLOV"/>
    <s v="10.017.996-2"/>
    <n v="22501"/>
    <x v="2"/>
  </r>
  <r>
    <s v="Fiscalía Nacional"/>
    <s v="Contratación Directa"/>
    <x v="0"/>
    <s v="FN/MP N° 1534"/>
    <d v="2025-06-30T00:00:00"/>
    <s v="Orden de Compra "/>
    <n v="17250384"/>
    <d v="2025-06-30T00:00:00"/>
    <s v="Contratación de 1 Servicios de Diagnóstico y reparación por falla del sistema de gestión de requerimientos (SGR) de la división de administración y finanzas."/>
    <s v="Ingenieria Ticmega Spa."/>
    <s v="76516342-0"/>
    <n v="1190000"/>
    <x v="2"/>
  </r>
  <r>
    <m/>
    <s v="Mercado Público"/>
    <x v="3"/>
    <m/>
    <m/>
    <m/>
    <s v="696027-64-AG25"/>
    <d v="2025-06-30T09:55:52"/>
    <s v="Orden de Compra generada por invitación a compra ágil: 696027-41-COT25"/>
    <m/>
    <m/>
    <n v="790045.76"/>
    <x v="2"/>
  </r>
  <r>
    <m/>
    <s v="Mercado Público"/>
    <x v="3"/>
    <m/>
    <m/>
    <m/>
    <s v="696212-87-AG25"/>
    <d v="2025-06-30T10:12:36"/>
    <s v="Orden de Compra generada por invitación a compra ágil: 696212-80-COT25"/>
    <m/>
    <m/>
    <n v="2100000"/>
    <x v="2"/>
  </r>
  <r>
    <m/>
    <s v="Mercado Público"/>
    <x v="3"/>
    <m/>
    <m/>
    <m/>
    <s v="696750-27-AG25"/>
    <d v="2025-06-30T10:28:54"/>
    <s v="Orden de Compra generada por invitación a compra ágil: 696750-37-COT25"/>
    <m/>
    <m/>
    <n v="3624999.42"/>
    <x v="2"/>
  </r>
  <r>
    <m/>
    <s v="Mercado Público"/>
    <x v="3"/>
    <m/>
    <m/>
    <m/>
    <s v="696713-34-AG25"/>
    <d v="2025-06-30T10:32:00"/>
    <s v="INSTALACIONES ELÉCTRICAS EDIFICIO DE LA FLORIDA"/>
    <m/>
    <m/>
    <n v="434350"/>
    <x v="2"/>
  </r>
  <r>
    <m/>
    <s v="Mercado Público"/>
    <x v="3"/>
    <m/>
    <m/>
    <m/>
    <s v="697202-35-AG25"/>
    <d v="2025-06-30T10:57:43"/>
    <s v="Orden de Compra generada por invitación a compra ágil: 697202-26-COT25"/>
    <m/>
    <m/>
    <n v="527574.6"/>
    <x v="2"/>
  </r>
  <r>
    <m/>
    <s v="Mercado Público"/>
    <x v="3"/>
    <m/>
    <m/>
    <m/>
    <s v="696228-51-AG25"/>
    <d v="2025-06-30T11:04:34"/>
    <s v="MICROFONO 3 EN 1 CON GRABADORA FISCALIA REGION BIOBIO"/>
    <m/>
    <m/>
    <n v="194989.83"/>
    <x v="2"/>
  </r>
  <r>
    <m/>
    <s v="Mercado Público"/>
    <x v="3"/>
    <m/>
    <m/>
    <m/>
    <s v="697209-22-AG25"/>
    <d v="2025-06-30T11:12:46"/>
    <s v="Materiales de Oficina par Fiscalía Regional de Aysén, Fiscalias Locales y Oficinas de Atención"/>
    <m/>
    <m/>
    <n v="2430060.92"/>
    <x v="2"/>
  </r>
  <r>
    <m/>
    <s v="Mercado Público"/>
    <x v="3"/>
    <m/>
    <m/>
    <m/>
    <s v="697202-36-AG25"/>
    <d v="2025-06-30T12:50:46"/>
    <s v="Orden de Compra generada por invitación a compra ágil: 697202-27-COT25"/>
    <m/>
    <m/>
    <n v="154000"/>
    <x v="2"/>
  </r>
  <r>
    <m/>
    <s v="Mercado Público"/>
    <x v="3"/>
    <m/>
    <m/>
    <m/>
    <s v="696212-88-AG25"/>
    <d v="2025-06-30T13:16:11"/>
    <s v="Orden de Compra generada por invitación a compra ágil: 696212-87-COT25"/>
    <m/>
    <m/>
    <n v="1056101.2"/>
    <x v="2"/>
  </r>
  <r>
    <m/>
    <s v="Mercado Público"/>
    <x v="3"/>
    <m/>
    <m/>
    <m/>
    <s v="696212-89-AG25"/>
    <d v="2025-06-30T14:37:05"/>
    <s v="Orden de Compra generada por invitación a compra ágil: 696212-91-COT25"/>
    <m/>
    <m/>
    <n v="240975"/>
    <x v="2"/>
  </r>
  <r>
    <m/>
    <s v="Mercado Público"/>
    <x v="3"/>
    <m/>
    <m/>
    <m/>
    <s v="696027-65-AG25"/>
    <d v="2025-06-30T15:44:10"/>
    <s v="Orden de Compra generada por invitación a compra ágil: 696027-42-COT25"/>
    <m/>
    <m/>
    <n v="21420"/>
    <x v="2"/>
  </r>
  <r>
    <m/>
    <s v="Mercado Público"/>
    <x v="3"/>
    <m/>
    <m/>
    <m/>
    <s v="697202-37-AG25"/>
    <d v="2025-06-30T15:58:04"/>
    <s v="Habilitación de inmueble ECOH SACFI- Proveniente de compra ágil 697202-24-COT25"/>
    <m/>
    <m/>
    <n v="4165000"/>
    <x v="2"/>
  </r>
  <r>
    <m/>
    <s v="Mercado Público"/>
    <x v="3"/>
    <m/>
    <m/>
    <m/>
    <s v="696011-25-AG25"/>
    <d v="2025-06-30T16:02:42"/>
    <s v="Orden de Compra generada por invitación a compra ágil: 696011-31-COT25"/>
    <m/>
    <m/>
    <n v="1199520"/>
    <x v="2"/>
  </r>
  <r>
    <m/>
    <s v="Mercado Público"/>
    <x v="3"/>
    <m/>
    <m/>
    <m/>
    <s v="696961-29-SE25"/>
    <d v="2025-06-30T16:15:14"/>
    <s v="Compra combustible para la Fiscalia de Collipulli"/>
    <m/>
    <m/>
    <n v="2332979.8632"/>
    <x v="2"/>
  </r>
  <r>
    <m/>
    <s v="Mercado Público"/>
    <x v="3"/>
    <m/>
    <m/>
    <m/>
    <s v="709129-16-AG25"/>
    <d v="2025-06-30T16:20:04"/>
    <s v="Provision y codificacion de tarjetas de proximidad con tecnología RFID"/>
    <m/>
    <m/>
    <n v="590240"/>
    <x v="2"/>
  </r>
  <r>
    <m/>
    <s v="Mercado Público"/>
    <x v="3"/>
    <m/>
    <m/>
    <m/>
    <s v="696212-90-AG25"/>
    <d v="2025-06-30T16:37:12"/>
    <s v="Orden de Compra generada por invitación a compra ágil: 696212-86-COT25"/>
    <m/>
    <m/>
    <n v="1005550"/>
    <x v="2"/>
  </r>
  <r>
    <m/>
    <s v="Mercado Público"/>
    <x v="3"/>
    <m/>
    <m/>
    <m/>
    <s v="696212-91-AG25"/>
    <d v="2025-06-30T16:46:50"/>
    <s v="Orden de Compra generada por invitación a compra ágil: 696212-90-COT25"/>
    <m/>
    <m/>
    <n v="495029.29"/>
    <x v="2"/>
  </r>
  <r>
    <m/>
    <s v="Mercado Público"/>
    <x v="3"/>
    <m/>
    <m/>
    <m/>
    <s v="697202-38-AG25"/>
    <d v="2025-06-30T16:57:31"/>
    <s v="Compra material aseo, proveniente de compra ágil: 697202-28-COT25"/>
    <m/>
    <m/>
    <n v="1258284.58"/>
    <x v="2"/>
  </r>
  <r>
    <m/>
    <s v="Mercado Público"/>
    <x v="3"/>
    <m/>
    <m/>
    <m/>
    <s v="697202-39-CM25"/>
    <d v="2025-06-30T17:18:23"/>
    <s v="Compra de Tablet"/>
    <m/>
    <m/>
    <n v="3188.61"/>
    <x v="2"/>
  </r>
  <r>
    <m/>
    <s v="Mercado Público"/>
    <x v="3"/>
    <m/>
    <m/>
    <m/>
    <s v="697202-40-AG25"/>
    <d v="2025-06-30T17:26:12"/>
    <s v="Cámara PTZ IP: Orden de Compra generada por invitación a compra ágil: 697202-31-COT25"/>
    <m/>
    <m/>
    <n v="353878.63"/>
    <x v="2"/>
  </r>
  <r>
    <m/>
    <s v="Mercado Público"/>
    <x v="3"/>
    <m/>
    <m/>
    <m/>
    <s v="697202-41-AG25"/>
    <d v="2025-06-30T17:28:46"/>
    <s v="Micrófono inalámbrico de micrófono de solapa -Orden de Compra generada por invitación a compra ágil: 697202-29-COT25"/>
    <m/>
    <m/>
    <n v="549989.43999999994"/>
    <x v="2"/>
  </r>
  <r>
    <m/>
    <s v="Mercado Público"/>
    <x v="3"/>
    <m/>
    <m/>
    <m/>
    <s v="696212-92-AG25"/>
    <d v="2025-06-30T17:37:44"/>
    <s v="Orden de Compra generada por invitación a compra ágil: 696212-89-COT25"/>
    <m/>
    <m/>
    <n v="2441880"/>
    <x v="2"/>
  </r>
  <r>
    <m/>
    <s v="Mercado Público"/>
    <x v="3"/>
    <m/>
    <m/>
    <m/>
    <s v="697202-42-AG25"/>
    <d v="2025-06-30T17:40:45"/>
    <s v="Micrófono ambiental sobre mesa - Orden de Compra generada por invitación a compra ágil: 697202-30-COT25"/>
    <m/>
    <m/>
    <n v="619391.43000000005"/>
    <x v="2"/>
  </r>
  <r>
    <m/>
    <s v="Mercado Público"/>
    <x v="0"/>
    <m/>
    <m/>
    <m/>
    <s v="5148-88-TD25"/>
    <d v="2025-06-30T17:52:44"/>
    <s v="Orden de Compra generada por Trato Directo ID 5148-21-FTD25"/>
    <m/>
    <m/>
    <n v="1190000"/>
    <x v="2"/>
  </r>
  <r>
    <m/>
    <s v="Mercado Público"/>
    <x v="3"/>
    <m/>
    <m/>
    <m/>
    <m/>
    <d v="2025-04-30T17:37:41"/>
    <s v="Orden de Compra generada por invitación a compra ágil: 696212-44-COT25"/>
    <m/>
    <m/>
    <n v="477919.47"/>
    <x v="0"/>
  </r>
  <r>
    <m/>
    <s v="Mercado Público"/>
    <x v="3"/>
    <m/>
    <m/>
    <m/>
    <m/>
    <d v="2025-04-30T17:31:50"/>
    <s v="Orden de Compra generada por invitación a compra ágil: 696212-43-COT25"/>
    <m/>
    <m/>
    <n v="238000"/>
    <x v="0"/>
  </r>
  <r>
    <m/>
    <s v="Mercado Público"/>
    <x v="3"/>
    <m/>
    <m/>
    <m/>
    <m/>
    <d v="2025-04-30T16:35:15"/>
    <s v="AVISO CONCURSO PUBLICO DOMINGO 04 MAYO"/>
    <m/>
    <m/>
    <n v="166600"/>
    <x v="0"/>
  </r>
  <r>
    <m/>
    <s v="Mercado Público"/>
    <x v="3"/>
    <m/>
    <m/>
    <m/>
    <m/>
    <d v="2025-04-30T10:16:52"/>
    <s v="Orden de Compra generada por invitación a compra ágil: 697036-36-COT25"/>
    <m/>
    <m/>
    <n v="591902.43000000005"/>
    <x v="0"/>
  </r>
  <r>
    <m/>
    <s v="Mercado Público"/>
    <x v="3"/>
    <m/>
    <m/>
    <m/>
    <m/>
    <d v="2025-04-30T09:35:40"/>
    <s v="SERVICIO DISTRIBUCION CARTA CERTIFICADA Y NORMAL"/>
    <m/>
    <m/>
    <n v="6800000"/>
    <x v="0"/>
  </r>
  <r>
    <m/>
    <s v="Mercado Público"/>
    <x v="3"/>
    <m/>
    <m/>
    <m/>
    <m/>
    <d v="2025-04-30T09:34:20"/>
    <s v="SERVICIO VALIJA -PAQUETERIA- COURRIER FISCALIAS REGION BIOBIO"/>
    <m/>
    <m/>
    <n v="6800000"/>
    <x v="0"/>
  </r>
  <r>
    <m/>
    <s v="Mercado Público"/>
    <x v="3"/>
    <m/>
    <m/>
    <m/>
    <m/>
    <d v="2025-04-29T17:14:31"/>
    <s v="Orden de Compra: 1059240-13-CM25"/>
    <m/>
    <m/>
    <n v="2090104.1"/>
    <x v="0"/>
  </r>
  <r>
    <m/>
    <s v="Mercado Público"/>
    <x v="3"/>
    <m/>
    <m/>
    <m/>
    <m/>
    <d v="2025-04-29T16:34:54"/>
    <s v="Compra jabón líquido 5 lts"/>
    <m/>
    <m/>
    <n v="223708.1"/>
    <x v="0"/>
  </r>
  <r>
    <m/>
    <s v="Mercado Público"/>
    <x v="3"/>
    <m/>
    <m/>
    <m/>
    <m/>
    <d v="2025-04-29T16:32:16"/>
    <s v="Compra de bolsas resellables"/>
    <m/>
    <m/>
    <n v="898450"/>
    <x v="0"/>
  </r>
  <r>
    <m/>
    <s v="Mercado Público"/>
    <x v="3"/>
    <m/>
    <m/>
    <m/>
    <m/>
    <d v="2025-04-29T16:29:17"/>
    <s v="Compra extintores"/>
    <m/>
    <m/>
    <n v="147560"/>
    <x v="0"/>
  </r>
  <r>
    <m/>
    <s v="Mercado Público"/>
    <x v="3"/>
    <m/>
    <m/>
    <m/>
    <m/>
    <d v="2025-04-29T16:18:37"/>
    <s v="Orden de Compra: 696217-42-CM25"/>
    <m/>
    <m/>
    <n v="92239"/>
    <x v="0"/>
  </r>
  <r>
    <m/>
    <s v="Mercado Público"/>
    <x v="3"/>
    <m/>
    <m/>
    <m/>
    <m/>
    <d v="2025-04-29T16:14:33"/>
    <s v="Orden de Compra: 696217-41-CM25"/>
    <m/>
    <m/>
    <n v="112989"/>
    <x v="0"/>
  </r>
  <r>
    <m/>
    <s v="Mercado Público"/>
    <x v="3"/>
    <m/>
    <m/>
    <m/>
    <m/>
    <d v="2025-04-29T16:07:32"/>
    <s v="Orden de Compra: 696217-40-CM25"/>
    <m/>
    <m/>
    <n v="163388"/>
    <x v="0"/>
  </r>
  <r>
    <m/>
    <s v="Mercado Público"/>
    <x v="3"/>
    <m/>
    <m/>
    <m/>
    <m/>
    <d v="2025-04-29T15:32:01"/>
    <s v="ORDEN DE COMPRA DESDE 696961-1-LE25"/>
    <m/>
    <m/>
    <n v="5820000"/>
    <x v="0"/>
  </r>
  <r>
    <m/>
    <s v="Mercado Público"/>
    <x v="3"/>
    <m/>
    <m/>
    <m/>
    <m/>
    <d v="2025-04-29T15:23:16"/>
    <s v="Compra de sacos"/>
    <m/>
    <m/>
    <n v="282744"/>
    <x v="0"/>
  </r>
  <r>
    <m/>
    <s v="Mercado Público"/>
    <x v="3"/>
    <m/>
    <m/>
    <m/>
    <m/>
    <d v="2025-04-29T12:59:41"/>
    <s v="Orden de Compra generada por invitación a compra ágil: 696212-37-COT25"/>
    <m/>
    <m/>
    <n v="595877.03"/>
    <x v="0"/>
  </r>
  <r>
    <m/>
    <s v="Mercado Público"/>
    <x v="3"/>
    <m/>
    <m/>
    <m/>
    <m/>
    <d v="2025-04-29T11:54:23"/>
    <s v="696704-16-COT25/ Limpieza Cubiertas Fiscalías Region del Maule"/>
    <m/>
    <m/>
    <n v="952000"/>
    <x v="0"/>
  </r>
  <r>
    <m/>
    <s v="Mercado Público"/>
    <x v="3"/>
    <m/>
    <m/>
    <m/>
    <m/>
    <d v="2025-04-29T11:48:50"/>
    <s v="Orden de Compra generada por invitación a compra ágil: 696750-14-COT25"/>
    <m/>
    <m/>
    <n v="284410"/>
    <x v="0"/>
  </r>
  <r>
    <m/>
    <s v="Mercado Público"/>
    <x v="3"/>
    <m/>
    <m/>
    <m/>
    <m/>
    <d v="2025-04-29T09:59:05"/>
    <s v="Orden de Compra generada por invitación a compra ágil: 697036-35-COT25"/>
    <m/>
    <m/>
    <n v="3303440"/>
    <x v="0"/>
  </r>
  <r>
    <m/>
    <s v="Mercado Público"/>
    <x v="3"/>
    <m/>
    <m/>
    <m/>
    <m/>
    <d v="2025-04-29T09:08:50"/>
    <s v="Recarga teléfono satelital"/>
    <m/>
    <m/>
    <n v="537880"/>
    <x v="0"/>
  </r>
  <r>
    <m/>
    <s v="Mercado Público"/>
    <x v="0"/>
    <m/>
    <m/>
    <m/>
    <m/>
    <d v="2025-04-28T17:55:17"/>
    <s v="Orden de Compra generada por Trato Directo ID 697202-5-FTD25"/>
    <m/>
    <m/>
    <n v="752675"/>
    <x v="0"/>
  </r>
  <r>
    <m/>
    <s v="Mercado Público"/>
    <x v="0"/>
    <m/>
    <m/>
    <m/>
    <m/>
    <d v="2025-04-28T15:14:48"/>
    <s v="Orden de Compra generada por Trato Directo ID 5148-8-FTD25"/>
    <m/>
    <m/>
    <n v="1265723.6032"/>
    <x v="0"/>
  </r>
  <r>
    <m/>
    <s v="Mercado Público"/>
    <x v="3"/>
    <m/>
    <m/>
    <m/>
    <m/>
    <d v="2025-04-28T12:31:32"/>
    <s v="ADQUISICION DE INSUMOS CREDENCIALES PARA LA FISCALÍA NACIONAL. Compra ágil: 5148-47-COT25"/>
    <m/>
    <m/>
    <n v="2612050"/>
    <x v="0"/>
  </r>
  <r>
    <m/>
    <s v="Mercado Público"/>
    <x v="3"/>
    <m/>
    <m/>
    <m/>
    <m/>
    <d v="2025-04-28T11:32:27"/>
    <s v="Orden de Compra generada por invitación a compra ágil: 696750-10-COT25"/>
    <m/>
    <m/>
    <n v="1901620"/>
    <x v="0"/>
  </r>
  <r>
    <m/>
    <s v="Mercado Público"/>
    <x v="3"/>
    <m/>
    <m/>
    <m/>
    <m/>
    <d v="2025-04-28T10:39:02"/>
    <s v="ADQUISICION TRITURADORAS DE PAPEL FISCALIA REGION BIOBIO"/>
    <m/>
    <m/>
    <n v="312810.53999999998"/>
    <x v="0"/>
  </r>
  <r>
    <m/>
    <s v="Mercado Público"/>
    <x v="3"/>
    <m/>
    <m/>
    <m/>
    <m/>
    <d v="2025-04-25T19:27:36"/>
    <s v="Orden de Compra: 696217-38-CM25"/>
    <m/>
    <m/>
    <n v="2500000"/>
    <x v="0"/>
  </r>
  <r>
    <m/>
    <s v="Mercado Público"/>
    <x v="0"/>
    <m/>
    <m/>
    <m/>
    <m/>
    <d v="2025-04-25T17:00:10"/>
    <s v="Orden de Compra generada por Trato Directo ID 697202-4-FTD25"/>
    <m/>
    <m/>
    <n v="1677900"/>
    <x v="0"/>
  </r>
  <r>
    <m/>
    <s v="Mercado Público"/>
    <x v="3"/>
    <m/>
    <m/>
    <m/>
    <m/>
    <d v="2025-04-25T15:12:49"/>
    <s v="Orden de Compra generada por invitación a compra ágil: 697036-34-COT25"/>
    <m/>
    <m/>
    <n v="642600"/>
    <x v="0"/>
  </r>
  <r>
    <m/>
    <s v="Mercado Público"/>
    <x v="3"/>
    <m/>
    <m/>
    <m/>
    <m/>
    <d v="2025-04-25T14:54:49"/>
    <s v="Orden de Compra generada por invitación a compra ágil: 697058-20-COT25"/>
    <m/>
    <m/>
    <n v="574770"/>
    <x v="0"/>
  </r>
  <r>
    <m/>
    <s v="Mercado Público"/>
    <x v="3"/>
    <m/>
    <m/>
    <m/>
    <m/>
    <d v="2025-04-25T12:57:06"/>
    <s v="Orden de Compra generada por invitación a compra ágil: 696212-41-COT25"/>
    <m/>
    <m/>
    <n v="185640"/>
    <x v="0"/>
  </r>
  <r>
    <m/>
    <s v="Mercado Público"/>
    <x v="3"/>
    <m/>
    <m/>
    <m/>
    <m/>
    <d v="2025-04-25T11:08:18"/>
    <s v="PENDRIVES"/>
    <m/>
    <m/>
    <n v="328011.59999999998"/>
    <x v="0"/>
  </r>
  <r>
    <m/>
    <s v="Mercado Público"/>
    <x v="3"/>
    <m/>
    <m/>
    <m/>
    <m/>
    <d v="2025-04-24T17:44:39"/>
    <s v="Orden de Compra generada por invitación a compra ágil: 696027-31-COT25"/>
    <m/>
    <m/>
    <n v="228480"/>
    <x v="0"/>
  </r>
  <r>
    <m/>
    <s v="Mercado Público"/>
    <x v="3"/>
    <m/>
    <m/>
    <m/>
    <m/>
    <d v="2025-04-24T17:41:16"/>
    <s v="Orden de Compra generada por invitación a compra ágil: 696750-12-COT25"/>
    <m/>
    <m/>
    <n v="504994.35"/>
    <x v="0"/>
  </r>
  <r>
    <m/>
    <s v="Mercado Público"/>
    <x v="3"/>
    <m/>
    <m/>
    <m/>
    <m/>
    <d v="2025-04-24T17:27:31"/>
    <s v="ADQUISICION DE CINTAS ROTULADORAS PARA LA FISCALÍA NACIONAL. Compra ágil: 5148-48-COT25"/>
    <m/>
    <m/>
    <n v="999600"/>
    <x v="0"/>
  </r>
  <r>
    <m/>
    <s v="Mercado Público"/>
    <x v="3"/>
    <m/>
    <m/>
    <m/>
    <m/>
    <d v="2025-04-24T16:04:49"/>
    <s v="Orden de Compra generada por invitación a compra ágil: 696212-38-COT25"/>
    <m/>
    <m/>
    <n v="238000"/>
    <x v="0"/>
  </r>
  <r>
    <m/>
    <s v="Mercado Público"/>
    <x v="3"/>
    <m/>
    <m/>
    <m/>
    <m/>
    <d v="2025-04-24T15:46:17"/>
    <s v="Orden de Compra generada por invitación a compra ágil: 696212-36-COT25"/>
    <m/>
    <m/>
    <n v="429999.35999999999"/>
    <x v="0"/>
  </r>
  <r>
    <m/>
    <s v="Mercado Público"/>
    <x v="3"/>
    <m/>
    <m/>
    <m/>
    <m/>
    <d v="2025-04-24T15:44:09"/>
    <s v="Orden de Compra generada por invitación a compra ágil: 696011-17-COT25"/>
    <m/>
    <m/>
    <n v="3890110"/>
    <x v="0"/>
  </r>
  <r>
    <m/>
    <s v="Mercado Público"/>
    <x v="3"/>
    <m/>
    <m/>
    <m/>
    <m/>
    <d v="2025-04-24T15:32:51"/>
    <s v="Orden de Compra generada por invitación a compra ágil: 696027-29-COT25"/>
    <m/>
    <m/>
    <n v="1245930"/>
    <x v="0"/>
  </r>
  <r>
    <m/>
    <s v="Mercado Público"/>
    <x v="3"/>
    <m/>
    <m/>
    <m/>
    <m/>
    <d v="2025-04-24T15:13:32"/>
    <s v="Orden de Compra generada por invitación a compra ágil: 696750-11-COT25"/>
    <m/>
    <m/>
    <n v="963900"/>
    <x v="0"/>
  </r>
  <r>
    <m/>
    <s v="Mercado Público"/>
    <x v="3"/>
    <m/>
    <m/>
    <m/>
    <m/>
    <d v="2025-04-24T13:09:05"/>
    <s v="Orden de Compra generada por invitación a compra ágil: 696750-13-COT25"/>
    <m/>
    <m/>
    <n v="502775"/>
    <x v="0"/>
  </r>
  <r>
    <m/>
    <s v="Mercado Público"/>
    <x v="0"/>
    <m/>
    <m/>
    <m/>
    <m/>
    <d v="2025-04-24T11:45:38"/>
    <s v="Orden de Compra generada por Trato Directo ID 696217-4-FTD25"/>
    <m/>
    <m/>
    <n v="1639862.84"/>
    <x v="0"/>
  </r>
  <r>
    <m/>
    <s v="Mercado Público"/>
    <x v="3"/>
    <m/>
    <m/>
    <m/>
    <m/>
    <d v="2025-04-24T11:32:37"/>
    <s v="Orden de Compra generada por invitación a compra ágil: 696954-18-COT25"/>
    <m/>
    <m/>
    <n v="1060060.33"/>
    <x v="0"/>
  </r>
  <r>
    <m/>
    <s v="Mercado Público"/>
    <x v="3"/>
    <m/>
    <m/>
    <m/>
    <m/>
    <d v="2025-04-24T10:58:46"/>
    <s v="Orden de Compra generada por invitación a compra ágil: 696217-21-COT25"/>
    <m/>
    <m/>
    <n v="364616"/>
    <x v="0"/>
  </r>
  <r>
    <m/>
    <s v="Mercado Público"/>
    <x v="3"/>
    <m/>
    <m/>
    <m/>
    <m/>
    <d v="2025-04-24T09:55:33"/>
    <s v="Remodelacion de Oficina"/>
    <m/>
    <m/>
    <n v="2385950"/>
    <x v="0"/>
  </r>
  <r>
    <m/>
    <s v="Mercado Público"/>
    <x v="3"/>
    <m/>
    <m/>
    <m/>
    <m/>
    <d v="2025-04-24T09:17:27"/>
    <s v="Cambio pasaje aereo"/>
    <m/>
    <m/>
    <n v="38394"/>
    <x v="0"/>
  </r>
  <r>
    <m/>
    <s v="Mercado Público"/>
    <x v="3"/>
    <m/>
    <m/>
    <m/>
    <m/>
    <d v="2025-04-24T09:16:03"/>
    <s v="Compra de Rollos termicos"/>
    <m/>
    <m/>
    <n v="224910"/>
    <x v="0"/>
  </r>
  <r>
    <m/>
    <s v="Mercado Público"/>
    <x v="0"/>
    <m/>
    <m/>
    <m/>
    <m/>
    <d v="2025-04-23T18:44:43"/>
    <s v="Orden de Compra generada por Trato Directo ID 696217-3-FTD25"/>
    <m/>
    <m/>
    <n v="1643994.52"/>
    <x v="0"/>
  </r>
  <r>
    <m/>
    <s v="Mercado Público"/>
    <x v="3"/>
    <m/>
    <m/>
    <m/>
    <m/>
    <d v="2025-04-23T17:16:16"/>
    <s v="Orden de Compra generada por invitación a compra ágil: 697058-15-COT25"/>
    <m/>
    <m/>
    <n v="714000"/>
    <x v="0"/>
  </r>
  <r>
    <m/>
    <s v="Mercado Público"/>
    <x v="3"/>
    <m/>
    <m/>
    <m/>
    <m/>
    <d v="2025-04-23T17:10:55"/>
    <s v="Orden de Compra generada por invitación a compra ágil: 697055-27-COT25"/>
    <m/>
    <m/>
    <n v="1803742.5"/>
    <x v="0"/>
  </r>
  <r>
    <m/>
    <s v="Mercado Público"/>
    <x v="3"/>
    <m/>
    <m/>
    <m/>
    <m/>
    <d v="2025-04-23T15:26:22"/>
    <s v="Adquisición e Instalación de 4 Neumáticos"/>
    <m/>
    <m/>
    <n v="790160"/>
    <x v="0"/>
  </r>
  <r>
    <m/>
    <s v="Mercado Público"/>
    <x v="3"/>
    <m/>
    <m/>
    <m/>
    <m/>
    <d v="2025-04-23T10:09:18"/>
    <s v="Orden de Compra generada por invitación a compra ágil: 697055-26-COT25"/>
    <m/>
    <m/>
    <n v="678999.72"/>
    <x v="0"/>
  </r>
  <r>
    <m/>
    <s v="Mercado Público"/>
    <x v="3"/>
    <m/>
    <m/>
    <m/>
    <m/>
    <d v="2025-04-23T09:44:31"/>
    <s v="Mantención de generadores"/>
    <m/>
    <m/>
    <n v="4948020"/>
    <x v="0"/>
  </r>
  <r>
    <m/>
    <s v="Mercado Público"/>
    <x v="3"/>
    <m/>
    <m/>
    <m/>
    <m/>
    <d v="2025-04-23T09:14:40"/>
    <s v="Orden de Compra generada por invitación a compra ágil: 696212-35-COT25"/>
    <m/>
    <m/>
    <n v="1585715.46"/>
    <x v="0"/>
  </r>
  <r>
    <m/>
    <s v="Mercado Público"/>
    <x v="3"/>
    <m/>
    <m/>
    <m/>
    <m/>
    <d v="2025-04-22T14:53:16"/>
    <s v="Provisión e instalación de 2 quicios, herrajes y pivotes para 2 puertas protex."/>
    <m/>
    <m/>
    <n v="785400"/>
    <x v="0"/>
  </r>
  <r>
    <m/>
    <s v="Mercado Público"/>
    <x v="3"/>
    <m/>
    <m/>
    <m/>
    <m/>
    <d v="2025-04-22T12:33:04"/>
    <s v="Servicio de Mantención Canaletas Edificios"/>
    <m/>
    <m/>
    <n v="1450000.72"/>
    <x v="0"/>
  </r>
  <r>
    <m/>
    <s v="Mercado Público"/>
    <x v="3"/>
    <m/>
    <m/>
    <m/>
    <m/>
    <d v="2025-04-22T11:50:20"/>
    <s v="Orden de Compra generada por invitación a compra ágil: 696961-21-COT25"/>
    <m/>
    <m/>
    <n v="1367509.92"/>
    <x v="0"/>
  </r>
  <r>
    <m/>
    <s v="Mercado Público"/>
    <x v="3"/>
    <m/>
    <m/>
    <m/>
    <m/>
    <d v="2025-04-22T11:45:38"/>
    <s v="Reposición mampara acceso FL San Vicente"/>
    <m/>
    <m/>
    <n v="1930370.4"/>
    <x v="0"/>
  </r>
  <r>
    <m/>
    <s v="Mercado Público"/>
    <x v="3"/>
    <m/>
    <m/>
    <m/>
    <m/>
    <d v="2025-04-22T11:01:20"/>
    <s v="Servicio de reparación de dos UPS y mantención de una UPS"/>
    <m/>
    <m/>
    <n v="1547000"/>
    <x v="0"/>
  </r>
  <r>
    <m/>
    <s v="Mercado Público"/>
    <x v="3"/>
    <m/>
    <m/>
    <m/>
    <m/>
    <d v="2025-04-22T10:11:00"/>
    <s v="Servicio de sanitización, desinsectación, desinsectación especial para plaga chinche del arce"/>
    <m/>
    <m/>
    <n v="512280.72"/>
    <x v="0"/>
  </r>
  <r>
    <m/>
    <s v="Mercado Público"/>
    <x v="3"/>
    <m/>
    <m/>
    <m/>
    <m/>
    <d v="2025-04-22T09:54:10"/>
    <s v="Orden de Compra generada por invitación a compra ágil: 696212-27-COT25"/>
    <m/>
    <m/>
    <n v="1683136"/>
    <x v="0"/>
  </r>
  <r>
    <m/>
    <s v="Mercado Público"/>
    <x v="3"/>
    <m/>
    <m/>
    <m/>
    <m/>
    <d v="2025-04-21T17:04:04"/>
    <s v="Orden de Compra: 696961-16-CM25"/>
    <m/>
    <m/>
    <n v="2931327"/>
    <x v="0"/>
  </r>
  <r>
    <m/>
    <s v="Mercado Público"/>
    <x v="3"/>
    <m/>
    <m/>
    <m/>
    <m/>
    <d v="2025-04-21T14:12:26"/>
    <s v="Mantención Tableros Eléctricos Edifcios Fiscalía Regional Metropolitana Oriente."/>
    <m/>
    <m/>
    <n v="2618000"/>
    <x v="0"/>
  </r>
  <r>
    <m/>
    <s v="Mercado Público"/>
    <x v="3"/>
    <m/>
    <m/>
    <m/>
    <m/>
    <d v="2025-04-21T11:53:08"/>
    <s v="Compra cajas plasticas para custodia"/>
    <m/>
    <m/>
    <n v="613028.5"/>
    <x v="0"/>
  </r>
  <r>
    <m/>
    <s v="Mercado Público"/>
    <x v="3"/>
    <m/>
    <m/>
    <m/>
    <m/>
    <d v="2025-04-21T11:33:34"/>
    <s v="Orden de Compra: 696961-14-CM25"/>
    <m/>
    <m/>
    <n v="2987138"/>
    <x v="0"/>
  </r>
  <r>
    <m/>
    <s v="Mercado Público"/>
    <x v="3"/>
    <m/>
    <m/>
    <m/>
    <m/>
    <d v="2025-04-21T11:30:12"/>
    <s v="Orden de Compra generada por invitación a compra ágil: 1059240-11-COT25"/>
    <m/>
    <m/>
    <n v="1685040"/>
    <x v="0"/>
  </r>
  <r>
    <m/>
    <s v="Mercado Público"/>
    <x v="3"/>
    <m/>
    <m/>
    <m/>
    <m/>
    <d v="2025-04-17T14:36:23"/>
    <s v="Orden de Compra generada por invitación a compra ágil: 697058-19-COT25"/>
    <m/>
    <m/>
    <n v="577999.66"/>
    <x v="0"/>
  </r>
  <r>
    <m/>
    <s v="Mercado Público"/>
    <x v="3"/>
    <m/>
    <m/>
    <m/>
    <m/>
    <d v="2025-04-17T07:51:04"/>
    <s v="Orden de Compra: 696027-49-CM25"/>
    <m/>
    <m/>
    <n v="324060"/>
    <x v="0"/>
  </r>
  <r>
    <m/>
    <s v="Mercado Público"/>
    <x v="3"/>
    <m/>
    <m/>
    <m/>
    <m/>
    <d v="2025-04-16T17:34:01"/>
    <s v="Orden de Compra generada por invitación a compra ágil: 696750-9-COT25"/>
    <m/>
    <m/>
    <n v="254660"/>
    <x v="0"/>
  </r>
  <r>
    <m/>
    <s v="Mercado Público"/>
    <x v="3"/>
    <m/>
    <m/>
    <m/>
    <m/>
    <d v="2025-04-16T16:36:39"/>
    <s v="SERVICIO DE APOYO A LA DESVINCULACIÓN. Compra ágil: 5148-54-COT25"/>
    <m/>
    <m/>
    <n v="990000"/>
    <x v="0"/>
  </r>
  <r>
    <m/>
    <s v="Mercado Público"/>
    <x v="3"/>
    <m/>
    <m/>
    <m/>
    <m/>
    <d v="2025-04-16T13:19:11"/>
    <s v="SERVICIO DE BANQUETERÍA PARA CUENTA PÚBLICA DE LA FISCALÍA NACIONAL AÑO 2025. Compra ágil: 5148-50-COT25"/>
    <m/>
    <m/>
    <n v="2380000"/>
    <x v="0"/>
  </r>
  <r>
    <m/>
    <s v="Mercado Público"/>
    <x v="3"/>
    <m/>
    <m/>
    <m/>
    <m/>
    <d v="2025-04-16T11:11:56"/>
    <s v="Orden de Compra generada por invitación a compra ágil: 696212-21-COT25"/>
    <m/>
    <m/>
    <n v="690200"/>
    <x v="0"/>
  </r>
  <r>
    <m/>
    <s v="Mercado Público"/>
    <x v="3"/>
    <m/>
    <m/>
    <m/>
    <m/>
    <d v="2025-04-16T10:16:22"/>
    <s v="Orden de Compra generada por invitación a compra ágil: 696212-22-COT25"/>
    <m/>
    <m/>
    <n v="1642200"/>
    <x v="0"/>
  </r>
  <r>
    <m/>
    <s v="Mercado Público"/>
    <x v="3"/>
    <m/>
    <m/>
    <m/>
    <m/>
    <d v="2025-04-16T09:29:34"/>
    <s v="Pasajes Aereos"/>
    <m/>
    <m/>
    <n v="43119"/>
    <x v="0"/>
  </r>
  <r>
    <m/>
    <s v="Mercado Público"/>
    <x v="3"/>
    <m/>
    <m/>
    <m/>
    <m/>
    <d v="2025-04-15T15:20:40"/>
    <s v="Orden de Compra generada por invitación a compra ágil: 697058-18-COT25"/>
    <m/>
    <m/>
    <n v="280001.05"/>
    <x v="0"/>
  </r>
  <r>
    <m/>
    <s v="Mercado Público"/>
    <x v="3"/>
    <m/>
    <m/>
    <m/>
    <m/>
    <d v="2025-04-15T11:26:50"/>
    <s v="Orden de Compra generada por invitación a compra ágil: 696961-19-COT25"/>
    <m/>
    <m/>
    <n v="755650"/>
    <x v="0"/>
  </r>
  <r>
    <m/>
    <s v="Mercado Público"/>
    <x v="3"/>
    <m/>
    <m/>
    <m/>
    <m/>
    <d v="2025-04-15T11:00:05"/>
    <s v="Orden de Compra generada por invitación a compra ágil: 697058-16-COT25"/>
    <m/>
    <m/>
    <n v="218960"/>
    <x v="0"/>
  </r>
  <r>
    <m/>
    <s v="Mercado Público"/>
    <x v="3"/>
    <m/>
    <m/>
    <m/>
    <m/>
    <d v="2025-04-15T09:16:54"/>
    <s v="Orden de Compra generada por invitación a compra ágil: 697036-30-COT25"/>
    <m/>
    <m/>
    <n v="1166200"/>
    <x v="0"/>
  </r>
  <r>
    <m/>
    <s v="Mercado Público"/>
    <x v="3"/>
    <m/>
    <m/>
    <m/>
    <m/>
    <d v="2025-04-14T15:36:29"/>
    <s v="Mantención Cortinas metálicas"/>
    <m/>
    <m/>
    <n v="2535176"/>
    <x v="0"/>
  </r>
  <r>
    <m/>
    <s v="Mercado Público"/>
    <x v="3"/>
    <m/>
    <m/>
    <m/>
    <m/>
    <d v="2025-04-14T15:25:11"/>
    <s v="Orden de Compra generada por invitación a compra ágil: 697055-24-COT25"/>
    <m/>
    <m/>
    <n v="416500"/>
    <x v="0"/>
  </r>
  <r>
    <m/>
    <s v="Mercado Público"/>
    <x v="3"/>
    <m/>
    <m/>
    <m/>
    <m/>
    <d v="2025-04-14T12:34:15"/>
    <s v="EVALUACIONES PSICOLABORAES FISCALIA REGION BIOBIO"/>
    <m/>
    <m/>
    <n v="4000000.55"/>
    <x v="0"/>
  </r>
  <r>
    <m/>
    <s v="Mercado Público"/>
    <x v="3"/>
    <m/>
    <m/>
    <m/>
    <m/>
    <d v="2025-04-14T11:51:12"/>
    <s v="Servicio de Arriendo Carpa evento Jornadas Patagónicas compra ágil: 697209-5-COT25"/>
    <m/>
    <m/>
    <n v="940100"/>
    <x v="0"/>
  </r>
  <r>
    <m/>
    <s v="Mercado Público"/>
    <x v="3"/>
    <m/>
    <m/>
    <m/>
    <m/>
    <d v="2025-04-14T09:39:48"/>
    <s v="Orden de Compra generada por invitación a compra ágil: 696961-14-COT25"/>
    <m/>
    <m/>
    <n v="899993.43"/>
    <x v="0"/>
  </r>
  <r>
    <m/>
    <s v="Mercado Público"/>
    <x v="3"/>
    <m/>
    <m/>
    <m/>
    <m/>
    <d v="2025-04-14T09:34:41"/>
    <s v="Orden de Compra generada por invitación a compra ágil: 696954-12-COT25"/>
    <m/>
    <m/>
    <n v="4102484.54"/>
    <x v="0"/>
  </r>
  <r>
    <m/>
    <s v="Mercado Público"/>
    <x v="3"/>
    <m/>
    <m/>
    <m/>
    <m/>
    <d v="2025-04-14T09:14:59"/>
    <s v="Orden de Compra generada por invitación a compra ágil: 696961-12-COT25"/>
    <m/>
    <m/>
    <n v="1130500"/>
    <x v="0"/>
  </r>
  <r>
    <m/>
    <s v="Mercado Público"/>
    <x v="3"/>
    <m/>
    <m/>
    <m/>
    <m/>
    <d v="2025-04-14T08:41:13"/>
    <s v="Orden de Compra generada por invitación a compra ágil: 696961-17-COT25"/>
    <m/>
    <m/>
    <n v="749700"/>
    <x v="0"/>
  </r>
  <r>
    <m/>
    <s v="Mercado Público"/>
    <x v="3"/>
    <m/>
    <m/>
    <m/>
    <m/>
    <d v="2025-04-11T17:00:03"/>
    <s v="Orden de Compra: 696217-29-CM25"/>
    <m/>
    <m/>
    <n v="120296"/>
    <x v="0"/>
  </r>
  <r>
    <m/>
    <s v="Mercado Público"/>
    <x v="3"/>
    <m/>
    <m/>
    <m/>
    <m/>
    <d v="2025-04-11T16:46:57"/>
    <s v="Orden de Compra: 696217-28-CM25"/>
    <m/>
    <m/>
    <n v="121184"/>
    <x v="0"/>
  </r>
  <r>
    <m/>
    <s v="Mercado Público"/>
    <x v="3"/>
    <m/>
    <m/>
    <m/>
    <m/>
    <d v="2025-04-11T16:36:19"/>
    <s v="Orden de Compra: 696217-27-CM25"/>
    <m/>
    <m/>
    <n v="121184"/>
    <x v="0"/>
  </r>
  <r>
    <m/>
    <s v="Mercado Público"/>
    <x v="3"/>
    <m/>
    <m/>
    <m/>
    <m/>
    <d v="2025-04-11T16:22:40"/>
    <s v="Orden de Compra generada por invitación a compra ágil: 697058-17-COT25"/>
    <m/>
    <m/>
    <n v="579998.86"/>
    <x v="0"/>
  </r>
  <r>
    <m/>
    <s v="Mercado Público"/>
    <x v="3"/>
    <m/>
    <m/>
    <m/>
    <m/>
    <d v="2025-04-11T16:06:56"/>
    <s v="Orden de Compra: 696217-26-CM25"/>
    <m/>
    <m/>
    <n v="184973"/>
    <x v="0"/>
  </r>
  <r>
    <m/>
    <s v="Mercado Público"/>
    <x v="3"/>
    <m/>
    <m/>
    <m/>
    <m/>
    <d v="2025-04-11T15:43:16"/>
    <s v="Orden de Compra generada por invitación a compra ágil: 709129-8-COT25"/>
    <m/>
    <m/>
    <n v="207060"/>
    <x v="0"/>
  </r>
  <r>
    <m/>
    <s v="Mercado Público"/>
    <x v="3"/>
    <m/>
    <m/>
    <m/>
    <m/>
    <d v="2025-04-11T14:56:59"/>
    <s v="AVISO DIARIO EL SUR DOMINGO 13 DE ABRIL REGION BIOBIO"/>
    <m/>
    <m/>
    <n v="196350"/>
    <x v="0"/>
  </r>
  <r>
    <m/>
    <s v="Mercado Público"/>
    <x v="3"/>
    <m/>
    <m/>
    <m/>
    <m/>
    <d v="2025-04-11T14:37:48"/>
    <s v="Compra basureros varios FL Rio Negro"/>
    <m/>
    <m/>
    <n v="397238.66"/>
    <x v="0"/>
  </r>
  <r>
    <m/>
    <s v="Mercado Público"/>
    <x v="3"/>
    <m/>
    <m/>
    <m/>
    <m/>
    <d v="2025-04-11T13:20:26"/>
    <s v="Orden de Compra generada por invitación a compra ágil: 696011-16-COT25"/>
    <m/>
    <m/>
    <n v="163030"/>
    <x v="0"/>
  </r>
  <r>
    <m/>
    <s v="Mercado Público"/>
    <x v="3"/>
    <m/>
    <m/>
    <m/>
    <m/>
    <d v="2025-04-11T12:33:58"/>
    <s v="Orden de Compra: 696027-48-CM25"/>
    <m/>
    <m/>
    <n v="266501"/>
    <x v="0"/>
  </r>
  <r>
    <m/>
    <s v="Mercado Público"/>
    <x v="3"/>
    <m/>
    <m/>
    <m/>
    <m/>
    <d v="2025-04-11T12:10:44"/>
    <s v="Orden de Compra: 696217-25-CM25"/>
    <m/>
    <m/>
    <n v="179140"/>
    <x v="0"/>
  </r>
  <r>
    <m/>
    <s v="Mercado Público"/>
    <x v="3"/>
    <m/>
    <m/>
    <m/>
    <m/>
    <d v="2025-04-11T10:52:55"/>
    <s v="Orden de Compra generada por invitación a compra ágil: 696217-19-COT25"/>
    <m/>
    <m/>
    <n v="178500"/>
    <x v="0"/>
  </r>
  <r>
    <m/>
    <s v="Mercado Público"/>
    <x v="3"/>
    <m/>
    <m/>
    <m/>
    <m/>
    <d v="2025-04-11T09:49:35"/>
    <s v="Orden de Compra generada por invitación a compra ágil: 696011-15-COT25"/>
    <m/>
    <m/>
    <n v="571200"/>
    <x v="0"/>
  </r>
  <r>
    <m/>
    <s v="Mercado Público"/>
    <x v="3"/>
    <m/>
    <m/>
    <m/>
    <m/>
    <d v="2025-04-11T09:46:59"/>
    <s v="Mantención Portones Fiscalías VI Región"/>
    <m/>
    <m/>
    <n v="1636250"/>
    <x v="0"/>
  </r>
  <r>
    <m/>
    <s v="Mercado Público"/>
    <x v="3"/>
    <m/>
    <m/>
    <m/>
    <m/>
    <d v="2025-04-11T09:46:07"/>
    <s v="Mantención Sistema aguas lluvias Edificio FR y FL Rgua"/>
    <m/>
    <m/>
    <n v="1428000"/>
    <x v="0"/>
  </r>
  <r>
    <m/>
    <s v="Mercado Público"/>
    <x v="3"/>
    <m/>
    <m/>
    <m/>
    <m/>
    <d v="2025-04-11T09:44:32"/>
    <s v="Mantención Sistema aguas Servidas edif FR y FL Rgua"/>
    <m/>
    <m/>
    <n v="1927800"/>
    <x v="0"/>
  </r>
  <r>
    <m/>
    <s v="Mercado Público"/>
    <x v="3"/>
    <m/>
    <m/>
    <m/>
    <m/>
    <d v="2025-04-11T09:06:18"/>
    <s v="Orden de Compra generada por invitación a compra ágil: 697036-33-COT25"/>
    <m/>
    <m/>
    <n v="535500"/>
    <x v="0"/>
  </r>
  <r>
    <m/>
    <s v="Mercado Público"/>
    <x v="3"/>
    <m/>
    <m/>
    <m/>
    <m/>
    <d v="2025-04-10T17:01:10"/>
    <s v="Orden de Compra generada por invitación a compra ágil: 697055-25-COT25"/>
    <m/>
    <m/>
    <n v="878528.21"/>
    <x v="0"/>
  </r>
  <r>
    <m/>
    <s v="Mercado Público"/>
    <x v="3"/>
    <m/>
    <m/>
    <m/>
    <m/>
    <d v="2025-04-10T16:57:05"/>
    <s v="Orden de Compra generada por invitación a compra ágil: 696750-8-COT25"/>
    <m/>
    <m/>
    <n v="6829968.1100000003"/>
    <x v="0"/>
  </r>
  <r>
    <m/>
    <s v="Mercado Público"/>
    <x v="3"/>
    <m/>
    <m/>
    <m/>
    <m/>
    <d v="2025-04-10T16:27:27"/>
    <s v="Compra materiales de Oficina para Fls. Locales y Regional"/>
    <m/>
    <m/>
    <n v="2611645.4"/>
    <x v="0"/>
  </r>
  <r>
    <m/>
    <s v="Mercado Público"/>
    <x v="3"/>
    <m/>
    <m/>
    <m/>
    <m/>
    <d v="2025-04-10T12:52:05"/>
    <s v="SERVICIO DE MUDANZA TRASLADO ESPECIES FISCALIA REGION BIOBIO"/>
    <m/>
    <m/>
    <n v="66.64"/>
    <x v="0"/>
  </r>
  <r>
    <m/>
    <s v="Mercado Público"/>
    <x v="3"/>
    <m/>
    <m/>
    <m/>
    <m/>
    <d v="2025-04-10T12:38:17"/>
    <s v="Orden de Compra generada por invitación a compra ágil: 696212-30-COT25"/>
    <m/>
    <m/>
    <n v="261800"/>
    <x v="0"/>
  </r>
  <r>
    <m/>
    <s v="Mercado Público"/>
    <x v="3"/>
    <m/>
    <m/>
    <m/>
    <m/>
    <d v="2025-04-10T12:22:53"/>
    <s v="Orden de Compra generada por invitación a compra ágil: 696212-25-COT25"/>
    <m/>
    <m/>
    <n v="763980"/>
    <x v="0"/>
  </r>
  <r>
    <m/>
    <s v="Mercado Público"/>
    <x v="3"/>
    <m/>
    <m/>
    <m/>
    <m/>
    <d v="2025-04-10T11:45:52"/>
    <s v="Orden de Compra: 696217-23-CM25"/>
    <m/>
    <m/>
    <n v="218167"/>
    <x v="0"/>
  </r>
  <r>
    <m/>
    <s v="Mercado Público"/>
    <x v="3"/>
    <m/>
    <m/>
    <m/>
    <m/>
    <d v="2025-04-10T10:43:46"/>
    <s v="Orden de Compra generada por invitación a compra ágil: 697036-32-COT25"/>
    <m/>
    <m/>
    <n v="178095.4"/>
    <x v="0"/>
  </r>
  <r>
    <m/>
    <s v="Mercado Público"/>
    <x v="3"/>
    <m/>
    <m/>
    <m/>
    <m/>
    <d v="2025-04-10T09:56:25"/>
    <s v="UPS EQUIPO RAYOS X FISCALIA TALCAHUANO"/>
    <m/>
    <m/>
    <n v="512295"/>
    <x v="0"/>
  </r>
  <r>
    <m/>
    <s v="Mercado Público"/>
    <x v="3"/>
    <m/>
    <m/>
    <m/>
    <m/>
    <d v="2025-04-10T09:08:06"/>
    <s v="Orden de Compra generada por invitación a compra ágil: 696027-28-COT25"/>
    <m/>
    <m/>
    <n v="154700"/>
    <x v="0"/>
  </r>
  <r>
    <m/>
    <s v="Mercado Público"/>
    <x v="3"/>
    <m/>
    <m/>
    <m/>
    <m/>
    <d v="2025-04-09T16:35:03"/>
    <s v="CONTRATACIÓN DE SERVICIO DE PRODUCCIÓN Y EDICIÓN DE VIDEO INSTITUCIONAL compra ágil: 5148-30-COT25"/>
    <m/>
    <m/>
    <n v="3700000.36"/>
    <x v="0"/>
  </r>
  <r>
    <m/>
    <s v="Mercado Público"/>
    <x v="3"/>
    <m/>
    <m/>
    <m/>
    <m/>
    <d v="2025-04-09T15:52:17"/>
    <s v="Orden de Compra generada por invitación a compra ágil: 696961-20-COT25"/>
    <m/>
    <m/>
    <n v="1761200"/>
    <x v="0"/>
  </r>
  <r>
    <m/>
    <s v="Mercado Público"/>
    <x v="3"/>
    <m/>
    <m/>
    <m/>
    <m/>
    <d v="2025-04-09T15:49:24"/>
    <s v="Orden de Compra generada por invitación a compra ágil: 696027-26-COT25"/>
    <m/>
    <m/>
    <n v="1297100"/>
    <x v="0"/>
  </r>
  <r>
    <m/>
    <s v="Mercado Público"/>
    <x v="3"/>
    <m/>
    <m/>
    <m/>
    <m/>
    <d v="2025-04-09T15:34:18"/>
    <s v="SERVICIO DE ALOJAMIENTO compra ágil: 5148-46-COT25"/>
    <m/>
    <m/>
    <n v="499000"/>
    <x v="0"/>
  </r>
  <r>
    <m/>
    <s v="Mercado Público"/>
    <x v="3"/>
    <m/>
    <m/>
    <m/>
    <m/>
    <d v="2025-04-09T15:30:25"/>
    <s v="Orden de Compra generada por invitación a compra ágil: 697202-9-COT25"/>
    <m/>
    <m/>
    <n v="766419.5"/>
    <x v="0"/>
  </r>
  <r>
    <m/>
    <s v="Mercado Público"/>
    <x v="3"/>
    <m/>
    <m/>
    <m/>
    <m/>
    <d v="2025-04-09T10:59:25"/>
    <s v="Orden de Compra generada por invitación a compra ágil: 696027-25-COT25"/>
    <m/>
    <m/>
    <n v="800000.11"/>
    <x v="0"/>
  </r>
  <r>
    <m/>
    <s v="Mercado Público"/>
    <x v="3"/>
    <m/>
    <m/>
    <m/>
    <m/>
    <d v="2025-04-09T10:19:30"/>
    <s v="Orden de Compra generada por invitación a compra ágil: 696027-24-COT25"/>
    <m/>
    <m/>
    <n v="749997.5"/>
    <x v="0"/>
  </r>
  <r>
    <m/>
    <s v="Mercado Público"/>
    <x v="3"/>
    <m/>
    <m/>
    <m/>
    <m/>
    <d v="2025-04-09T09:34:01"/>
    <s v="Orden de Compra generada por invitación a compra ágil: 696217-18-COT25"/>
    <m/>
    <m/>
    <n v="1945650"/>
    <x v="0"/>
  </r>
  <r>
    <m/>
    <s v="Mercado Público"/>
    <x v="3"/>
    <m/>
    <m/>
    <m/>
    <m/>
    <d v="2025-04-09T09:23:59"/>
    <s v="Orden de Compra: 696027-43-CM25"/>
    <m/>
    <m/>
    <n v="156626"/>
    <x v="0"/>
  </r>
  <r>
    <m/>
    <s v="Mercado Público"/>
    <x v="3"/>
    <m/>
    <m/>
    <m/>
    <m/>
    <d v="2025-04-09T08:58:56"/>
    <s v="ADQUISICIÓN DE UNIDAD EXTERIOR LG MULTI V 5 O EQUIVALENTE FL CHILLÁN 2DO PISO compra ágil: 1059240-13-COT25"/>
    <m/>
    <m/>
    <n v="6829999.0499999998"/>
    <x v="0"/>
  </r>
  <r>
    <m/>
    <s v="Mercado Público"/>
    <x v="0"/>
    <m/>
    <m/>
    <m/>
    <m/>
    <d v="2025-04-08T17:22:36"/>
    <s v="Orden de Compra generada por Trato Directo ID 697057-1-FTD25"/>
    <m/>
    <m/>
    <n v="715950.41"/>
    <x v="0"/>
  </r>
  <r>
    <m/>
    <s v="Mercado Público"/>
    <x v="3"/>
    <m/>
    <m/>
    <m/>
    <m/>
    <d v="2025-04-08T15:53:17"/>
    <s v="SISTEMA DE TRANSMISIÓN POR SECUENCIAS DE VIDEO compra ágil: 5148-31-COT25"/>
    <m/>
    <m/>
    <n v="4300000"/>
    <x v="0"/>
  </r>
  <r>
    <m/>
    <s v="Mercado Público"/>
    <x v="3"/>
    <m/>
    <m/>
    <m/>
    <m/>
    <d v="2025-04-08T15:19:10"/>
    <s v="Orden de Compra: 696027-42-CM25"/>
    <m/>
    <m/>
    <n v="149026"/>
    <x v="0"/>
  </r>
  <r>
    <m/>
    <s v="Mercado Público"/>
    <x v="3"/>
    <m/>
    <m/>
    <m/>
    <m/>
    <d v="2025-04-08T12:35:09"/>
    <s v="Orden de Compra generada por invitación a compra ágil: 696954-7-COT25"/>
    <m/>
    <m/>
    <n v="3847508"/>
    <x v="0"/>
  </r>
  <r>
    <m/>
    <s v="Mercado Público"/>
    <x v="3"/>
    <m/>
    <m/>
    <m/>
    <m/>
    <d v="2025-04-08T10:40:31"/>
    <s v="BOLSAS PLÁSTICAS 0.100 MICRONES, desde compra ágil: 697224-8-COT25"/>
    <m/>
    <m/>
    <n v="1356600"/>
    <x v="0"/>
  </r>
  <r>
    <m/>
    <s v="Mercado Público"/>
    <x v="3"/>
    <m/>
    <m/>
    <m/>
    <m/>
    <d v="2025-04-08T09:36:25"/>
    <s v="Orden de Compra: 696027-41-CM25"/>
    <m/>
    <m/>
    <n v="149026"/>
    <x v="0"/>
  </r>
  <r>
    <m/>
    <s v="Mercado Público"/>
    <x v="3"/>
    <m/>
    <m/>
    <m/>
    <m/>
    <d v="2025-04-08T09:26:51"/>
    <s v="Orden de Compra generada por invitación a compra ágil: 697224-12-COT25"/>
    <m/>
    <m/>
    <n v="132090"/>
    <x v="0"/>
  </r>
  <r>
    <m/>
    <s v="Mercado Público"/>
    <x v="3"/>
    <m/>
    <m/>
    <m/>
    <m/>
    <d v="2025-04-07T17:01:03"/>
    <s v="Orden de Compra generada por invitación a compra ágil: 696027-27-COT25"/>
    <m/>
    <m/>
    <n v="172550"/>
    <x v="0"/>
  </r>
  <r>
    <m/>
    <s v="Mercado Público"/>
    <x v="3"/>
    <m/>
    <m/>
    <m/>
    <m/>
    <d v="2025-04-07T16:56:06"/>
    <s v="Orden de Compra generada por invitación a compra ágil: 696212-28-COT25"/>
    <m/>
    <m/>
    <n v="456960"/>
    <x v="0"/>
  </r>
  <r>
    <m/>
    <s v="Mercado Público"/>
    <x v="3"/>
    <m/>
    <m/>
    <m/>
    <m/>
    <d v="2025-04-07T16:38:23"/>
    <s v="Orden de Compra generada por invitación a compra ágil: 696961-16-COT25"/>
    <m/>
    <m/>
    <n v="856800"/>
    <x v="0"/>
  </r>
  <r>
    <m/>
    <s v="Mercado Público"/>
    <x v="3"/>
    <m/>
    <m/>
    <m/>
    <m/>
    <d v="2025-04-07T15:49:31"/>
    <s v="Mantencion general caldera de gas FL. Valparaiso"/>
    <m/>
    <m/>
    <n v="1780240"/>
    <x v="0"/>
  </r>
  <r>
    <m/>
    <s v="Mercado Público"/>
    <x v="3"/>
    <m/>
    <m/>
    <m/>
    <m/>
    <d v="2025-04-07T15:06:39"/>
    <s v="Compra de lanyard"/>
    <m/>
    <m/>
    <n v="294525"/>
    <x v="0"/>
  </r>
  <r>
    <m/>
    <s v="Mercado Público"/>
    <x v="3"/>
    <m/>
    <m/>
    <m/>
    <m/>
    <d v="2025-04-07T11:02:53"/>
    <s v="Orden de Compra: 1059240-10-CM25"/>
    <m/>
    <m/>
    <n v="143067"/>
    <x v="0"/>
  </r>
  <r>
    <m/>
    <s v="Mercado Público"/>
    <x v="3"/>
    <m/>
    <m/>
    <m/>
    <m/>
    <d v="2025-04-07T10:32:29"/>
    <s v="Recarga Minutos satelitales"/>
    <m/>
    <m/>
    <n v="698101.6"/>
    <x v="0"/>
  </r>
  <r>
    <m/>
    <s v="Mercado Público"/>
    <x v="3"/>
    <m/>
    <m/>
    <m/>
    <m/>
    <d v="2025-04-04T15:13:59"/>
    <s v="Orden de Compra generada por invitación a compra ágil: 697058-14-COT25"/>
    <m/>
    <m/>
    <n v="583100"/>
    <x v="0"/>
  </r>
  <r>
    <m/>
    <s v="Mercado Público"/>
    <x v="3"/>
    <m/>
    <m/>
    <m/>
    <m/>
    <d v="2025-04-04T15:13:46"/>
    <s v="CONTRATACIÓN DE SERVICIO DE ARRIENDO DE VEHÍCULO compra ágil: 5148-44-COT25"/>
    <m/>
    <m/>
    <n v="330000.09000000003"/>
    <x v="0"/>
  </r>
  <r>
    <m/>
    <s v="Mercado Público"/>
    <x v="3"/>
    <m/>
    <m/>
    <m/>
    <m/>
    <d v="2025-04-04T12:35:59"/>
    <s v="Servicio Certificacion Sello verde en FL. Valparaiso"/>
    <m/>
    <m/>
    <n v="200000"/>
    <x v="0"/>
  </r>
  <r>
    <m/>
    <s v="Mercado Público"/>
    <x v="3"/>
    <m/>
    <m/>
    <m/>
    <m/>
    <d v="2025-04-03T17:10:25"/>
    <s v="Orden de Compra generada por invitación a compra ágil: 696212-26-COT25"/>
    <m/>
    <m/>
    <n v="2155090"/>
    <x v="0"/>
  </r>
  <r>
    <m/>
    <s v="Mercado Público"/>
    <x v="3"/>
    <m/>
    <m/>
    <m/>
    <m/>
    <d v="2025-04-03T16:45:15"/>
    <s v="Adquisición y traslado de mobiliario para salas de entrevista investigativa videograbada. Compra ágil: 5148-39-COT25"/>
    <m/>
    <m/>
    <n v="3284400"/>
    <x v="0"/>
  </r>
  <r>
    <m/>
    <s v="Mercado Público"/>
    <x v="3"/>
    <m/>
    <m/>
    <m/>
    <m/>
    <d v="2025-04-02T10:34:16"/>
    <s v="Mantención Cubiertas, Canales y bajadas de aguas lluvias"/>
    <m/>
    <m/>
    <n v="4097274.72"/>
    <x v="0"/>
  </r>
  <r>
    <m/>
    <s v="Mercado Público"/>
    <x v="3"/>
    <m/>
    <m/>
    <m/>
    <m/>
    <d v="2025-04-01T16:07:16"/>
    <s v="Compra pendrive 128Gb"/>
    <m/>
    <m/>
    <n v="365925"/>
    <x v="0"/>
  </r>
  <r>
    <m/>
    <s v="Mercado Público"/>
    <x v="3"/>
    <m/>
    <m/>
    <m/>
    <m/>
    <d v="2025-04-01T15:52:48"/>
    <s v="Orden de Compra generada por invitación a compra ágil: 696027-22-COT25"/>
    <m/>
    <m/>
    <n v="374850"/>
    <x v="0"/>
  </r>
  <r>
    <m/>
    <s v="Mercado Público"/>
    <x v="3"/>
    <m/>
    <m/>
    <m/>
    <m/>
    <d v="2025-04-01T15:20:31"/>
    <s v="IMPRESIÓN DE FOTOGRAFÍAS MURALES ADHESIVAS compra ágil: 5148-34-COT25"/>
    <m/>
    <m/>
    <n v="1130500"/>
    <x v="0"/>
  </r>
  <r>
    <m/>
    <s v="Mercado Público"/>
    <x v="3"/>
    <m/>
    <m/>
    <m/>
    <m/>
    <d v="2025-04-01T15:19:46"/>
    <s v="Mantención Sistema de bombas de impulsión de agua potable"/>
    <m/>
    <m/>
    <n v="1310190"/>
    <x v="0"/>
  </r>
  <r>
    <m/>
    <s v="Mercado Público"/>
    <x v="3"/>
    <m/>
    <m/>
    <m/>
    <m/>
    <d v="2025-04-01T15:13:08"/>
    <s v="CERTIFICADOS SITIO SEGURO compra ágil: 5148-38-COT25"/>
    <m/>
    <m/>
    <n v="226100"/>
    <x v="0"/>
  </r>
  <r>
    <m/>
    <s v="Mercado Público"/>
    <x v="3"/>
    <m/>
    <m/>
    <m/>
    <m/>
    <d v="2025-04-01T14:13:53"/>
    <s v="Traslado Equipamiento y Mobiliario de EIVG. Compra ágil: 5148-37-COT25"/>
    <m/>
    <m/>
    <n v="1180000.4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703C3C5-3B47-4065-8E1E-4F07DD40C80A}" name="Tabla dinámica1" cacheId="26" dataOnRows="1" applyNumberFormats="0" applyBorderFormats="0" applyFontFormats="0" applyPatternFormats="0" applyAlignmentFormats="0" applyWidthHeightFormats="1" dataCaption="Datos" updatedVersion="8" minRefreshableVersion="3" showMemberPropertyTips="0" useAutoFormatting="1" itemPrintTitles="1" createdVersion="4" indent="0" compact="0" compactData="0" gridDropZones="1">
  <location ref="B3:F9" firstHeaderRow="1" firstDataRow="2" firstDataCol="1"/>
  <pivotFields count="13">
    <pivotField compact="0" outline="0" showAll="0" defaultSubtotal="0"/>
    <pivotField compact="0" outline="0" showAll="0" defaultSubtotal="0"/>
    <pivotField axis="axisRow" compact="0" outline="0" showAll="0" defaultSubtotal="0">
      <items count="4">
        <item x="1"/>
        <item x="0"/>
        <item x="3"/>
        <item x="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numFmtId="173" outline="0" showAll="0" defaultSubtotal="0"/>
    <pivotField axis="axisCol" compact="0" numFmtId="17" outline="0" showAll="0" defaultSubtotal="0">
      <items count="3">
        <item x="0"/>
        <item x="1"/>
        <item x="2"/>
      </items>
    </pivotField>
  </pivotFields>
  <rowFields count="1">
    <field x="2"/>
  </rowFields>
  <rowItems count="5">
    <i>
      <x/>
    </i>
    <i>
      <x v="1"/>
    </i>
    <i>
      <x v="2"/>
    </i>
    <i>
      <x v="3"/>
    </i>
    <i t="grand">
      <x/>
    </i>
  </rowItems>
  <colFields count="1">
    <field x="12"/>
  </colFields>
  <colItems count="4">
    <i>
      <x/>
    </i>
    <i>
      <x v="1"/>
    </i>
    <i>
      <x v="2"/>
    </i>
    <i t="grand">
      <x/>
    </i>
  </colItems>
  <dataFields count="1">
    <dataField name="Suma de Monto contratado o a contratar (impuesto incluido) indicar moneda: $, UF, US$ u otro" fld="11" baseField="0" baseItem="0"/>
  </dataFields>
  <formats count="1">
    <format dxfId="1">
      <pivotArea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26"/>
  <sheetViews>
    <sheetView tabSelected="1" workbookViewId="0">
      <selection activeCell="B18" sqref="B18"/>
    </sheetView>
  </sheetViews>
  <sheetFormatPr baseColWidth="10" defaultRowHeight="12.75" x14ac:dyDescent="0.2"/>
  <cols>
    <col min="1" max="1" width="0.7109375" customWidth="1"/>
    <col min="2" max="2" width="35.5703125" customWidth="1"/>
    <col min="3" max="6" width="14.28515625" bestFit="1" customWidth="1"/>
    <col min="7" max="7" width="10.28515625" customWidth="1"/>
  </cols>
  <sheetData>
    <row r="2" spans="2:7" hidden="1" x14ac:dyDescent="0.2"/>
    <row r="3" spans="2:7" hidden="1" x14ac:dyDescent="0.2">
      <c r="B3" s="35" t="s">
        <v>52</v>
      </c>
      <c r="C3" s="35" t="s">
        <v>48</v>
      </c>
      <c r="D3" s="36"/>
      <c r="E3" s="36"/>
      <c r="F3" s="37"/>
    </row>
    <row r="4" spans="2:7" hidden="1" x14ac:dyDescent="0.2">
      <c r="B4" s="35" t="s">
        <v>47</v>
      </c>
      <c r="C4" s="38">
        <v>45748</v>
      </c>
      <c r="D4" s="39">
        <v>45778</v>
      </c>
      <c r="E4" s="39">
        <v>45809</v>
      </c>
      <c r="F4" s="40" t="s">
        <v>51</v>
      </c>
    </row>
    <row r="5" spans="2:7" hidden="1" x14ac:dyDescent="0.2">
      <c r="B5" s="41" t="s">
        <v>0</v>
      </c>
      <c r="C5" s="44">
        <v>117806033.2</v>
      </c>
      <c r="D5" s="45">
        <v>42156777.640000001</v>
      </c>
      <c r="E5" s="45">
        <v>57876803.640000001</v>
      </c>
      <c r="F5" s="46">
        <v>217839614.48000002</v>
      </c>
    </row>
    <row r="6" spans="2:7" hidden="1" x14ac:dyDescent="0.2">
      <c r="B6" s="42" t="s">
        <v>49</v>
      </c>
      <c r="C6" s="47">
        <v>1475270828.3731999</v>
      </c>
      <c r="D6" s="1">
        <v>608461888.499982</v>
      </c>
      <c r="E6" s="1">
        <v>286310833.63</v>
      </c>
      <c r="F6" s="48">
        <v>2370043550.5031819</v>
      </c>
    </row>
    <row r="7" spans="2:7" hidden="1" x14ac:dyDescent="0.2">
      <c r="B7" s="42" t="s">
        <v>853</v>
      </c>
      <c r="C7" s="47">
        <v>176746173.12000003</v>
      </c>
      <c r="D7" s="1">
        <v>108048469.80999999</v>
      </c>
      <c r="E7" s="1">
        <v>268487633.88519996</v>
      </c>
      <c r="F7" s="48">
        <v>553282276.81519997</v>
      </c>
    </row>
    <row r="8" spans="2:7" hidden="1" x14ac:dyDescent="0.2">
      <c r="B8" s="42" t="s">
        <v>178</v>
      </c>
      <c r="C8" s="47">
        <v>21170407</v>
      </c>
      <c r="D8" s="1">
        <v>4618861</v>
      </c>
      <c r="E8" s="1">
        <v>3303663</v>
      </c>
      <c r="F8" s="48">
        <v>29092931</v>
      </c>
    </row>
    <row r="9" spans="2:7" hidden="1" x14ac:dyDescent="0.2">
      <c r="B9" s="43" t="s">
        <v>51</v>
      </c>
      <c r="C9" s="49">
        <v>1790993441.6932001</v>
      </c>
      <c r="D9" s="50">
        <v>763285996.94998193</v>
      </c>
      <c r="E9" s="50">
        <v>615978934.1552</v>
      </c>
      <c r="F9" s="51">
        <v>3170258372.7983818</v>
      </c>
    </row>
    <row r="10" spans="2:7" hidden="1" x14ac:dyDescent="0.2"/>
    <row r="11" spans="2:7" hidden="1" x14ac:dyDescent="0.2"/>
    <row r="12" spans="2:7" hidden="1" x14ac:dyDescent="0.2"/>
    <row r="14" spans="2:7" x14ac:dyDescent="0.2">
      <c r="B14" s="66" t="s">
        <v>53</v>
      </c>
      <c r="C14" s="66"/>
      <c r="D14" s="66"/>
      <c r="E14" s="66"/>
      <c r="F14" s="66"/>
      <c r="G14" s="66"/>
    </row>
    <row r="15" spans="2:7" x14ac:dyDescent="0.2">
      <c r="B15" s="66" t="s">
        <v>1960</v>
      </c>
      <c r="C15" s="66"/>
      <c r="D15" s="66"/>
      <c r="E15" s="66"/>
      <c r="F15" s="66"/>
      <c r="G15" s="66"/>
    </row>
    <row r="17" spans="2:7" ht="51" x14ac:dyDescent="0.2">
      <c r="B17" s="16" t="s">
        <v>54</v>
      </c>
      <c r="C17" s="17">
        <v>45748</v>
      </c>
      <c r="D17" s="17">
        <v>45778</v>
      </c>
      <c r="E17" s="17">
        <v>45809</v>
      </c>
      <c r="F17" s="18" t="s">
        <v>1811</v>
      </c>
      <c r="G17" s="19" t="s">
        <v>55</v>
      </c>
    </row>
    <row r="18" spans="2:7" x14ac:dyDescent="0.2">
      <c r="B18" s="52" t="s">
        <v>121</v>
      </c>
      <c r="C18" s="20">
        <f>GETPIVOTDATA("Monto contratado o a contratar (impuesto incluido) indicar moneda: $, UF, US$ u otro",$B$3,"Mecanismo de Compra y/o Contratación","Compra Ágil / Convenio Marco","Mes / Año",DATE(2025,4,1))</f>
        <v>176746173.12000003</v>
      </c>
      <c r="D18" s="20">
        <f>GETPIVOTDATA("Monto contratado o a contratar (impuesto incluido) indicar moneda: $, UF, US$ u otro",$B$3,"Mecanismo de Compra y/o Contratación","Compra Ágil / Convenio Marco","Mes / Año",DATE(2025,5,1))</f>
        <v>108048469.80999999</v>
      </c>
      <c r="E18" s="20">
        <f>GETPIVOTDATA("Monto contratado o a contratar (impuesto incluido) indicar moneda: $, UF, US$ u otro",$B$3,"Mecanismo de Compra y/o Contratación","Compra Ágil / Convenio Marco","Mes / Año",DATE(2025,6,1))</f>
        <v>268487633.88519996</v>
      </c>
      <c r="F18" s="20">
        <f>C18+D18+E18</f>
        <v>553282276.81519997</v>
      </c>
      <c r="G18" s="21">
        <f>F18/$F$22</f>
        <v>0.17452277125501875</v>
      </c>
    </row>
    <row r="19" spans="2:7" x14ac:dyDescent="0.2">
      <c r="B19" s="22" t="s">
        <v>0</v>
      </c>
      <c r="C19" s="28">
        <f>GETPIVOTDATA("Monto contratado o a contratar (impuesto incluido) indicar moneda: $, UF, US$ u otro",$B$3,"Mecanismo de Compra y/o Contratación","Licitación Pública","Mes / Año",DATE(2025,4,1))</f>
        <v>117806033.2</v>
      </c>
      <c r="D19" s="28">
        <f>GETPIVOTDATA("Monto contratado o a contratar (impuesto incluido) indicar moneda: $, UF, US$ u otro",$B$3,"Mecanismo de Compra y/o Contratación","Licitación Pública","Mes / Año",DATE(2025,5,1))</f>
        <v>42156777.640000001</v>
      </c>
      <c r="E19" s="28">
        <f>GETPIVOTDATA("Monto contratado o a contratar (impuesto incluido) indicar moneda: $, UF, US$ u otro",$B$3,"Mecanismo de Compra y/o Contratación","Licitación Pública","Mes / Año",DATE(2025,6,1))</f>
        <v>57876803.640000001</v>
      </c>
      <c r="F19" s="28">
        <f>C19+D19+E19</f>
        <v>217839614.48000002</v>
      </c>
      <c r="G19" s="29">
        <f t="shared" ref="G19:G22" si="0">F19/$F$22</f>
        <v>6.8713520749324089E-2</v>
      </c>
    </row>
    <row r="20" spans="2:7" x14ac:dyDescent="0.2">
      <c r="B20" s="23" t="s">
        <v>17</v>
      </c>
      <c r="C20" s="20">
        <f>GETPIVOTDATA("Monto contratado o a contratar (impuesto incluido) indicar moneda: $, UF, US$ u otro",$B$3,"Mecanismo de Compra y/o Contratación","Licitacion Privada","Mes / Año",DATE(2025,4,1))</f>
        <v>21170407</v>
      </c>
      <c r="D20" s="20">
        <f>GETPIVOTDATA("Monto contratado o a contratar (impuesto incluido) indicar moneda: $, UF, US$ u otro",$B$3,"Mecanismo de Compra y/o Contratación","Licitacion Privada","Mes / Año",DATE(2025,5,1))</f>
        <v>4618861</v>
      </c>
      <c r="E20" s="20">
        <f>GETPIVOTDATA("Monto contratado o a contratar (impuesto incluido) indicar moneda: $, UF, US$ u otro",$B$3,"Mecanismo de Compra y/o Contratación","Licitacion Privada","Mes / Año",DATE(2025,6,1))</f>
        <v>3303663</v>
      </c>
      <c r="F20" s="20">
        <f>C20+D20+E20</f>
        <v>29092931</v>
      </c>
      <c r="G20" s="21">
        <f t="shared" si="0"/>
        <v>9.1768327937005716E-3</v>
      </c>
    </row>
    <row r="21" spans="2:7" x14ac:dyDescent="0.2">
      <c r="B21" s="22" t="s">
        <v>49</v>
      </c>
      <c r="C21" s="28">
        <f>GETPIVOTDATA("Monto contratado o a contratar (impuesto incluido) indicar moneda: $, UF, US$ u otro",$B$3,"Mecanismo de Compra y/o Contratación","Trato Directo","Mes / Año",DATE(2025,4,1))</f>
        <v>1475270828.3731999</v>
      </c>
      <c r="D21" s="28">
        <f>GETPIVOTDATA("Monto contratado o a contratar (impuesto incluido) indicar moneda: $, UF, US$ u otro",$B$3,"Mecanismo de Compra y/o Contratación","Trato Directo","Mes / Año",DATE(2025,5,1))</f>
        <v>608461888.499982</v>
      </c>
      <c r="E21" s="28">
        <f>GETPIVOTDATA("Monto contratado o a contratar (impuesto incluido) indicar moneda: $, UF, US$ u otro",$B$3,"Mecanismo de Compra y/o Contratación","Trato Directo","Mes / Año",DATE(2025,6,1))</f>
        <v>286310833.63</v>
      </c>
      <c r="F21" s="28">
        <f>C21+D21+E21</f>
        <v>2370043550.5031819</v>
      </c>
      <c r="G21" s="29">
        <f t="shared" si="0"/>
        <v>0.74758687520195666</v>
      </c>
    </row>
    <row r="22" spans="2:7" x14ac:dyDescent="0.2">
      <c r="B22" s="24" t="s">
        <v>56</v>
      </c>
      <c r="C22" s="25">
        <f>SUM(C18:C21)</f>
        <v>1790993441.6932001</v>
      </c>
      <c r="D22" s="25">
        <f t="shared" ref="D22:F22" si="1">SUM(D18:D21)</f>
        <v>763285996.94998193</v>
      </c>
      <c r="E22" s="25">
        <f t="shared" si="1"/>
        <v>615978934.1552</v>
      </c>
      <c r="F22" s="25">
        <f t="shared" si="1"/>
        <v>3170258372.7983818</v>
      </c>
      <c r="G22" s="21">
        <f t="shared" si="0"/>
        <v>1</v>
      </c>
    </row>
    <row r="23" spans="2:7" x14ac:dyDescent="0.2">
      <c r="B23" s="26" t="s">
        <v>57</v>
      </c>
    </row>
    <row r="24" spans="2:7" ht="27" customHeight="1" x14ac:dyDescent="0.2">
      <c r="B24" s="67" t="s">
        <v>214</v>
      </c>
      <c r="C24" s="68"/>
      <c r="D24" s="68"/>
      <c r="E24" s="68"/>
      <c r="F24" s="68"/>
      <c r="G24" s="68"/>
    </row>
    <row r="25" spans="2:7" ht="29.25" customHeight="1" x14ac:dyDescent="0.2">
      <c r="B25" s="68" t="s">
        <v>58</v>
      </c>
      <c r="C25" s="68"/>
      <c r="D25" s="68"/>
      <c r="E25" s="68"/>
      <c r="F25" s="68"/>
      <c r="G25" s="68"/>
    </row>
    <row r="26" spans="2:7" ht="30.75" customHeight="1" x14ac:dyDescent="0.2">
      <c r="B26" s="67" t="s">
        <v>215</v>
      </c>
      <c r="C26" s="68"/>
      <c r="D26" s="68"/>
      <c r="E26" s="68"/>
      <c r="F26" s="68"/>
      <c r="G26" s="68"/>
    </row>
  </sheetData>
  <mergeCells count="5">
    <mergeCell ref="B14:G14"/>
    <mergeCell ref="B15:G15"/>
    <mergeCell ref="B24:G24"/>
    <mergeCell ref="B25:G25"/>
    <mergeCell ref="B26:G26"/>
  </mergeCell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117"/>
  <sheetViews>
    <sheetView topLeftCell="A3" zoomScale="80" workbookViewId="0">
      <pane xSplit="4" ySplit="2" topLeftCell="E5" activePane="bottomRight" state="frozen"/>
      <selection activeCell="A3" sqref="A3"/>
      <selection pane="topRight" activeCell="E3" sqref="E3"/>
      <selection pane="bottomLeft" activeCell="A5" sqref="A5"/>
      <selection pane="bottomRight" activeCell="C5" sqref="C5"/>
    </sheetView>
  </sheetViews>
  <sheetFormatPr baseColWidth="10" defaultRowHeight="12.75" x14ac:dyDescent="0.2"/>
  <cols>
    <col min="1" max="1" width="21" style="10" customWidth="1"/>
    <col min="2" max="2" width="33.28515625" style="8" customWidth="1"/>
    <col min="3" max="3" width="18.7109375" style="11" customWidth="1"/>
    <col min="4" max="4" width="17.7109375" style="11" bestFit="1" customWidth="1"/>
    <col min="5" max="5" width="15.85546875" style="12" customWidth="1"/>
    <col min="6" max="6" width="18.140625" style="31" hidden="1" customWidth="1"/>
    <col min="7" max="7" width="14" style="33" hidden="1" customWidth="1"/>
    <col min="8" max="8" width="20" style="11" customWidth="1"/>
    <col min="9" max="9" width="63.7109375" style="8" customWidth="1"/>
    <col min="10" max="10" width="28" style="13" customWidth="1"/>
    <col min="11" max="11" width="19.28515625" style="15" customWidth="1"/>
    <col min="12" max="12" width="18.7109375" style="34" customWidth="1"/>
    <col min="13" max="16384" width="11.42578125" style="8"/>
  </cols>
  <sheetData>
    <row r="1" spans="1:13" hidden="1" x14ac:dyDescent="0.2"/>
    <row r="2" spans="1:13" ht="15.75" hidden="1" x14ac:dyDescent="0.2">
      <c r="A2" s="4"/>
      <c r="B2" s="4"/>
      <c r="C2" s="27" t="s">
        <v>50</v>
      </c>
      <c r="D2" s="4"/>
      <c r="E2" s="5"/>
      <c r="F2" s="30"/>
      <c r="G2" s="32"/>
      <c r="H2" s="4"/>
      <c r="I2" s="4"/>
      <c r="J2" s="6"/>
      <c r="K2" s="9"/>
    </row>
    <row r="3" spans="1:13" x14ac:dyDescent="0.2">
      <c r="K3" s="14"/>
    </row>
    <row r="4" spans="1:13" s="7" customFormat="1" ht="75" x14ac:dyDescent="0.2">
      <c r="A4" s="69" t="s">
        <v>1</v>
      </c>
      <c r="B4" s="69" t="s">
        <v>2</v>
      </c>
      <c r="C4" s="70" t="s">
        <v>47</v>
      </c>
      <c r="D4" s="69" t="s">
        <v>3</v>
      </c>
      <c r="E4" s="71" t="s">
        <v>4</v>
      </c>
      <c r="F4" s="69" t="s">
        <v>5</v>
      </c>
      <c r="G4" s="72" t="s">
        <v>6</v>
      </c>
      <c r="H4" s="73" t="s">
        <v>7</v>
      </c>
      <c r="I4" s="69" t="s">
        <v>8</v>
      </c>
      <c r="J4" s="69" t="s">
        <v>9</v>
      </c>
      <c r="K4" s="69" t="s">
        <v>10</v>
      </c>
      <c r="L4" s="74" t="s">
        <v>11</v>
      </c>
      <c r="M4" s="75" t="s">
        <v>48</v>
      </c>
    </row>
    <row r="5" spans="1:13" s="3" customFormat="1" ht="36" x14ac:dyDescent="0.2">
      <c r="A5" s="77" t="s">
        <v>43</v>
      </c>
      <c r="B5" s="77" t="s">
        <v>13</v>
      </c>
      <c r="C5" s="78" t="s">
        <v>49</v>
      </c>
      <c r="D5" s="79" t="s">
        <v>174</v>
      </c>
      <c r="E5" s="80">
        <v>45576</v>
      </c>
      <c r="F5" s="81" t="s">
        <v>20</v>
      </c>
      <c r="G5" s="81">
        <v>18250069</v>
      </c>
      <c r="H5" s="82">
        <v>45748</v>
      </c>
      <c r="I5" s="77" t="s">
        <v>216</v>
      </c>
      <c r="J5" s="77" t="s">
        <v>119</v>
      </c>
      <c r="K5" s="83" t="s">
        <v>120</v>
      </c>
      <c r="L5" s="84">
        <v>3000000</v>
      </c>
      <c r="M5" s="85">
        <v>45748</v>
      </c>
    </row>
    <row r="6" spans="1:13" s="3" customFormat="1" ht="48" x14ac:dyDescent="0.2">
      <c r="A6" s="77" t="s">
        <v>40</v>
      </c>
      <c r="B6" s="86" t="s">
        <v>0</v>
      </c>
      <c r="C6" s="87" t="s">
        <v>0</v>
      </c>
      <c r="D6" s="88" t="s">
        <v>217</v>
      </c>
      <c r="E6" s="89">
        <v>45517</v>
      </c>
      <c r="F6" s="81" t="s">
        <v>21</v>
      </c>
      <c r="G6" s="90">
        <v>2250087</v>
      </c>
      <c r="H6" s="82">
        <v>45748</v>
      </c>
      <c r="I6" s="77" t="s">
        <v>218</v>
      </c>
      <c r="J6" s="91" t="s">
        <v>64</v>
      </c>
      <c r="K6" s="92" t="s">
        <v>23</v>
      </c>
      <c r="L6" s="84">
        <v>198242</v>
      </c>
      <c r="M6" s="85">
        <v>45748</v>
      </c>
    </row>
    <row r="7" spans="1:13" s="2" customFormat="1" ht="30" x14ac:dyDescent="0.2">
      <c r="A7" s="77" t="s">
        <v>40</v>
      </c>
      <c r="B7" s="86" t="s">
        <v>0</v>
      </c>
      <c r="C7" s="87" t="s">
        <v>0</v>
      </c>
      <c r="D7" s="88" t="s">
        <v>217</v>
      </c>
      <c r="E7" s="89">
        <v>45517</v>
      </c>
      <c r="F7" s="81" t="s">
        <v>21</v>
      </c>
      <c r="G7" s="90">
        <v>2250088</v>
      </c>
      <c r="H7" s="82">
        <v>45748</v>
      </c>
      <c r="I7" s="77" t="s">
        <v>219</v>
      </c>
      <c r="J7" s="91" t="s">
        <v>64</v>
      </c>
      <c r="K7" s="92" t="s">
        <v>23</v>
      </c>
      <c r="L7" s="84">
        <v>210418</v>
      </c>
      <c r="M7" s="85">
        <v>45748</v>
      </c>
    </row>
    <row r="8" spans="1:13" s="2" customFormat="1" ht="24" x14ac:dyDescent="0.2">
      <c r="A8" s="77" t="s">
        <v>40</v>
      </c>
      <c r="B8" s="93" t="s">
        <v>220</v>
      </c>
      <c r="C8" s="78" t="s">
        <v>49</v>
      </c>
      <c r="D8" s="94" t="s">
        <v>12</v>
      </c>
      <c r="E8" s="94" t="s">
        <v>12</v>
      </c>
      <c r="F8" s="81" t="s">
        <v>21</v>
      </c>
      <c r="G8" s="90">
        <v>2250089</v>
      </c>
      <c r="H8" s="82">
        <v>45748</v>
      </c>
      <c r="I8" s="77" t="s">
        <v>221</v>
      </c>
      <c r="J8" s="95" t="s">
        <v>222</v>
      </c>
      <c r="K8" s="96" t="s">
        <v>101</v>
      </c>
      <c r="L8" s="84">
        <v>74717</v>
      </c>
      <c r="M8" s="85">
        <v>45748</v>
      </c>
    </row>
    <row r="9" spans="1:13" s="2" customFormat="1" ht="24" x14ac:dyDescent="0.2">
      <c r="A9" s="77" t="s">
        <v>38</v>
      </c>
      <c r="B9" s="93" t="s">
        <v>220</v>
      </c>
      <c r="C9" s="78" t="s">
        <v>49</v>
      </c>
      <c r="D9" s="94" t="s">
        <v>12</v>
      </c>
      <c r="E9" s="94" t="s">
        <v>12</v>
      </c>
      <c r="F9" s="81" t="s">
        <v>21</v>
      </c>
      <c r="G9" s="97">
        <v>3250051</v>
      </c>
      <c r="H9" s="98">
        <v>45748</v>
      </c>
      <c r="I9" s="99" t="s">
        <v>223</v>
      </c>
      <c r="J9" s="95" t="s">
        <v>224</v>
      </c>
      <c r="K9" s="100" t="s">
        <v>225</v>
      </c>
      <c r="L9" s="55">
        <v>148750</v>
      </c>
      <c r="M9" s="85">
        <v>45748</v>
      </c>
    </row>
    <row r="10" spans="1:13" s="2" customFormat="1" ht="13.5" x14ac:dyDescent="0.2">
      <c r="A10" s="77" t="s">
        <v>59</v>
      </c>
      <c r="B10" s="93" t="s">
        <v>220</v>
      </c>
      <c r="C10" s="78" t="s">
        <v>49</v>
      </c>
      <c r="D10" s="94" t="s">
        <v>12</v>
      </c>
      <c r="E10" s="94" t="s">
        <v>12</v>
      </c>
      <c r="F10" s="81" t="s">
        <v>21</v>
      </c>
      <c r="G10" s="101">
        <v>5250078</v>
      </c>
      <c r="H10" s="102">
        <v>45748</v>
      </c>
      <c r="I10" s="77" t="s">
        <v>226</v>
      </c>
      <c r="J10" s="77" t="s">
        <v>227</v>
      </c>
      <c r="K10" s="83" t="s">
        <v>228</v>
      </c>
      <c r="L10" s="84">
        <v>83300</v>
      </c>
      <c r="M10" s="85">
        <v>45748</v>
      </c>
    </row>
    <row r="11" spans="1:13" s="2" customFormat="1" ht="30" x14ac:dyDescent="0.2">
      <c r="A11" s="77" t="s">
        <v>125</v>
      </c>
      <c r="B11" s="93" t="s">
        <v>220</v>
      </c>
      <c r="C11" s="78" t="s">
        <v>49</v>
      </c>
      <c r="D11" s="94" t="s">
        <v>12</v>
      </c>
      <c r="E11" s="94" t="s">
        <v>12</v>
      </c>
      <c r="F11" s="81" t="s">
        <v>21</v>
      </c>
      <c r="G11" s="103">
        <v>9250032</v>
      </c>
      <c r="H11" s="104">
        <v>45748</v>
      </c>
      <c r="I11" s="91" t="s">
        <v>229</v>
      </c>
      <c r="J11" s="91" t="s">
        <v>84</v>
      </c>
      <c r="K11" s="105" t="s">
        <v>63</v>
      </c>
      <c r="L11" s="106">
        <v>92568</v>
      </c>
      <c r="M11" s="85">
        <v>45748</v>
      </c>
    </row>
    <row r="12" spans="1:13" s="2" customFormat="1" ht="45" x14ac:dyDescent="0.2">
      <c r="A12" s="77" t="s">
        <v>32</v>
      </c>
      <c r="B12" s="86" t="s">
        <v>0</v>
      </c>
      <c r="C12" s="87" t="s">
        <v>0</v>
      </c>
      <c r="D12" s="88" t="s">
        <v>217</v>
      </c>
      <c r="E12" s="89">
        <v>45517</v>
      </c>
      <c r="F12" s="81" t="s">
        <v>20</v>
      </c>
      <c r="G12" s="107">
        <v>1125064</v>
      </c>
      <c r="H12" s="104">
        <v>45748</v>
      </c>
      <c r="I12" s="91" t="s">
        <v>230</v>
      </c>
      <c r="J12" s="91" t="s">
        <v>64</v>
      </c>
      <c r="K12" s="92" t="s">
        <v>23</v>
      </c>
      <c r="L12" s="106">
        <v>609740</v>
      </c>
      <c r="M12" s="85">
        <v>45748</v>
      </c>
    </row>
    <row r="13" spans="1:13" s="2" customFormat="1" ht="45" x14ac:dyDescent="0.2">
      <c r="A13" s="77" t="s">
        <v>32</v>
      </c>
      <c r="B13" s="108" t="s">
        <v>0</v>
      </c>
      <c r="C13" s="87" t="s">
        <v>0</v>
      </c>
      <c r="D13" s="108" t="s">
        <v>231</v>
      </c>
      <c r="E13" s="109">
        <v>45741</v>
      </c>
      <c r="F13" s="81" t="s">
        <v>20</v>
      </c>
      <c r="G13" s="107">
        <v>1125065</v>
      </c>
      <c r="H13" s="104">
        <v>45748</v>
      </c>
      <c r="I13" s="91" t="s">
        <v>232</v>
      </c>
      <c r="J13" s="91" t="s">
        <v>233</v>
      </c>
      <c r="K13" s="92" t="s">
        <v>212</v>
      </c>
      <c r="L13" s="106">
        <v>8032500</v>
      </c>
      <c r="M13" s="85">
        <v>45748</v>
      </c>
    </row>
    <row r="14" spans="1:13" s="2" customFormat="1" ht="60" x14ac:dyDescent="0.2">
      <c r="A14" s="77" t="s">
        <v>14</v>
      </c>
      <c r="B14" s="86" t="s">
        <v>0</v>
      </c>
      <c r="C14" s="87" t="s">
        <v>0</v>
      </c>
      <c r="D14" s="88" t="s">
        <v>217</v>
      </c>
      <c r="E14" s="89">
        <v>45517</v>
      </c>
      <c r="F14" s="81" t="s">
        <v>21</v>
      </c>
      <c r="G14" s="110">
        <v>17250158</v>
      </c>
      <c r="H14" s="104">
        <v>45748</v>
      </c>
      <c r="I14" s="111" t="s">
        <v>234</v>
      </c>
      <c r="J14" s="91" t="s">
        <v>64</v>
      </c>
      <c r="K14" s="92" t="s">
        <v>23</v>
      </c>
      <c r="L14" s="106">
        <v>876822</v>
      </c>
      <c r="M14" s="85">
        <v>45748</v>
      </c>
    </row>
    <row r="15" spans="1:13" s="2" customFormat="1" ht="24" x14ac:dyDescent="0.2">
      <c r="A15" s="77" t="s">
        <v>40</v>
      </c>
      <c r="B15" s="93" t="s">
        <v>220</v>
      </c>
      <c r="C15" s="78" t="s">
        <v>49</v>
      </c>
      <c r="D15" s="94" t="s">
        <v>12</v>
      </c>
      <c r="E15" s="94" t="s">
        <v>12</v>
      </c>
      <c r="F15" s="81" t="s">
        <v>21</v>
      </c>
      <c r="G15" s="90">
        <v>2250090</v>
      </c>
      <c r="H15" s="82">
        <v>45749</v>
      </c>
      <c r="I15" s="77" t="s">
        <v>235</v>
      </c>
      <c r="J15" s="77" t="s">
        <v>236</v>
      </c>
      <c r="K15" s="83" t="s">
        <v>209</v>
      </c>
      <c r="L15" s="84">
        <v>202300</v>
      </c>
      <c r="M15" s="85">
        <v>45748</v>
      </c>
    </row>
    <row r="16" spans="1:13" s="2" customFormat="1" ht="24" x14ac:dyDescent="0.2">
      <c r="A16" s="77" t="s">
        <v>40</v>
      </c>
      <c r="B16" s="93" t="s">
        <v>220</v>
      </c>
      <c r="C16" s="78" t="s">
        <v>49</v>
      </c>
      <c r="D16" s="94" t="s">
        <v>12</v>
      </c>
      <c r="E16" s="94" t="s">
        <v>12</v>
      </c>
      <c r="F16" s="81" t="s">
        <v>21</v>
      </c>
      <c r="G16" s="90">
        <v>2250091</v>
      </c>
      <c r="H16" s="82">
        <v>45749</v>
      </c>
      <c r="I16" s="77" t="s">
        <v>237</v>
      </c>
      <c r="J16" s="77" t="s">
        <v>238</v>
      </c>
      <c r="K16" s="83" t="s">
        <v>239</v>
      </c>
      <c r="L16" s="84">
        <v>44625</v>
      </c>
      <c r="M16" s="85">
        <v>45748</v>
      </c>
    </row>
    <row r="17" spans="1:13" s="2" customFormat="1" ht="30" x14ac:dyDescent="0.2">
      <c r="A17" s="77" t="s">
        <v>37</v>
      </c>
      <c r="B17" s="86" t="s">
        <v>0</v>
      </c>
      <c r="C17" s="87" t="s">
        <v>0</v>
      </c>
      <c r="D17" s="88" t="s">
        <v>217</v>
      </c>
      <c r="E17" s="89">
        <v>45517</v>
      </c>
      <c r="F17" s="81" t="s">
        <v>21</v>
      </c>
      <c r="G17" s="112">
        <v>42500063</v>
      </c>
      <c r="H17" s="113">
        <v>45749</v>
      </c>
      <c r="I17" s="114" t="s">
        <v>240</v>
      </c>
      <c r="J17" s="91" t="s">
        <v>64</v>
      </c>
      <c r="K17" s="92" t="s">
        <v>23</v>
      </c>
      <c r="L17" s="115">
        <f>372722+7140</f>
        <v>379862</v>
      </c>
      <c r="M17" s="85">
        <v>45748</v>
      </c>
    </row>
    <row r="18" spans="1:13" s="2" customFormat="1" ht="15" x14ac:dyDescent="0.2">
      <c r="A18" s="77" t="s">
        <v>125</v>
      </c>
      <c r="B18" s="93" t="s">
        <v>220</v>
      </c>
      <c r="C18" s="78" t="s">
        <v>49</v>
      </c>
      <c r="D18" s="94" t="s">
        <v>12</v>
      </c>
      <c r="E18" s="94" t="s">
        <v>12</v>
      </c>
      <c r="F18" s="81" t="s">
        <v>21</v>
      </c>
      <c r="G18" s="103">
        <v>9250033</v>
      </c>
      <c r="H18" s="104">
        <v>45749</v>
      </c>
      <c r="I18" s="91" t="s">
        <v>241</v>
      </c>
      <c r="J18" s="91" t="s">
        <v>242</v>
      </c>
      <c r="K18" s="105" t="s">
        <v>243</v>
      </c>
      <c r="L18" s="106">
        <v>85680</v>
      </c>
      <c r="M18" s="85">
        <v>45748</v>
      </c>
    </row>
    <row r="19" spans="1:13" s="2" customFormat="1" ht="15" x14ac:dyDescent="0.2">
      <c r="A19" s="77" t="s">
        <v>125</v>
      </c>
      <c r="B19" s="77" t="s">
        <v>13</v>
      </c>
      <c r="C19" s="78" t="s">
        <v>49</v>
      </c>
      <c r="D19" s="103" t="s">
        <v>244</v>
      </c>
      <c r="E19" s="116">
        <v>45637</v>
      </c>
      <c r="F19" s="81" t="s">
        <v>21</v>
      </c>
      <c r="G19" s="103">
        <v>9250034</v>
      </c>
      <c r="H19" s="104">
        <v>45749</v>
      </c>
      <c r="I19" s="91" t="s">
        <v>245</v>
      </c>
      <c r="J19" s="91" t="s">
        <v>246</v>
      </c>
      <c r="K19" s="105" t="s">
        <v>247</v>
      </c>
      <c r="L19" s="106">
        <v>1594016</v>
      </c>
      <c r="M19" s="85">
        <v>45748</v>
      </c>
    </row>
    <row r="20" spans="1:13" s="2" customFormat="1" ht="15" x14ac:dyDescent="0.2">
      <c r="A20" s="77" t="s">
        <v>125</v>
      </c>
      <c r="B20" s="93" t="s">
        <v>220</v>
      </c>
      <c r="C20" s="78" t="s">
        <v>49</v>
      </c>
      <c r="D20" s="94" t="s">
        <v>12</v>
      </c>
      <c r="E20" s="94" t="s">
        <v>12</v>
      </c>
      <c r="F20" s="81" t="s">
        <v>21</v>
      </c>
      <c r="G20" s="103">
        <v>9250036</v>
      </c>
      <c r="H20" s="104">
        <v>45749</v>
      </c>
      <c r="I20" s="91" t="s">
        <v>248</v>
      </c>
      <c r="J20" s="91" t="s">
        <v>126</v>
      </c>
      <c r="K20" s="105" t="s">
        <v>127</v>
      </c>
      <c r="L20" s="106">
        <v>112770</v>
      </c>
      <c r="M20" s="85">
        <v>45748</v>
      </c>
    </row>
    <row r="21" spans="1:13" s="2" customFormat="1" ht="13.5" x14ac:dyDescent="0.2">
      <c r="A21" s="77" t="s">
        <v>41</v>
      </c>
      <c r="B21" s="93" t="s">
        <v>220</v>
      </c>
      <c r="C21" s="78" t="s">
        <v>49</v>
      </c>
      <c r="D21" s="94" t="s">
        <v>12</v>
      </c>
      <c r="E21" s="94" t="s">
        <v>12</v>
      </c>
      <c r="F21" s="81" t="s">
        <v>20</v>
      </c>
      <c r="G21" s="100">
        <v>10250041</v>
      </c>
      <c r="H21" s="117">
        <v>45749</v>
      </c>
      <c r="I21" s="99" t="s">
        <v>249</v>
      </c>
      <c r="J21" s="95" t="s">
        <v>250</v>
      </c>
      <c r="K21" s="96" t="s">
        <v>251</v>
      </c>
      <c r="L21" s="118">
        <v>162200</v>
      </c>
      <c r="M21" s="85">
        <v>45748</v>
      </c>
    </row>
    <row r="22" spans="1:13" s="2" customFormat="1" ht="30" x14ac:dyDescent="0.2">
      <c r="A22" s="77" t="s">
        <v>41</v>
      </c>
      <c r="B22" s="86" t="s">
        <v>0</v>
      </c>
      <c r="C22" s="87" t="s">
        <v>0</v>
      </c>
      <c r="D22" s="88" t="s">
        <v>217</v>
      </c>
      <c r="E22" s="89">
        <v>45517</v>
      </c>
      <c r="F22" s="81" t="s">
        <v>21</v>
      </c>
      <c r="G22" s="100">
        <v>10250042</v>
      </c>
      <c r="H22" s="117">
        <v>45749</v>
      </c>
      <c r="I22" s="99" t="s">
        <v>252</v>
      </c>
      <c r="J22" s="91" t="s">
        <v>64</v>
      </c>
      <c r="K22" s="92" t="s">
        <v>23</v>
      </c>
      <c r="L22" s="118">
        <v>186940</v>
      </c>
      <c r="M22" s="85">
        <v>45748</v>
      </c>
    </row>
    <row r="23" spans="1:13" s="2" customFormat="1" ht="30" x14ac:dyDescent="0.2">
      <c r="A23" s="77" t="s">
        <v>36</v>
      </c>
      <c r="B23" s="86" t="s">
        <v>0</v>
      </c>
      <c r="C23" s="87" t="s">
        <v>0</v>
      </c>
      <c r="D23" s="88" t="s">
        <v>217</v>
      </c>
      <c r="E23" s="89">
        <v>45517</v>
      </c>
      <c r="F23" s="81" t="s">
        <v>21</v>
      </c>
      <c r="G23" s="79">
        <v>14250044</v>
      </c>
      <c r="H23" s="82">
        <v>45749</v>
      </c>
      <c r="I23" s="77" t="s">
        <v>253</v>
      </c>
      <c r="J23" s="91" t="s">
        <v>64</v>
      </c>
      <c r="K23" s="92" t="s">
        <v>23</v>
      </c>
      <c r="L23" s="84">
        <v>317400</v>
      </c>
      <c r="M23" s="85">
        <v>45748</v>
      </c>
    </row>
    <row r="24" spans="1:13" s="2" customFormat="1" ht="45" x14ac:dyDescent="0.2">
      <c r="A24" s="77" t="s">
        <v>14</v>
      </c>
      <c r="B24" s="86" t="s">
        <v>0</v>
      </c>
      <c r="C24" s="87" t="s">
        <v>0</v>
      </c>
      <c r="D24" s="88" t="s">
        <v>217</v>
      </c>
      <c r="E24" s="89">
        <v>45517</v>
      </c>
      <c r="F24" s="81" t="s">
        <v>21</v>
      </c>
      <c r="G24" s="110">
        <v>17250160</v>
      </c>
      <c r="H24" s="104">
        <v>45749</v>
      </c>
      <c r="I24" s="111" t="s">
        <v>254</v>
      </c>
      <c r="J24" s="91" t="s">
        <v>64</v>
      </c>
      <c r="K24" s="92" t="s">
        <v>23</v>
      </c>
      <c r="L24" s="106">
        <v>134862</v>
      </c>
      <c r="M24" s="85">
        <v>45748</v>
      </c>
    </row>
    <row r="25" spans="1:13" s="2" customFormat="1" ht="45" x14ac:dyDescent="0.2">
      <c r="A25" s="77" t="s">
        <v>14</v>
      </c>
      <c r="B25" s="86" t="s">
        <v>0</v>
      </c>
      <c r="C25" s="87" t="s">
        <v>0</v>
      </c>
      <c r="D25" s="88" t="s">
        <v>217</v>
      </c>
      <c r="E25" s="89">
        <v>45517</v>
      </c>
      <c r="F25" s="81" t="s">
        <v>21</v>
      </c>
      <c r="G25" s="110">
        <v>17250161</v>
      </c>
      <c r="H25" s="104">
        <v>45749</v>
      </c>
      <c r="I25" s="111" t="s">
        <v>255</v>
      </c>
      <c r="J25" s="91" t="s">
        <v>64</v>
      </c>
      <c r="K25" s="92" t="s">
        <v>23</v>
      </c>
      <c r="L25" s="106">
        <v>134862</v>
      </c>
      <c r="M25" s="85">
        <v>45748</v>
      </c>
    </row>
    <row r="26" spans="1:13" s="2" customFormat="1" ht="45" x14ac:dyDescent="0.2">
      <c r="A26" s="77" t="s">
        <v>14</v>
      </c>
      <c r="B26" s="86" t="s">
        <v>0</v>
      </c>
      <c r="C26" s="87" t="s">
        <v>0</v>
      </c>
      <c r="D26" s="88" t="s">
        <v>217</v>
      </c>
      <c r="E26" s="89">
        <v>45517</v>
      </c>
      <c r="F26" s="81" t="s">
        <v>21</v>
      </c>
      <c r="G26" s="110">
        <v>17250162</v>
      </c>
      <c r="H26" s="104">
        <v>45749</v>
      </c>
      <c r="I26" s="111" t="s">
        <v>256</v>
      </c>
      <c r="J26" s="91" t="s">
        <v>64</v>
      </c>
      <c r="K26" s="92" t="s">
        <v>23</v>
      </c>
      <c r="L26" s="106">
        <v>134862</v>
      </c>
      <c r="M26" s="85">
        <v>45748</v>
      </c>
    </row>
    <row r="27" spans="1:13" s="2" customFormat="1" ht="45" x14ac:dyDescent="0.2">
      <c r="A27" s="77" t="s">
        <v>14</v>
      </c>
      <c r="B27" s="86" t="s">
        <v>0</v>
      </c>
      <c r="C27" s="87" t="s">
        <v>0</v>
      </c>
      <c r="D27" s="88" t="s">
        <v>217</v>
      </c>
      <c r="E27" s="89">
        <v>45517</v>
      </c>
      <c r="F27" s="81" t="s">
        <v>21</v>
      </c>
      <c r="G27" s="110">
        <v>17250163</v>
      </c>
      <c r="H27" s="104">
        <v>45749</v>
      </c>
      <c r="I27" s="111" t="s">
        <v>257</v>
      </c>
      <c r="J27" s="91" t="s">
        <v>64</v>
      </c>
      <c r="K27" s="92" t="s">
        <v>23</v>
      </c>
      <c r="L27" s="106">
        <v>134862</v>
      </c>
      <c r="M27" s="85">
        <v>45748</v>
      </c>
    </row>
    <row r="28" spans="1:13" s="2" customFormat="1" ht="30" x14ac:dyDescent="0.2">
      <c r="A28" s="77" t="s">
        <v>32</v>
      </c>
      <c r="B28" s="93" t="s">
        <v>220</v>
      </c>
      <c r="C28" s="78" t="s">
        <v>49</v>
      </c>
      <c r="D28" s="94" t="s">
        <v>12</v>
      </c>
      <c r="E28" s="94" t="s">
        <v>12</v>
      </c>
      <c r="F28" s="81" t="s">
        <v>20</v>
      </c>
      <c r="G28" s="107">
        <v>1125067</v>
      </c>
      <c r="H28" s="104">
        <v>45750</v>
      </c>
      <c r="I28" s="91" t="s">
        <v>258</v>
      </c>
      <c r="J28" s="91" t="s">
        <v>200</v>
      </c>
      <c r="K28" s="92" t="s">
        <v>201</v>
      </c>
      <c r="L28" s="106">
        <v>182032</v>
      </c>
      <c r="M28" s="85">
        <v>45748</v>
      </c>
    </row>
    <row r="29" spans="1:13" s="2" customFormat="1" ht="13.5" x14ac:dyDescent="0.2">
      <c r="A29" s="77" t="s">
        <v>36</v>
      </c>
      <c r="B29" s="93" t="s">
        <v>220</v>
      </c>
      <c r="C29" s="78" t="s">
        <v>49</v>
      </c>
      <c r="D29" s="94" t="s">
        <v>12</v>
      </c>
      <c r="E29" s="94" t="s">
        <v>12</v>
      </c>
      <c r="F29" s="81" t="s">
        <v>21</v>
      </c>
      <c r="G29" s="79">
        <v>14250045</v>
      </c>
      <c r="H29" s="82">
        <v>45750</v>
      </c>
      <c r="I29" s="77" t="s">
        <v>259</v>
      </c>
      <c r="J29" s="119" t="s">
        <v>137</v>
      </c>
      <c r="K29" s="120" t="s">
        <v>138</v>
      </c>
      <c r="L29" s="84">
        <v>88042</v>
      </c>
      <c r="M29" s="85">
        <v>45748</v>
      </c>
    </row>
    <row r="30" spans="1:13" s="2" customFormat="1" ht="30" x14ac:dyDescent="0.2">
      <c r="A30" s="77" t="s">
        <v>37</v>
      </c>
      <c r="B30" s="86" t="s">
        <v>0</v>
      </c>
      <c r="C30" s="87" t="s">
        <v>0</v>
      </c>
      <c r="D30" s="88" t="s">
        <v>217</v>
      </c>
      <c r="E30" s="89">
        <v>45517</v>
      </c>
      <c r="F30" s="81" t="s">
        <v>21</v>
      </c>
      <c r="G30" s="112">
        <v>42500064</v>
      </c>
      <c r="H30" s="113">
        <v>45751</v>
      </c>
      <c r="I30" s="114" t="s">
        <v>260</v>
      </c>
      <c r="J30" s="91" t="s">
        <v>64</v>
      </c>
      <c r="K30" s="92" t="s">
        <v>23</v>
      </c>
      <c r="L30" s="115">
        <f>329826+7140</f>
        <v>336966</v>
      </c>
      <c r="M30" s="85">
        <v>45748</v>
      </c>
    </row>
    <row r="31" spans="1:13" s="2" customFormat="1" ht="27" x14ac:dyDescent="0.2">
      <c r="A31" s="77" t="s">
        <v>37</v>
      </c>
      <c r="B31" s="114" t="s">
        <v>18</v>
      </c>
      <c r="C31" s="121" t="s">
        <v>178</v>
      </c>
      <c r="D31" s="122" t="s">
        <v>164</v>
      </c>
      <c r="E31" s="113">
        <v>45637</v>
      </c>
      <c r="F31" s="81" t="s">
        <v>21</v>
      </c>
      <c r="G31" s="112">
        <v>42500065</v>
      </c>
      <c r="H31" s="113">
        <v>45751</v>
      </c>
      <c r="I31" s="114" t="s">
        <v>261</v>
      </c>
      <c r="J31" s="114" t="s">
        <v>262</v>
      </c>
      <c r="K31" s="123" t="s">
        <v>77</v>
      </c>
      <c r="L31" s="115">
        <f>137201+195998</f>
        <v>333199</v>
      </c>
      <c r="M31" s="85">
        <v>45748</v>
      </c>
    </row>
    <row r="32" spans="1:13" s="2" customFormat="1" ht="27" x14ac:dyDescent="0.2">
      <c r="A32" s="77" t="s">
        <v>37</v>
      </c>
      <c r="B32" s="114" t="s">
        <v>18</v>
      </c>
      <c r="C32" s="121" t="s">
        <v>178</v>
      </c>
      <c r="D32" s="122" t="s">
        <v>164</v>
      </c>
      <c r="E32" s="113">
        <v>45637</v>
      </c>
      <c r="F32" s="81" t="s">
        <v>21</v>
      </c>
      <c r="G32" s="112">
        <v>42500066</v>
      </c>
      <c r="H32" s="113">
        <v>45751</v>
      </c>
      <c r="I32" s="114" t="s">
        <v>263</v>
      </c>
      <c r="J32" s="114" t="s">
        <v>262</v>
      </c>
      <c r="K32" s="123" t="s">
        <v>77</v>
      </c>
      <c r="L32" s="115">
        <v>411603</v>
      </c>
      <c r="M32" s="85">
        <v>45748</v>
      </c>
    </row>
    <row r="33" spans="1:13" s="2" customFormat="1" ht="24" x14ac:dyDescent="0.2">
      <c r="A33" s="77" t="s">
        <v>31</v>
      </c>
      <c r="B33" s="93" t="s">
        <v>220</v>
      </c>
      <c r="C33" s="78" t="s">
        <v>49</v>
      </c>
      <c r="D33" s="94" t="s">
        <v>12</v>
      </c>
      <c r="E33" s="94" t="s">
        <v>12</v>
      </c>
      <c r="F33" s="81" t="s">
        <v>21</v>
      </c>
      <c r="G33" s="101">
        <v>12250041</v>
      </c>
      <c r="H33" s="102">
        <v>45751</v>
      </c>
      <c r="I33" s="77" t="s">
        <v>264</v>
      </c>
      <c r="J33" s="77" t="s">
        <v>171</v>
      </c>
      <c r="K33" s="124" t="s">
        <v>155</v>
      </c>
      <c r="L33" s="56">
        <v>203200</v>
      </c>
      <c r="M33" s="85">
        <v>45748</v>
      </c>
    </row>
    <row r="34" spans="1:13" s="2" customFormat="1" ht="30" x14ac:dyDescent="0.2">
      <c r="A34" s="77" t="s">
        <v>36</v>
      </c>
      <c r="B34" s="86" t="s">
        <v>0</v>
      </c>
      <c r="C34" s="87" t="s">
        <v>0</v>
      </c>
      <c r="D34" s="88" t="s">
        <v>217</v>
      </c>
      <c r="E34" s="89">
        <v>45517</v>
      </c>
      <c r="F34" s="81" t="s">
        <v>21</v>
      </c>
      <c r="G34" s="79">
        <v>14250046</v>
      </c>
      <c r="H34" s="82">
        <v>45751</v>
      </c>
      <c r="I34" s="77" t="s">
        <v>265</v>
      </c>
      <c r="J34" s="91" t="s">
        <v>64</v>
      </c>
      <c r="K34" s="92" t="s">
        <v>23</v>
      </c>
      <c r="L34" s="84">
        <v>200420</v>
      </c>
      <c r="M34" s="85">
        <v>45748</v>
      </c>
    </row>
    <row r="35" spans="1:13" s="2" customFormat="1" ht="60" x14ac:dyDescent="0.2">
      <c r="A35" s="77" t="s">
        <v>14</v>
      </c>
      <c r="B35" s="93" t="s">
        <v>220</v>
      </c>
      <c r="C35" s="78" t="s">
        <v>49</v>
      </c>
      <c r="D35" s="94" t="s">
        <v>12</v>
      </c>
      <c r="E35" s="94" t="s">
        <v>12</v>
      </c>
      <c r="F35" s="81" t="s">
        <v>21</v>
      </c>
      <c r="G35" s="110">
        <v>17250165</v>
      </c>
      <c r="H35" s="104">
        <v>45751</v>
      </c>
      <c r="I35" s="125" t="s">
        <v>266</v>
      </c>
      <c r="J35" s="91" t="s">
        <v>267</v>
      </c>
      <c r="K35" s="126" t="s">
        <v>268</v>
      </c>
      <c r="L35" s="106">
        <v>16660</v>
      </c>
      <c r="M35" s="85">
        <v>45748</v>
      </c>
    </row>
    <row r="36" spans="1:13" s="2" customFormat="1" ht="45" x14ac:dyDescent="0.2">
      <c r="A36" s="77" t="s">
        <v>14</v>
      </c>
      <c r="B36" s="127" t="s">
        <v>269</v>
      </c>
      <c r="C36" s="78" t="s">
        <v>49</v>
      </c>
      <c r="D36" s="94" t="s">
        <v>12</v>
      </c>
      <c r="E36" s="94" t="s">
        <v>12</v>
      </c>
      <c r="F36" s="81" t="s">
        <v>21</v>
      </c>
      <c r="G36" s="110">
        <v>17250166</v>
      </c>
      <c r="H36" s="104">
        <v>45751</v>
      </c>
      <c r="I36" s="125" t="s">
        <v>270</v>
      </c>
      <c r="J36" s="128" t="s">
        <v>271</v>
      </c>
      <c r="K36" s="129" t="s">
        <v>272</v>
      </c>
      <c r="L36" s="106">
        <v>1581510</v>
      </c>
      <c r="M36" s="85">
        <v>45748</v>
      </c>
    </row>
    <row r="37" spans="1:13" s="2" customFormat="1" ht="45" x14ac:dyDescent="0.2">
      <c r="A37" s="77" t="s">
        <v>14</v>
      </c>
      <c r="B37" s="121" t="s">
        <v>178</v>
      </c>
      <c r="C37" s="121" t="s">
        <v>178</v>
      </c>
      <c r="D37" s="130" t="s">
        <v>91</v>
      </c>
      <c r="E37" s="89">
        <v>45159</v>
      </c>
      <c r="F37" s="81" t="s">
        <v>21</v>
      </c>
      <c r="G37" s="110">
        <v>17250168</v>
      </c>
      <c r="H37" s="104">
        <v>45751</v>
      </c>
      <c r="I37" s="91" t="s">
        <v>273</v>
      </c>
      <c r="J37" s="91" t="s">
        <v>92</v>
      </c>
      <c r="K37" s="131" t="s">
        <v>93</v>
      </c>
      <c r="L37" s="106">
        <v>152360</v>
      </c>
      <c r="M37" s="85">
        <v>45748</v>
      </c>
    </row>
    <row r="38" spans="1:13" s="2" customFormat="1" ht="36" x14ac:dyDescent="0.2">
      <c r="A38" s="77" t="s">
        <v>43</v>
      </c>
      <c r="B38" s="86" t="s">
        <v>0</v>
      </c>
      <c r="C38" s="87" t="s">
        <v>0</v>
      </c>
      <c r="D38" s="88" t="s">
        <v>217</v>
      </c>
      <c r="E38" s="89">
        <v>45517</v>
      </c>
      <c r="F38" s="81" t="s">
        <v>20</v>
      </c>
      <c r="G38" s="81">
        <v>18250073</v>
      </c>
      <c r="H38" s="82">
        <v>45754</v>
      </c>
      <c r="I38" s="77" t="s">
        <v>274</v>
      </c>
      <c r="J38" s="91" t="s">
        <v>64</v>
      </c>
      <c r="K38" s="92" t="s">
        <v>23</v>
      </c>
      <c r="L38" s="84">
        <v>339194</v>
      </c>
      <c r="M38" s="85">
        <v>45748</v>
      </c>
    </row>
    <row r="39" spans="1:13" s="2" customFormat="1" ht="24" x14ac:dyDescent="0.2">
      <c r="A39" s="77" t="s">
        <v>40</v>
      </c>
      <c r="B39" s="93" t="s">
        <v>220</v>
      </c>
      <c r="C39" s="78" t="s">
        <v>49</v>
      </c>
      <c r="D39" s="94" t="s">
        <v>12</v>
      </c>
      <c r="E39" s="94" t="s">
        <v>12</v>
      </c>
      <c r="F39" s="81" t="s">
        <v>21</v>
      </c>
      <c r="G39" s="90">
        <v>2250094</v>
      </c>
      <c r="H39" s="82">
        <v>45754</v>
      </c>
      <c r="I39" s="77" t="s">
        <v>221</v>
      </c>
      <c r="J39" s="95" t="s">
        <v>222</v>
      </c>
      <c r="K39" s="96" t="s">
        <v>101</v>
      </c>
      <c r="L39" s="84">
        <v>74717</v>
      </c>
      <c r="M39" s="85">
        <v>45748</v>
      </c>
    </row>
    <row r="40" spans="1:13" s="2" customFormat="1" ht="13.5" x14ac:dyDescent="0.2">
      <c r="A40" s="77" t="s">
        <v>40</v>
      </c>
      <c r="B40" s="77" t="s">
        <v>13</v>
      </c>
      <c r="C40" s="78" t="s">
        <v>49</v>
      </c>
      <c r="D40" s="79" t="s">
        <v>156</v>
      </c>
      <c r="E40" s="82">
        <v>45408</v>
      </c>
      <c r="F40" s="81" t="s">
        <v>21</v>
      </c>
      <c r="G40" s="90">
        <v>2250095</v>
      </c>
      <c r="H40" s="82">
        <v>45754</v>
      </c>
      <c r="I40" s="77" t="s">
        <v>275</v>
      </c>
      <c r="J40" s="77" t="s">
        <v>276</v>
      </c>
      <c r="K40" s="83" t="s">
        <v>157</v>
      </c>
      <c r="L40" s="84">
        <v>1082900</v>
      </c>
      <c r="M40" s="85">
        <v>45748</v>
      </c>
    </row>
    <row r="41" spans="1:13" s="2" customFormat="1" ht="24" x14ac:dyDescent="0.2">
      <c r="A41" s="77" t="s">
        <v>40</v>
      </c>
      <c r="B41" s="93" t="s">
        <v>220</v>
      </c>
      <c r="C41" s="78" t="s">
        <v>49</v>
      </c>
      <c r="D41" s="94" t="s">
        <v>12</v>
      </c>
      <c r="E41" s="94" t="s">
        <v>12</v>
      </c>
      <c r="F41" s="81" t="s">
        <v>21</v>
      </c>
      <c r="G41" s="90">
        <v>2250096</v>
      </c>
      <c r="H41" s="82">
        <v>45754</v>
      </c>
      <c r="I41" s="77" t="s">
        <v>277</v>
      </c>
      <c r="J41" s="77" t="s">
        <v>278</v>
      </c>
      <c r="K41" s="83" t="s">
        <v>78</v>
      </c>
      <c r="L41" s="84">
        <v>105109</v>
      </c>
      <c r="M41" s="85">
        <v>45748</v>
      </c>
    </row>
    <row r="42" spans="1:13" s="2" customFormat="1" ht="13.5" x14ac:dyDescent="0.2">
      <c r="A42" s="77" t="s">
        <v>37</v>
      </c>
      <c r="B42" s="93" t="s">
        <v>220</v>
      </c>
      <c r="C42" s="78" t="s">
        <v>49</v>
      </c>
      <c r="D42" s="94" t="s">
        <v>12</v>
      </c>
      <c r="E42" s="94" t="s">
        <v>12</v>
      </c>
      <c r="F42" s="81" t="s">
        <v>21</v>
      </c>
      <c r="G42" s="112">
        <v>42500067</v>
      </c>
      <c r="H42" s="113">
        <v>45754</v>
      </c>
      <c r="I42" s="114" t="s">
        <v>279</v>
      </c>
      <c r="J42" s="114" t="s">
        <v>280</v>
      </c>
      <c r="K42" s="123" t="s">
        <v>281</v>
      </c>
      <c r="L42" s="115">
        <v>154700</v>
      </c>
      <c r="M42" s="85">
        <v>45748</v>
      </c>
    </row>
    <row r="43" spans="1:13" s="2" customFormat="1" ht="24" x14ac:dyDescent="0.2">
      <c r="A43" s="77" t="s">
        <v>35</v>
      </c>
      <c r="B43" s="93" t="s">
        <v>220</v>
      </c>
      <c r="C43" s="78" t="s">
        <v>49</v>
      </c>
      <c r="D43" s="94" t="s">
        <v>12</v>
      </c>
      <c r="E43" s="94" t="s">
        <v>12</v>
      </c>
      <c r="F43" s="81" t="s">
        <v>21</v>
      </c>
      <c r="G43" s="124">
        <v>20250042</v>
      </c>
      <c r="H43" s="132">
        <v>45754</v>
      </c>
      <c r="I43" s="77" t="s">
        <v>282</v>
      </c>
      <c r="J43" s="133" t="s">
        <v>204</v>
      </c>
      <c r="K43" s="134" t="s">
        <v>205</v>
      </c>
      <c r="L43" s="84">
        <v>143067</v>
      </c>
      <c r="M43" s="85">
        <v>45748</v>
      </c>
    </row>
    <row r="44" spans="1:13" s="2" customFormat="1" ht="13.5" x14ac:dyDescent="0.2">
      <c r="A44" s="77" t="s">
        <v>34</v>
      </c>
      <c r="B44" s="93" t="s">
        <v>220</v>
      </c>
      <c r="C44" s="78" t="s">
        <v>49</v>
      </c>
      <c r="D44" s="94" t="s">
        <v>12</v>
      </c>
      <c r="E44" s="94" t="s">
        <v>12</v>
      </c>
      <c r="F44" s="81" t="s">
        <v>21</v>
      </c>
      <c r="G44" s="79">
        <v>13250036</v>
      </c>
      <c r="H44" s="82">
        <v>45754</v>
      </c>
      <c r="I44" s="77" t="s">
        <v>283</v>
      </c>
      <c r="J44" s="133" t="s">
        <v>189</v>
      </c>
      <c r="K44" s="134" t="s">
        <v>68</v>
      </c>
      <c r="L44" s="84">
        <v>136253</v>
      </c>
      <c r="M44" s="85">
        <v>45748</v>
      </c>
    </row>
    <row r="45" spans="1:13" s="2" customFormat="1" ht="24" x14ac:dyDescent="0.2">
      <c r="A45" s="77" t="s">
        <v>29</v>
      </c>
      <c r="B45" s="93" t="s">
        <v>220</v>
      </c>
      <c r="C45" s="78" t="s">
        <v>49</v>
      </c>
      <c r="D45" s="94" t="s">
        <v>12</v>
      </c>
      <c r="E45" s="94" t="s">
        <v>12</v>
      </c>
      <c r="F45" s="81" t="s">
        <v>21</v>
      </c>
      <c r="G45" s="79">
        <v>15250056</v>
      </c>
      <c r="H45" s="82">
        <v>45754</v>
      </c>
      <c r="I45" s="77" t="s">
        <v>284</v>
      </c>
      <c r="J45" s="77" t="s">
        <v>285</v>
      </c>
      <c r="K45" s="83" t="s">
        <v>73</v>
      </c>
      <c r="L45" s="84">
        <v>92582</v>
      </c>
      <c r="M45" s="85">
        <v>45748</v>
      </c>
    </row>
    <row r="46" spans="1:13" s="2" customFormat="1" ht="36" x14ac:dyDescent="0.2">
      <c r="A46" s="77" t="s">
        <v>39</v>
      </c>
      <c r="B46" s="93" t="s">
        <v>220</v>
      </c>
      <c r="C46" s="78" t="s">
        <v>49</v>
      </c>
      <c r="D46" s="94" t="s">
        <v>12</v>
      </c>
      <c r="E46" s="94" t="s">
        <v>12</v>
      </c>
      <c r="F46" s="81" t="s">
        <v>21</v>
      </c>
      <c r="G46" s="79">
        <v>16250048</v>
      </c>
      <c r="H46" s="82">
        <v>45754</v>
      </c>
      <c r="I46" s="77" t="s">
        <v>286</v>
      </c>
      <c r="J46" s="77" t="s">
        <v>287</v>
      </c>
      <c r="K46" s="83" t="s">
        <v>288</v>
      </c>
      <c r="L46" s="84">
        <v>39627</v>
      </c>
      <c r="M46" s="85">
        <v>45748</v>
      </c>
    </row>
    <row r="47" spans="1:13" s="2" customFormat="1" ht="36" x14ac:dyDescent="0.2">
      <c r="A47" s="77" t="s">
        <v>39</v>
      </c>
      <c r="B47" s="86" t="s">
        <v>0</v>
      </c>
      <c r="C47" s="87" t="s">
        <v>0</v>
      </c>
      <c r="D47" s="88" t="s">
        <v>217</v>
      </c>
      <c r="E47" s="89">
        <v>45517</v>
      </c>
      <c r="F47" s="81" t="s">
        <v>21</v>
      </c>
      <c r="G47" s="79">
        <v>16250049</v>
      </c>
      <c r="H47" s="82">
        <v>45754</v>
      </c>
      <c r="I47" s="77" t="s">
        <v>289</v>
      </c>
      <c r="J47" s="91" t="s">
        <v>64</v>
      </c>
      <c r="K47" s="92" t="s">
        <v>23</v>
      </c>
      <c r="L47" s="84">
        <v>308678</v>
      </c>
      <c r="M47" s="85">
        <v>45748</v>
      </c>
    </row>
    <row r="48" spans="1:13" s="2" customFormat="1" ht="36" x14ac:dyDescent="0.2">
      <c r="A48" s="77" t="s">
        <v>39</v>
      </c>
      <c r="B48" s="127" t="s">
        <v>269</v>
      </c>
      <c r="C48" s="78" t="s">
        <v>49</v>
      </c>
      <c r="D48" s="94" t="s">
        <v>12</v>
      </c>
      <c r="E48" s="94" t="s">
        <v>12</v>
      </c>
      <c r="F48" s="81" t="s">
        <v>21</v>
      </c>
      <c r="G48" s="79">
        <v>16250050</v>
      </c>
      <c r="H48" s="82">
        <v>45754</v>
      </c>
      <c r="I48" s="77" t="s">
        <v>290</v>
      </c>
      <c r="J48" s="77" t="s">
        <v>213</v>
      </c>
      <c r="K48" s="83" t="s">
        <v>291</v>
      </c>
      <c r="L48" s="84">
        <v>509320</v>
      </c>
      <c r="M48" s="85">
        <v>45748</v>
      </c>
    </row>
    <row r="49" spans="1:13" s="2" customFormat="1" ht="75" x14ac:dyDescent="0.2">
      <c r="A49" s="77" t="s">
        <v>14</v>
      </c>
      <c r="B49" s="86" t="s">
        <v>0</v>
      </c>
      <c r="C49" s="87" t="s">
        <v>0</v>
      </c>
      <c r="D49" s="88" t="s">
        <v>217</v>
      </c>
      <c r="E49" s="89">
        <v>45517</v>
      </c>
      <c r="F49" s="81" t="s">
        <v>21</v>
      </c>
      <c r="G49" s="110">
        <v>17250169</v>
      </c>
      <c r="H49" s="104">
        <v>45754</v>
      </c>
      <c r="I49" s="111" t="s">
        <v>292</v>
      </c>
      <c r="J49" s="91" t="s">
        <v>64</v>
      </c>
      <c r="K49" s="92" t="s">
        <v>23</v>
      </c>
      <c r="L49" s="106">
        <v>403824</v>
      </c>
      <c r="M49" s="85">
        <v>45748</v>
      </c>
    </row>
    <row r="50" spans="1:13" s="2" customFormat="1" ht="24" x14ac:dyDescent="0.2">
      <c r="A50" s="77" t="s">
        <v>38</v>
      </c>
      <c r="B50" s="93" t="s">
        <v>220</v>
      </c>
      <c r="C50" s="78" t="s">
        <v>49</v>
      </c>
      <c r="D50" s="94" t="s">
        <v>12</v>
      </c>
      <c r="E50" s="94" t="s">
        <v>12</v>
      </c>
      <c r="F50" s="81" t="s">
        <v>21</v>
      </c>
      <c r="G50" s="97">
        <v>3250052</v>
      </c>
      <c r="H50" s="98">
        <v>45755</v>
      </c>
      <c r="I50" s="99" t="s">
        <v>293</v>
      </c>
      <c r="J50" s="95" t="s">
        <v>294</v>
      </c>
      <c r="K50" s="100" t="s">
        <v>295</v>
      </c>
      <c r="L50" s="55">
        <v>190400</v>
      </c>
      <c r="M50" s="85">
        <v>45748</v>
      </c>
    </row>
    <row r="51" spans="1:13" s="2" customFormat="1" ht="36" x14ac:dyDescent="0.2">
      <c r="A51" s="77" t="s">
        <v>38</v>
      </c>
      <c r="B51" s="86" t="s">
        <v>0</v>
      </c>
      <c r="C51" s="87" t="s">
        <v>0</v>
      </c>
      <c r="D51" s="88" t="s">
        <v>217</v>
      </c>
      <c r="E51" s="89">
        <v>45517</v>
      </c>
      <c r="F51" s="81" t="s">
        <v>21</v>
      </c>
      <c r="G51" s="97">
        <v>3250053</v>
      </c>
      <c r="H51" s="98">
        <v>45755</v>
      </c>
      <c r="I51" s="99" t="s">
        <v>296</v>
      </c>
      <c r="J51" s="91" t="s">
        <v>64</v>
      </c>
      <c r="K51" s="92" t="s">
        <v>23</v>
      </c>
      <c r="L51" s="55">
        <v>174992</v>
      </c>
      <c r="M51" s="85">
        <v>45748</v>
      </c>
    </row>
    <row r="52" spans="1:13" s="2" customFormat="1" ht="30" x14ac:dyDescent="0.2">
      <c r="A52" s="77" t="s">
        <v>37</v>
      </c>
      <c r="B52" s="86" t="s">
        <v>0</v>
      </c>
      <c r="C52" s="87" t="s">
        <v>0</v>
      </c>
      <c r="D52" s="88" t="s">
        <v>217</v>
      </c>
      <c r="E52" s="89">
        <v>45517</v>
      </c>
      <c r="F52" s="81" t="s">
        <v>21</v>
      </c>
      <c r="G52" s="112">
        <v>42500068</v>
      </c>
      <c r="H52" s="113">
        <v>45755</v>
      </c>
      <c r="I52" s="114" t="s">
        <v>297</v>
      </c>
      <c r="J52" s="91" t="s">
        <v>64</v>
      </c>
      <c r="K52" s="92" t="s">
        <v>23</v>
      </c>
      <c r="L52" s="115">
        <f>340345+7140</f>
        <v>347485</v>
      </c>
      <c r="M52" s="85">
        <v>45748</v>
      </c>
    </row>
    <row r="53" spans="1:13" s="2" customFormat="1" ht="30" x14ac:dyDescent="0.2">
      <c r="A53" s="77" t="s">
        <v>59</v>
      </c>
      <c r="B53" s="86" t="s">
        <v>0</v>
      </c>
      <c r="C53" s="87" t="s">
        <v>0</v>
      </c>
      <c r="D53" s="88" t="s">
        <v>217</v>
      </c>
      <c r="E53" s="89">
        <v>45517</v>
      </c>
      <c r="F53" s="81" t="s">
        <v>21</v>
      </c>
      <c r="G53" s="101">
        <v>5250082</v>
      </c>
      <c r="H53" s="102">
        <v>45755</v>
      </c>
      <c r="I53" s="77" t="s">
        <v>298</v>
      </c>
      <c r="J53" s="91" t="s">
        <v>64</v>
      </c>
      <c r="K53" s="92" t="s">
        <v>23</v>
      </c>
      <c r="L53" s="84">
        <v>542692</v>
      </c>
      <c r="M53" s="85">
        <v>45748</v>
      </c>
    </row>
    <row r="54" spans="1:13" s="2" customFormat="1" ht="30" x14ac:dyDescent="0.2">
      <c r="A54" s="77" t="s">
        <v>60</v>
      </c>
      <c r="B54" s="86" t="s">
        <v>0</v>
      </c>
      <c r="C54" s="87" t="s">
        <v>0</v>
      </c>
      <c r="D54" s="88" t="s">
        <v>217</v>
      </c>
      <c r="E54" s="89">
        <v>45517</v>
      </c>
      <c r="F54" s="81" t="s">
        <v>21</v>
      </c>
      <c r="G54" s="101">
        <v>6250063</v>
      </c>
      <c r="H54" s="135">
        <v>45755</v>
      </c>
      <c r="I54" s="57" t="s">
        <v>299</v>
      </c>
      <c r="J54" s="91" t="s">
        <v>64</v>
      </c>
      <c r="K54" s="92" t="s">
        <v>23</v>
      </c>
      <c r="L54" s="136">
        <v>28990</v>
      </c>
      <c r="M54" s="85">
        <v>45748</v>
      </c>
    </row>
    <row r="55" spans="1:13" s="2" customFormat="1" ht="24" x14ac:dyDescent="0.2">
      <c r="A55" s="77" t="s">
        <v>35</v>
      </c>
      <c r="B55" s="93" t="s">
        <v>220</v>
      </c>
      <c r="C55" s="78" t="s">
        <v>49</v>
      </c>
      <c r="D55" s="94" t="s">
        <v>12</v>
      </c>
      <c r="E55" s="94" t="s">
        <v>12</v>
      </c>
      <c r="F55" s="81" t="s">
        <v>21</v>
      </c>
      <c r="G55" s="134">
        <v>20250043</v>
      </c>
      <c r="H55" s="132">
        <v>45755</v>
      </c>
      <c r="I55" s="77" t="s">
        <v>300</v>
      </c>
      <c r="J55" s="133" t="s">
        <v>301</v>
      </c>
      <c r="K55" s="134" t="s">
        <v>302</v>
      </c>
      <c r="L55" s="84">
        <v>192001</v>
      </c>
      <c r="M55" s="85">
        <v>45748</v>
      </c>
    </row>
    <row r="56" spans="1:13" s="2" customFormat="1" ht="24" x14ac:dyDescent="0.2">
      <c r="A56" s="77" t="s">
        <v>35</v>
      </c>
      <c r="B56" s="93" t="s">
        <v>220</v>
      </c>
      <c r="C56" s="78" t="s">
        <v>49</v>
      </c>
      <c r="D56" s="94" t="s">
        <v>12</v>
      </c>
      <c r="E56" s="94" t="s">
        <v>12</v>
      </c>
      <c r="F56" s="81" t="s">
        <v>21</v>
      </c>
      <c r="G56" s="134">
        <v>20250052</v>
      </c>
      <c r="H56" s="132">
        <v>45755</v>
      </c>
      <c r="I56" s="77" t="s">
        <v>303</v>
      </c>
      <c r="J56" s="133" t="s">
        <v>304</v>
      </c>
      <c r="K56" s="134" t="s">
        <v>100</v>
      </c>
      <c r="L56" s="84">
        <v>95200</v>
      </c>
      <c r="M56" s="85">
        <v>45748</v>
      </c>
    </row>
    <row r="57" spans="1:13" s="2" customFormat="1" ht="30" x14ac:dyDescent="0.2">
      <c r="A57" s="77" t="s">
        <v>125</v>
      </c>
      <c r="B57" s="93" t="s">
        <v>220</v>
      </c>
      <c r="C57" s="78" t="s">
        <v>49</v>
      </c>
      <c r="D57" s="94" t="s">
        <v>12</v>
      </c>
      <c r="E57" s="94" t="s">
        <v>12</v>
      </c>
      <c r="F57" s="81" t="s">
        <v>21</v>
      </c>
      <c r="G57" s="103">
        <v>9250037</v>
      </c>
      <c r="H57" s="104">
        <v>45755</v>
      </c>
      <c r="I57" s="91" t="s">
        <v>305</v>
      </c>
      <c r="J57" s="91" t="s">
        <v>198</v>
      </c>
      <c r="K57" s="105" t="s">
        <v>66</v>
      </c>
      <c r="L57" s="106">
        <v>194208</v>
      </c>
      <c r="M57" s="85">
        <v>45748</v>
      </c>
    </row>
    <row r="58" spans="1:13" s="2" customFormat="1" ht="30" x14ac:dyDescent="0.2">
      <c r="A58" s="77" t="s">
        <v>125</v>
      </c>
      <c r="B58" s="86" t="s">
        <v>0</v>
      </c>
      <c r="C58" s="87" t="s">
        <v>0</v>
      </c>
      <c r="D58" s="88" t="s">
        <v>217</v>
      </c>
      <c r="E58" s="89">
        <v>45517</v>
      </c>
      <c r="F58" s="81" t="s">
        <v>21</v>
      </c>
      <c r="G58" s="103">
        <v>9250038</v>
      </c>
      <c r="H58" s="104">
        <v>45755</v>
      </c>
      <c r="I58" s="91" t="s">
        <v>306</v>
      </c>
      <c r="J58" s="91" t="s">
        <v>64</v>
      </c>
      <c r="K58" s="92" t="s">
        <v>23</v>
      </c>
      <c r="L58" s="106">
        <v>469198</v>
      </c>
      <c r="M58" s="85">
        <v>45748</v>
      </c>
    </row>
    <row r="59" spans="1:13" s="2" customFormat="1" ht="24" x14ac:dyDescent="0.2">
      <c r="A59" s="77" t="s">
        <v>42</v>
      </c>
      <c r="B59" s="93" t="s">
        <v>220</v>
      </c>
      <c r="C59" s="78" t="s">
        <v>49</v>
      </c>
      <c r="D59" s="94" t="s">
        <v>12</v>
      </c>
      <c r="E59" s="94" t="s">
        <v>12</v>
      </c>
      <c r="F59" s="81" t="s">
        <v>21</v>
      </c>
      <c r="G59" s="137">
        <v>19250020</v>
      </c>
      <c r="H59" s="138">
        <v>45755</v>
      </c>
      <c r="I59" s="99" t="s">
        <v>307</v>
      </c>
      <c r="J59" s="139" t="s">
        <v>308</v>
      </c>
      <c r="K59" s="58" t="s">
        <v>309</v>
      </c>
      <c r="L59" s="55">
        <v>166600</v>
      </c>
      <c r="M59" s="85">
        <v>45748</v>
      </c>
    </row>
    <row r="60" spans="1:13" x14ac:dyDescent="0.2">
      <c r="A60" s="77" t="s">
        <v>41</v>
      </c>
      <c r="B60" s="93" t="s">
        <v>220</v>
      </c>
      <c r="C60" s="78" t="s">
        <v>49</v>
      </c>
      <c r="D60" s="94" t="s">
        <v>12</v>
      </c>
      <c r="E60" s="94" t="s">
        <v>12</v>
      </c>
      <c r="F60" s="81" t="s">
        <v>21</v>
      </c>
      <c r="G60" s="100">
        <v>10250044</v>
      </c>
      <c r="H60" s="117">
        <v>45755</v>
      </c>
      <c r="I60" s="99" t="s">
        <v>310</v>
      </c>
      <c r="J60" s="95" t="s">
        <v>311</v>
      </c>
      <c r="K60" s="96" t="s">
        <v>74</v>
      </c>
      <c r="L60" s="118">
        <v>204200</v>
      </c>
      <c r="M60" s="85">
        <v>45748</v>
      </c>
    </row>
    <row r="61" spans="1:13" ht="30" x14ac:dyDescent="0.2">
      <c r="A61" s="77" t="s">
        <v>41</v>
      </c>
      <c r="B61" s="86" t="s">
        <v>0</v>
      </c>
      <c r="C61" s="87" t="s">
        <v>0</v>
      </c>
      <c r="D61" s="88" t="s">
        <v>217</v>
      </c>
      <c r="E61" s="89">
        <v>45517</v>
      </c>
      <c r="F61" s="81" t="s">
        <v>21</v>
      </c>
      <c r="G61" s="100">
        <v>10050045</v>
      </c>
      <c r="H61" s="117">
        <v>45755</v>
      </c>
      <c r="I61" s="99" t="s">
        <v>312</v>
      </c>
      <c r="J61" s="91" t="s">
        <v>64</v>
      </c>
      <c r="K61" s="92" t="s">
        <v>23</v>
      </c>
      <c r="L61" s="118">
        <v>525486</v>
      </c>
      <c r="M61" s="85">
        <v>45748</v>
      </c>
    </row>
    <row r="62" spans="1:13" ht="30" x14ac:dyDescent="0.2">
      <c r="A62" s="77" t="s">
        <v>41</v>
      </c>
      <c r="B62" s="86" t="s">
        <v>0</v>
      </c>
      <c r="C62" s="87" t="s">
        <v>0</v>
      </c>
      <c r="D62" s="88" t="s">
        <v>217</v>
      </c>
      <c r="E62" s="89">
        <v>45517</v>
      </c>
      <c r="F62" s="81" t="s">
        <v>21</v>
      </c>
      <c r="G62" s="100">
        <v>10050046</v>
      </c>
      <c r="H62" s="117">
        <v>45755</v>
      </c>
      <c r="I62" s="99" t="s">
        <v>312</v>
      </c>
      <c r="J62" s="91" t="s">
        <v>64</v>
      </c>
      <c r="K62" s="92" t="s">
        <v>23</v>
      </c>
      <c r="L62" s="118">
        <v>525486</v>
      </c>
      <c r="M62" s="85">
        <v>45748</v>
      </c>
    </row>
    <row r="63" spans="1:13" ht="30" x14ac:dyDescent="0.2">
      <c r="A63" s="77" t="s">
        <v>41</v>
      </c>
      <c r="B63" s="86" t="s">
        <v>0</v>
      </c>
      <c r="C63" s="87" t="s">
        <v>0</v>
      </c>
      <c r="D63" s="88" t="s">
        <v>217</v>
      </c>
      <c r="E63" s="89">
        <v>45517</v>
      </c>
      <c r="F63" s="81" t="s">
        <v>21</v>
      </c>
      <c r="G63" s="100">
        <v>10050047</v>
      </c>
      <c r="H63" s="117">
        <v>45755</v>
      </c>
      <c r="I63" s="99" t="s">
        <v>312</v>
      </c>
      <c r="J63" s="91" t="s">
        <v>64</v>
      </c>
      <c r="K63" s="92" t="s">
        <v>23</v>
      </c>
      <c r="L63" s="118">
        <v>525486</v>
      </c>
      <c r="M63" s="85">
        <v>45748</v>
      </c>
    </row>
    <row r="64" spans="1:13" ht="30" x14ac:dyDescent="0.2">
      <c r="A64" s="77" t="s">
        <v>31</v>
      </c>
      <c r="B64" s="86" t="s">
        <v>0</v>
      </c>
      <c r="C64" s="87" t="s">
        <v>0</v>
      </c>
      <c r="D64" s="88" t="s">
        <v>217</v>
      </c>
      <c r="E64" s="89">
        <v>45517</v>
      </c>
      <c r="F64" s="81" t="s">
        <v>21</v>
      </c>
      <c r="G64" s="101">
        <v>12250042</v>
      </c>
      <c r="H64" s="102">
        <v>45755</v>
      </c>
      <c r="I64" s="77" t="s">
        <v>313</v>
      </c>
      <c r="J64" s="91" t="s">
        <v>64</v>
      </c>
      <c r="K64" s="92" t="s">
        <v>23</v>
      </c>
      <c r="L64" s="56">
        <v>323313</v>
      </c>
      <c r="M64" s="85">
        <v>45748</v>
      </c>
    </row>
    <row r="65" spans="1:13" x14ac:dyDescent="0.2">
      <c r="A65" s="77" t="s">
        <v>34</v>
      </c>
      <c r="B65" s="93" t="s">
        <v>220</v>
      </c>
      <c r="C65" s="78" t="s">
        <v>49</v>
      </c>
      <c r="D65" s="94" t="s">
        <v>12</v>
      </c>
      <c r="E65" s="94" t="s">
        <v>12</v>
      </c>
      <c r="F65" s="81" t="s">
        <v>21</v>
      </c>
      <c r="G65" s="79">
        <v>13250038</v>
      </c>
      <c r="H65" s="82">
        <v>45755</v>
      </c>
      <c r="I65" s="77" t="s">
        <v>314</v>
      </c>
      <c r="J65" s="77" t="s">
        <v>89</v>
      </c>
      <c r="K65" s="140" t="s">
        <v>90</v>
      </c>
      <c r="L65" s="84">
        <v>105263</v>
      </c>
      <c r="M65" s="85">
        <v>45748</v>
      </c>
    </row>
    <row r="66" spans="1:13" ht="60" x14ac:dyDescent="0.2">
      <c r="A66" s="77" t="s">
        <v>14</v>
      </c>
      <c r="B66" s="86" t="s">
        <v>0</v>
      </c>
      <c r="C66" s="87" t="s">
        <v>0</v>
      </c>
      <c r="D66" s="88" t="s">
        <v>217</v>
      </c>
      <c r="E66" s="89">
        <v>45517</v>
      </c>
      <c r="F66" s="81" t="s">
        <v>21</v>
      </c>
      <c r="G66" s="110">
        <v>17250170</v>
      </c>
      <c r="H66" s="104">
        <v>45755</v>
      </c>
      <c r="I66" s="111" t="s">
        <v>315</v>
      </c>
      <c r="J66" s="91" t="s">
        <v>64</v>
      </c>
      <c r="K66" s="92" t="s">
        <v>23</v>
      </c>
      <c r="L66" s="106">
        <v>467486</v>
      </c>
      <c r="M66" s="85">
        <v>45748</v>
      </c>
    </row>
    <row r="67" spans="1:13" ht="60" x14ac:dyDescent="0.2">
      <c r="A67" s="77" t="s">
        <v>14</v>
      </c>
      <c r="B67" s="86" t="s">
        <v>0</v>
      </c>
      <c r="C67" s="87" t="s">
        <v>0</v>
      </c>
      <c r="D67" s="88" t="s">
        <v>217</v>
      </c>
      <c r="E67" s="89">
        <v>45517</v>
      </c>
      <c r="F67" s="81" t="s">
        <v>21</v>
      </c>
      <c r="G67" s="110">
        <v>17250171</v>
      </c>
      <c r="H67" s="104">
        <v>45755</v>
      </c>
      <c r="I67" s="111" t="s">
        <v>316</v>
      </c>
      <c r="J67" s="91" t="s">
        <v>64</v>
      </c>
      <c r="K67" s="92" t="s">
        <v>23</v>
      </c>
      <c r="L67" s="106">
        <v>148716</v>
      </c>
      <c r="M67" s="85">
        <v>45748</v>
      </c>
    </row>
    <row r="68" spans="1:13" ht="45" x14ac:dyDescent="0.2">
      <c r="A68" s="77" t="s">
        <v>14</v>
      </c>
      <c r="B68" s="86" t="s">
        <v>0</v>
      </c>
      <c r="C68" s="87" t="s">
        <v>0</v>
      </c>
      <c r="D68" s="88" t="s">
        <v>217</v>
      </c>
      <c r="E68" s="89">
        <v>45517</v>
      </c>
      <c r="F68" s="81" t="s">
        <v>21</v>
      </c>
      <c r="G68" s="110">
        <v>17250172</v>
      </c>
      <c r="H68" s="104">
        <v>45755</v>
      </c>
      <c r="I68" s="111" t="s">
        <v>317</v>
      </c>
      <c r="J68" s="91" t="s">
        <v>64</v>
      </c>
      <c r="K68" s="92" t="s">
        <v>23</v>
      </c>
      <c r="L68" s="106">
        <v>582404</v>
      </c>
      <c r="M68" s="85">
        <v>45748</v>
      </c>
    </row>
    <row r="69" spans="1:13" ht="60" x14ac:dyDescent="0.2">
      <c r="A69" s="77" t="s">
        <v>14</v>
      </c>
      <c r="B69" s="86" t="s">
        <v>0</v>
      </c>
      <c r="C69" s="87" t="s">
        <v>0</v>
      </c>
      <c r="D69" s="88" t="s">
        <v>217</v>
      </c>
      <c r="E69" s="89">
        <v>45517</v>
      </c>
      <c r="F69" s="81" t="s">
        <v>21</v>
      </c>
      <c r="G69" s="110">
        <v>17250173</v>
      </c>
      <c r="H69" s="104">
        <v>45755</v>
      </c>
      <c r="I69" s="111" t="s">
        <v>318</v>
      </c>
      <c r="J69" s="91" t="s">
        <v>64</v>
      </c>
      <c r="K69" s="92" t="s">
        <v>23</v>
      </c>
      <c r="L69" s="106">
        <v>582404</v>
      </c>
      <c r="M69" s="85">
        <v>45748</v>
      </c>
    </row>
    <row r="70" spans="1:13" ht="60" x14ac:dyDescent="0.2">
      <c r="A70" s="77" t="s">
        <v>14</v>
      </c>
      <c r="B70" s="86" t="s">
        <v>0</v>
      </c>
      <c r="C70" s="87" t="s">
        <v>0</v>
      </c>
      <c r="D70" s="88" t="s">
        <v>217</v>
      </c>
      <c r="E70" s="89">
        <v>45517</v>
      </c>
      <c r="F70" s="81" t="s">
        <v>21</v>
      </c>
      <c r="G70" s="110">
        <v>17250174</v>
      </c>
      <c r="H70" s="104">
        <v>45755</v>
      </c>
      <c r="I70" s="111" t="s">
        <v>319</v>
      </c>
      <c r="J70" s="91" t="s">
        <v>64</v>
      </c>
      <c r="K70" s="92" t="s">
        <v>23</v>
      </c>
      <c r="L70" s="106">
        <v>418077</v>
      </c>
      <c r="M70" s="85">
        <v>45748</v>
      </c>
    </row>
    <row r="71" spans="1:13" x14ac:dyDescent="0.2">
      <c r="A71" s="77" t="s">
        <v>15</v>
      </c>
      <c r="B71" s="93" t="s">
        <v>220</v>
      </c>
      <c r="C71" s="78" t="s">
        <v>49</v>
      </c>
      <c r="D71" s="94" t="s">
        <v>12</v>
      </c>
      <c r="E71" s="94" t="s">
        <v>12</v>
      </c>
      <c r="F71" s="81" t="s">
        <v>20</v>
      </c>
      <c r="G71" s="81">
        <v>1250035</v>
      </c>
      <c r="H71" s="82">
        <v>45756</v>
      </c>
      <c r="I71" s="77" t="s">
        <v>320</v>
      </c>
      <c r="J71" s="77" t="s">
        <v>146</v>
      </c>
      <c r="K71" s="83" t="s">
        <v>147</v>
      </c>
      <c r="L71" s="84">
        <v>142800</v>
      </c>
      <c r="M71" s="85">
        <v>45748</v>
      </c>
    </row>
    <row r="72" spans="1:13" ht="30" x14ac:dyDescent="0.2">
      <c r="A72" s="77" t="s">
        <v>60</v>
      </c>
      <c r="B72" s="86" t="s">
        <v>0</v>
      </c>
      <c r="C72" s="87" t="s">
        <v>0</v>
      </c>
      <c r="D72" s="88" t="s">
        <v>217</v>
      </c>
      <c r="E72" s="89">
        <v>45517</v>
      </c>
      <c r="F72" s="81" t="s">
        <v>21</v>
      </c>
      <c r="G72" s="101">
        <v>6250067</v>
      </c>
      <c r="H72" s="135">
        <v>45756</v>
      </c>
      <c r="I72" s="57" t="s">
        <v>321</v>
      </c>
      <c r="J72" s="91" t="s">
        <v>64</v>
      </c>
      <c r="K72" s="92" t="s">
        <v>23</v>
      </c>
      <c r="L72" s="136">
        <v>278810</v>
      </c>
      <c r="M72" s="85">
        <v>45748</v>
      </c>
    </row>
    <row r="73" spans="1:13" ht="24" x14ac:dyDescent="0.2">
      <c r="A73" s="77" t="s">
        <v>60</v>
      </c>
      <c r="B73" s="93" t="s">
        <v>220</v>
      </c>
      <c r="C73" s="78" t="s">
        <v>49</v>
      </c>
      <c r="D73" s="94" t="s">
        <v>12</v>
      </c>
      <c r="E73" s="94" t="s">
        <v>12</v>
      </c>
      <c r="F73" s="81" t="s">
        <v>21</v>
      </c>
      <c r="G73" s="101">
        <v>6250068</v>
      </c>
      <c r="H73" s="135">
        <v>45756</v>
      </c>
      <c r="I73" s="57" t="s">
        <v>322</v>
      </c>
      <c r="J73" s="133" t="s">
        <v>323</v>
      </c>
      <c r="K73" s="124" t="s">
        <v>324</v>
      </c>
      <c r="L73" s="136">
        <v>93986</v>
      </c>
      <c r="M73" s="85">
        <v>45748</v>
      </c>
    </row>
    <row r="74" spans="1:13" ht="24" x14ac:dyDescent="0.2">
      <c r="A74" s="77" t="s">
        <v>35</v>
      </c>
      <c r="B74" s="93" t="s">
        <v>220</v>
      </c>
      <c r="C74" s="78" t="s">
        <v>49</v>
      </c>
      <c r="D74" s="94" t="s">
        <v>12</v>
      </c>
      <c r="E74" s="94" t="s">
        <v>12</v>
      </c>
      <c r="F74" s="81" t="s">
        <v>21</v>
      </c>
      <c r="G74" s="134">
        <v>20250047</v>
      </c>
      <c r="H74" s="132">
        <v>45756</v>
      </c>
      <c r="I74" s="77" t="s">
        <v>325</v>
      </c>
      <c r="J74" s="133" t="s">
        <v>189</v>
      </c>
      <c r="K74" s="134" t="s">
        <v>68</v>
      </c>
      <c r="L74" s="84">
        <v>136287</v>
      </c>
      <c r="M74" s="85">
        <v>45748</v>
      </c>
    </row>
    <row r="75" spans="1:13" ht="30" x14ac:dyDescent="0.2">
      <c r="A75" s="77" t="s">
        <v>31</v>
      </c>
      <c r="B75" s="86" t="s">
        <v>0</v>
      </c>
      <c r="C75" s="87" t="s">
        <v>0</v>
      </c>
      <c r="D75" s="88" t="s">
        <v>217</v>
      </c>
      <c r="E75" s="89">
        <v>45517</v>
      </c>
      <c r="F75" s="81" t="s">
        <v>21</v>
      </c>
      <c r="G75" s="101">
        <v>12250043</v>
      </c>
      <c r="H75" s="102">
        <v>45756</v>
      </c>
      <c r="I75" s="77" t="s">
        <v>326</v>
      </c>
      <c r="J75" s="91" t="s">
        <v>64</v>
      </c>
      <c r="K75" s="92" t="s">
        <v>23</v>
      </c>
      <c r="L75" s="56">
        <v>34051</v>
      </c>
      <c r="M75" s="85">
        <v>45748</v>
      </c>
    </row>
    <row r="76" spans="1:13" x14ac:dyDescent="0.2">
      <c r="A76" s="77" t="s">
        <v>34</v>
      </c>
      <c r="B76" s="93" t="s">
        <v>220</v>
      </c>
      <c r="C76" s="78" t="s">
        <v>49</v>
      </c>
      <c r="D76" s="94" t="s">
        <v>12</v>
      </c>
      <c r="E76" s="94" t="s">
        <v>12</v>
      </c>
      <c r="F76" s="81" t="s">
        <v>21</v>
      </c>
      <c r="G76" s="79">
        <v>13250040</v>
      </c>
      <c r="H76" s="82">
        <v>45756</v>
      </c>
      <c r="I76" s="77" t="s">
        <v>327</v>
      </c>
      <c r="J76" s="77" t="s">
        <v>328</v>
      </c>
      <c r="K76" s="140" t="s">
        <v>329</v>
      </c>
      <c r="L76" s="84">
        <v>203400</v>
      </c>
      <c r="M76" s="85">
        <v>45748</v>
      </c>
    </row>
    <row r="77" spans="1:13" ht="45" x14ac:dyDescent="0.2">
      <c r="A77" s="77" t="s">
        <v>14</v>
      </c>
      <c r="B77" s="86" t="s">
        <v>0</v>
      </c>
      <c r="C77" s="87" t="s">
        <v>0</v>
      </c>
      <c r="D77" s="88" t="s">
        <v>217</v>
      </c>
      <c r="E77" s="89">
        <v>45517</v>
      </c>
      <c r="F77" s="81" t="s">
        <v>21</v>
      </c>
      <c r="G77" s="110">
        <v>17250180</v>
      </c>
      <c r="H77" s="104">
        <v>45756</v>
      </c>
      <c r="I77" s="111" t="s">
        <v>330</v>
      </c>
      <c r="J77" s="91" t="s">
        <v>64</v>
      </c>
      <c r="K77" s="92" t="s">
        <v>23</v>
      </c>
      <c r="L77" s="106">
        <v>229668</v>
      </c>
      <c r="M77" s="85">
        <v>45748</v>
      </c>
    </row>
    <row r="78" spans="1:13" ht="45" x14ac:dyDescent="0.2">
      <c r="A78" s="77" t="s">
        <v>14</v>
      </c>
      <c r="B78" s="86" t="s">
        <v>0</v>
      </c>
      <c r="C78" s="87" t="s">
        <v>0</v>
      </c>
      <c r="D78" s="88" t="s">
        <v>217</v>
      </c>
      <c r="E78" s="89">
        <v>45517</v>
      </c>
      <c r="F78" s="81" t="s">
        <v>21</v>
      </c>
      <c r="G78" s="110">
        <v>17250181</v>
      </c>
      <c r="H78" s="104">
        <v>45756</v>
      </c>
      <c r="I78" s="111" t="s">
        <v>331</v>
      </c>
      <c r="J78" s="91" t="s">
        <v>64</v>
      </c>
      <c r="K78" s="92" t="s">
        <v>23</v>
      </c>
      <c r="L78" s="106">
        <v>229668</v>
      </c>
      <c r="M78" s="85">
        <v>45748</v>
      </c>
    </row>
    <row r="79" spans="1:13" ht="45" x14ac:dyDescent="0.2">
      <c r="A79" s="77" t="s">
        <v>14</v>
      </c>
      <c r="B79" s="86" t="s">
        <v>0</v>
      </c>
      <c r="C79" s="87" t="s">
        <v>0</v>
      </c>
      <c r="D79" s="88" t="s">
        <v>217</v>
      </c>
      <c r="E79" s="89">
        <v>45517</v>
      </c>
      <c r="F79" s="81" t="s">
        <v>21</v>
      </c>
      <c r="G79" s="110">
        <v>17250182</v>
      </c>
      <c r="H79" s="104">
        <v>45756</v>
      </c>
      <c r="I79" s="111" t="s">
        <v>332</v>
      </c>
      <c r="J79" s="91" t="s">
        <v>64</v>
      </c>
      <c r="K79" s="92" t="s">
        <v>23</v>
      </c>
      <c r="L79" s="106">
        <v>221668</v>
      </c>
      <c r="M79" s="85">
        <v>45748</v>
      </c>
    </row>
    <row r="80" spans="1:13" ht="24" x14ac:dyDescent="0.2">
      <c r="A80" s="77" t="s">
        <v>40</v>
      </c>
      <c r="B80" s="93" t="s">
        <v>220</v>
      </c>
      <c r="C80" s="78" t="s">
        <v>49</v>
      </c>
      <c r="D80" s="94" t="s">
        <v>12</v>
      </c>
      <c r="E80" s="94" t="s">
        <v>12</v>
      </c>
      <c r="F80" s="81" t="s">
        <v>21</v>
      </c>
      <c r="G80" s="90">
        <v>2250097</v>
      </c>
      <c r="H80" s="82">
        <v>45757</v>
      </c>
      <c r="I80" s="77" t="s">
        <v>333</v>
      </c>
      <c r="J80" s="77" t="s">
        <v>110</v>
      </c>
      <c r="K80" s="83" t="s">
        <v>111</v>
      </c>
      <c r="L80" s="84">
        <v>154700</v>
      </c>
      <c r="M80" s="85">
        <v>45748</v>
      </c>
    </row>
    <row r="81" spans="1:13" ht="36" x14ac:dyDescent="0.2">
      <c r="A81" s="77" t="s">
        <v>40</v>
      </c>
      <c r="B81" s="86" t="s">
        <v>0</v>
      </c>
      <c r="C81" s="87" t="s">
        <v>0</v>
      </c>
      <c r="D81" s="88" t="s">
        <v>217</v>
      </c>
      <c r="E81" s="89">
        <v>45517</v>
      </c>
      <c r="F81" s="81" t="s">
        <v>21</v>
      </c>
      <c r="G81" s="90">
        <v>2250098</v>
      </c>
      <c r="H81" s="82">
        <v>45757</v>
      </c>
      <c r="I81" s="77" t="s">
        <v>334</v>
      </c>
      <c r="J81" s="91" t="s">
        <v>64</v>
      </c>
      <c r="K81" s="92" t="s">
        <v>23</v>
      </c>
      <c r="L81" s="84">
        <v>399668</v>
      </c>
      <c r="M81" s="85">
        <v>45748</v>
      </c>
    </row>
    <row r="82" spans="1:13" ht="36" x14ac:dyDescent="0.2">
      <c r="A82" s="77" t="s">
        <v>40</v>
      </c>
      <c r="B82" s="86" t="s">
        <v>0</v>
      </c>
      <c r="C82" s="87" t="s">
        <v>0</v>
      </c>
      <c r="D82" s="88" t="s">
        <v>217</v>
      </c>
      <c r="E82" s="89">
        <v>45517</v>
      </c>
      <c r="F82" s="81" t="s">
        <v>21</v>
      </c>
      <c r="G82" s="90">
        <v>2250099</v>
      </c>
      <c r="H82" s="82">
        <v>45757</v>
      </c>
      <c r="I82" s="77" t="s">
        <v>335</v>
      </c>
      <c r="J82" s="91" t="s">
        <v>64</v>
      </c>
      <c r="K82" s="92" t="s">
        <v>23</v>
      </c>
      <c r="L82" s="84">
        <v>811004</v>
      </c>
      <c r="M82" s="85">
        <v>45748</v>
      </c>
    </row>
    <row r="83" spans="1:13" ht="27" x14ac:dyDescent="0.2">
      <c r="A83" s="77" t="s">
        <v>37</v>
      </c>
      <c r="B83" s="93" t="s">
        <v>220</v>
      </c>
      <c r="C83" s="78" t="s">
        <v>49</v>
      </c>
      <c r="D83" s="94" t="s">
        <v>12</v>
      </c>
      <c r="E83" s="94" t="s">
        <v>12</v>
      </c>
      <c r="F83" s="81" t="s">
        <v>21</v>
      </c>
      <c r="G83" s="112">
        <v>42500069</v>
      </c>
      <c r="H83" s="113">
        <v>45757</v>
      </c>
      <c r="I83" s="114" t="s">
        <v>336</v>
      </c>
      <c r="J83" s="114" t="s">
        <v>123</v>
      </c>
      <c r="K83" s="123" t="s">
        <v>124</v>
      </c>
      <c r="L83" s="115">
        <v>109816</v>
      </c>
      <c r="M83" s="85">
        <v>45748</v>
      </c>
    </row>
    <row r="84" spans="1:13" ht="24" x14ac:dyDescent="0.2">
      <c r="A84" s="77" t="s">
        <v>33</v>
      </c>
      <c r="B84" s="93" t="s">
        <v>220</v>
      </c>
      <c r="C84" s="78" t="s">
        <v>49</v>
      </c>
      <c r="D84" s="94" t="s">
        <v>12</v>
      </c>
      <c r="E84" s="94" t="s">
        <v>12</v>
      </c>
      <c r="F84" s="81" t="s">
        <v>21</v>
      </c>
      <c r="G84" s="79">
        <v>7250087</v>
      </c>
      <c r="H84" s="82">
        <v>45757</v>
      </c>
      <c r="I84" s="77" t="s">
        <v>337</v>
      </c>
      <c r="J84" s="77" t="s">
        <v>338</v>
      </c>
      <c r="K84" s="83" t="s">
        <v>339</v>
      </c>
      <c r="L84" s="84">
        <v>62832</v>
      </c>
      <c r="M84" s="85">
        <v>45748</v>
      </c>
    </row>
    <row r="85" spans="1:13" ht="30" x14ac:dyDescent="0.2">
      <c r="A85" s="77" t="s">
        <v>42</v>
      </c>
      <c r="B85" s="86" t="s">
        <v>0</v>
      </c>
      <c r="C85" s="87" t="s">
        <v>0</v>
      </c>
      <c r="D85" s="88" t="s">
        <v>217</v>
      </c>
      <c r="E85" s="89">
        <v>45517</v>
      </c>
      <c r="F85" s="81" t="s">
        <v>21</v>
      </c>
      <c r="G85" s="137">
        <v>19250021</v>
      </c>
      <c r="H85" s="138">
        <v>45757</v>
      </c>
      <c r="I85" s="99" t="s">
        <v>340</v>
      </c>
      <c r="J85" s="91" t="s">
        <v>64</v>
      </c>
      <c r="K85" s="92" t="s">
        <v>23</v>
      </c>
      <c r="L85" s="55">
        <v>1099914</v>
      </c>
      <c r="M85" s="85">
        <v>45748</v>
      </c>
    </row>
    <row r="86" spans="1:13" ht="30" x14ac:dyDescent="0.2">
      <c r="A86" s="77" t="s">
        <v>32</v>
      </c>
      <c r="B86" s="93" t="s">
        <v>220</v>
      </c>
      <c r="C86" s="78" t="s">
        <v>49</v>
      </c>
      <c r="D86" s="94" t="s">
        <v>12</v>
      </c>
      <c r="E86" s="94" t="s">
        <v>12</v>
      </c>
      <c r="F86" s="81" t="s">
        <v>20</v>
      </c>
      <c r="G86" s="107">
        <v>1125071</v>
      </c>
      <c r="H86" s="104">
        <v>45757</v>
      </c>
      <c r="I86" s="91" t="s">
        <v>341</v>
      </c>
      <c r="J86" s="91" t="s">
        <v>342</v>
      </c>
      <c r="K86" s="92" t="s">
        <v>343</v>
      </c>
      <c r="L86" s="106">
        <v>202300</v>
      </c>
      <c r="M86" s="85">
        <v>45748</v>
      </c>
    </row>
    <row r="87" spans="1:13" ht="36" x14ac:dyDescent="0.2">
      <c r="A87" s="77" t="s">
        <v>31</v>
      </c>
      <c r="B87" s="93" t="s">
        <v>220</v>
      </c>
      <c r="C87" s="78" t="s">
        <v>49</v>
      </c>
      <c r="D87" s="94" t="s">
        <v>12</v>
      </c>
      <c r="E87" s="94" t="s">
        <v>12</v>
      </c>
      <c r="F87" s="81" t="s">
        <v>21</v>
      </c>
      <c r="G87" s="101">
        <v>12250044</v>
      </c>
      <c r="H87" s="102">
        <v>45757</v>
      </c>
      <c r="I87" s="77" t="s">
        <v>344</v>
      </c>
      <c r="J87" s="77" t="s">
        <v>170</v>
      </c>
      <c r="K87" s="124" t="s">
        <v>106</v>
      </c>
      <c r="L87" s="56">
        <v>77350</v>
      </c>
      <c r="M87" s="85">
        <v>45748</v>
      </c>
    </row>
    <row r="88" spans="1:13" x14ac:dyDescent="0.2">
      <c r="A88" s="77" t="s">
        <v>34</v>
      </c>
      <c r="B88" s="93" t="s">
        <v>220</v>
      </c>
      <c r="C88" s="78" t="s">
        <v>49</v>
      </c>
      <c r="D88" s="94" t="s">
        <v>12</v>
      </c>
      <c r="E88" s="94" t="s">
        <v>12</v>
      </c>
      <c r="F88" s="81" t="s">
        <v>21</v>
      </c>
      <c r="G88" s="79">
        <v>13250041</v>
      </c>
      <c r="H88" s="82">
        <v>45757</v>
      </c>
      <c r="I88" s="77" t="s">
        <v>345</v>
      </c>
      <c r="J88" s="77" t="s">
        <v>346</v>
      </c>
      <c r="K88" s="140" t="s">
        <v>71</v>
      </c>
      <c r="L88" s="84">
        <v>112015</v>
      </c>
      <c r="M88" s="85">
        <v>45748</v>
      </c>
    </row>
    <row r="89" spans="1:13" ht="30" x14ac:dyDescent="0.2">
      <c r="A89" s="77" t="s">
        <v>14</v>
      </c>
      <c r="B89" s="77" t="s">
        <v>13</v>
      </c>
      <c r="C89" s="78" t="s">
        <v>49</v>
      </c>
      <c r="D89" s="88" t="s">
        <v>347</v>
      </c>
      <c r="E89" s="89">
        <v>45740</v>
      </c>
      <c r="F89" s="81" t="s">
        <v>21</v>
      </c>
      <c r="G89" s="110">
        <v>17250183</v>
      </c>
      <c r="H89" s="104">
        <v>45757</v>
      </c>
      <c r="I89" s="91" t="s">
        <v>348</v>
      </c>
      <c r="J89" s="91" t="s">
        <v>349</v>
      </c>
      <c r="K89" s="129" t="s">
        <v>350</v>
      </c>
      <c r="L89" s="106">
        <v>732520</v>
      </c>
      <c r="M89" s="85">
        <v>45748</v>
      </c>
    </row>
    <row r="90" spans="1:13" ht="90" x14ac:dyDescent="0.2">
      <c r="A90" s="77" t="s">
        <v>14</v>
      </c>
      <c r="B90" s="121" t="s">
        <v>178</v>
      </c>
      <c r="C90" s="121" t="s">
        <v>178</v>
      </c>
      <c r="D90" s="130" t="s">
        <v>91</v>
      </c>
      <c r="E90" s="89">
        <v>45159</v>
      </c>
      <c r="F90" s="81" t="s">
        <v>21</v>
      </c>
      <c r="G90" s="110">
        <v>17250184</v>
      </c>
      <c r="H90" s="104">
        <v>45757</v>
      </c>
      <c r="I90" s="91" t="s">
        <v>351</v>
      </c>
      <c r="J90" s="91" t="s">
        <v>92</v>
      </c>
      <c r="K90" s="131" t="s">
        <v>93</v>
      </c>
      <c r="L90" s="106">
        <v>857025</v>
      </c>
      <c r="M90" s="85">
        <v>45748</v>
      </c>
    </row>
    <row r="91" spans="1:13" ht="30" x14ac:dyDescent="0.2">
      <c r="A91" s="77" t="s">
        <v>14</v>
      </c>
      <c r="B91" s="93" t="s">
        <v>220</v>
      </c>
      <c r="C91" s="78" t="s">
        <v>49</v>
      </c>
      <c r="D91" s="94" t="s">
        <v>12</v>
      </c>
      <c r="E91" s="94" t="s">
        <v>12</v>
      </c>
      <c r="F91" s="81" t="s">
        <v>21</v>
      </c>
      <c r="G91" s="110">
        <v>17250185</v>
      </c>
      <c r="H91" s="104">
        <v>45757</v>
      </c>
      <c r="I91" s="91" t="s">
        <v>352</v>
      </c>
      <c r="J91" s="128" t="s">
        <v>353</v>
      </c>
      <c r="K91" s="129" t="s">
        <v>354</v>
      </c>
      <c r="L91" s="106">
        <v>170000</v>
      </c>
      <c r="M91" s="85">
        <v>45748</v>
      </c>
    </row>
    <row r="92" spans="1:13" ht="36" x14ac:dyDescent="0.2">
      <c r="A92" s="77" t="s">
        <v>38</v>
      </c>
      <c r="B92" s="93" t="s">
        <v>220</v>
      </c>
      <c r="C92" s="78" t="s">
        <v>49</v>
      </c>
      <c r="D92" s="94" t="s">
        <v>12</v>
      </c>
      <c r="E92" s="94" t="s">
        <v>12</v>
      </c>
      <c r="F92" s="81" t="s">
        <v>21</v>
      </c>
      <c r="G92" s="97">
        <v>3250055</v>
      </c>
      <c r="H92" s="98">
        <v>45758</v>
      </c>
      <c r="I92" s="99" t="s">
        <v>355</v>
      </c>
      <c r="J92" s="95" t="s">
        <v>162</v>
      </c>
      <c r="K92" s="100" t="s">
        <v>163</v>
      </c>
      <c r="L92" s="55">
        <v>114240</v>
      </c>
      <c r="M92" s="85">
        <v>45748</v>
      </c>
    </row>
    <row r="93" spans="1:13" ht="27" x14ac:dyDescent="0.2">
      <c r="A93" s="77" t="s">
        <v>37</v>
      </c>
      <c r="B93" s="114" t="s">
        <v>18</v>
      </c>
      <c r="C93" s="121" t="s">
        <v>178</v>
      </c>
      <c r="D93" s="122" t="s">
        <v>356</v>
      </c>
      <c r="E93" s="113">
        <v>45572</v>
      </c>
      <c r="F93" s="81" t="s">
        <v>21</v>
      </c>
      <c r="G93" s="112">
        <v>42500070</v>
      </c>
      <c r="H93" s="113">
        <v>45758</v>
      </c>
      <c r="I93" s="114" t="s">
        <v>357</v>
      </c>
      <c r="J93" s="114" t="s">
        <v>194</v>
      </c>
      <c r="K93" s="123" t="s">
        <v>195</v>
      </c>
      <c r="L93" s="115">
        <v>419515</v>
      </c>
      <c r="M93" s="85">
        <v>45748</v>
      </c>
    </row>
    <row r="94" spans="1:13" ht="27" x14ac:dyDescent="0.2">
      <c r="A94" s="77" t="s">
        <v>37</v>
      </c>
      <c r="B94" s="77" t="s">
        <v>13</v>
      </c>
      <c r="C94" s="78" t="s">
        <v>49</v>
      </c>
      <c r="D94" s="122" t="s">
        <v>358</v>
      </c>
      <c r="E94" s="113">
        <v>45572</v>
      </c>
      <c r="F94" s="81" t="s">
        <v>21</v>
      </c>
      <c r="G94" s="112">
        <v>42500071</v>
      </c>
      <c r="H94" s="113">
        <v>45758</v>
      </c>
      <c r="I94" s="114" t="s">
        <v>359</v>
      </c>
      <c r="J94" s="114" t="s">
        <v>112</v>
      </c>
      <c r="K94" s="123" t="s">
        <v>113</v>
      </c>
      <c r="L94" s="115">
        <v>653587</v>
      </c>
      <c r="M94" s="85">
        <v>45748</v>
      </c>
    </row>
    <row r="95" spans="1:13" ht="13.5" x14ac:dyDescent="0.2">
      <c r="A95" s="77" t="s">
        <v>37</v>
      </c>
      <c r="B95" s="93" t="s">
        <v>220</v>
      </c>
      <c r="C95" s="78" t="s">
        <v>49</v>
      </c>
      <c r="D95" s="94" t="s">
        <v>12</v>
      </c>
      <c r="E95" s="94" t="s">
        <v>12</v>
      </c>
      <c r="F95" s="81" t="s">
        <v>21</v>
      </c>
      <c r="G95" s="112">
        <v>42500072</v>
      </c>
      <c r="H95" s="113">
        <v>45758</v>
      </c>
      <c r="I95" s="114" t="s">
        <v>360</v>
      </c>
      <c r="J95" s="114" t="s">
        <v>361</v>
      </c>
      <c r="K95" s="123" t="s">
        <v>362</v>
      </c>
      <c r="L95" s="115">
        <v>204680</v>
      </c>
      <c r="M95" s="85">
        <v>45748</v>
      </c>
    </row>
    <row r="96" spans="1:13" ht="24" x14ac:dyDescent="0.2">
      <c r="A96" s="77" t="s">
        <v>59</v>
      </c>
      <c r="B96" s="93" t="s">
        <v>220</v>
      </c>
      <c r="C96" s="78" t="s">
        <v>49</v>
      </c>
      <c r="D96" s="94" t="s">
        <v>12</v>
      </c>
      <c r="E96" s="94" t="s">
        <v>12</v>
      </c>
      <c r="F96" s="81" t="s">
        <v>21</v>
      </c>
      <c r="G96" s="101">
        <v>5250089</v>
      </c>
      <c r="H96" s="102">
        <v>45758</v>
      </c>
      <c r="I96" s="77" t="s">
        <v>363</v>
      </c>
      <c r="J96" s="77" t="s">
        <v>364</v>
      </c>
      <c r="K96" s="124" t="s">
        <v>365</v>
      </c>
      <c r="L96" s="84">
        <v>113169</v>
      </c>
      <c r="M96" s="85">
        <v>45748</v>
      </c>
    </row>
    <row r="97" spans="1:13" x14ac:dyDescent="0.2">
      <c r="A97" s="77" t="s">
        <v>60</v>
      </c>
      <c r="B97" s="93" t="s">
        <v>220</v>
      </c>
      <c r="C97" s="78" t="s">
        <v>49</v>
      </c>
      <c r="D97" s="94" t="s">
        <v>12</v>
      </c>
      <c r="E97" s="94" t="s">
        <v>12</v>
      </c>
      <c r="F97" s="81" t="s">
        <v>21</v>
      </c>
      <c r="G97" s="101">
        <v>6250076</v>
      </c>
      <c r="H97" s="135">
        <v>45758</v>
      </c>
      <c r="I97" s="57" t="s">
        <v>366</v>
      </c>
      <c r="J97" s="133" t="s">
        <v>367</v>
      </c>
      <c r="K97" s="124" t="s">
        <v>368</v>
      </c>
      <c r="L97" s="136">
        <v>24990</v>
      </c>
      <c r="M97" s="85">
        <v>45748</v>
      </c>
    </row>
    <row r="98" spans="1:13" ht="24" x14ac:dyDescent="0.2">
      <c r="A98" s="77" t="s">
        <v>60</v>
      </c>
      <c r="B98" s="93" t="s">
        <v>220</v>
      </c>
      <c r="C98" s="78" t="s">
        <v>49</v>
      </c>
      <c r="D98" s="94" t="s">
        <v>12</v>
      </c>
      <c r="E98" s="94" t="s">
        <v>12</v>
      </c>
      <c r="F98" s="81" t="s">
        <v>21</v>
      </c>
      <c r="G98" s="101">
        <v>6250077</v>
      </c>
      <c r="H98" s="135">
        <v>45758</v>
      </c>
      <c r="I98" s="57" t="s">
        <v>369</v>
      </c>
      <c r="J98" s="133" t="s">
        <v>79</v>
      </c>
      <c r="K98" s="124" t="s">
        <v>80</v>
      </c>
      <c r="L98" s="136">
        <v>136255</v>
      </c>
      <c r="M98" s="85">
        <v>45748</v>
      </c>
    </row>
    <row r="99" spans="1:13" x14ac:dyDescent="0.2">
      <c r="A99" s="77" t="s">
        <v>33</v>
      </c>
      <c r="B99" s="93" t="s">
        <v>220</v>
      </c>
      <c r="C99" s="78" t="s">
        <v>49</v>
      </c>
      <c r="D99" s="94" t="s">
        <v>12</v>
      </c>
      <c r="E99" s="94" t="s">
        <v>12</v>
      </c>
      <c r="F99" s="81" t="s">
        <v>21</v>
      </c>
      <c r="G99" s="79">
        <v>7250088</v>
      </c>
      <c r="H99" s="82">
        <v>45758</v>
      </c>
      <c r="I99" s="77" t="s">
        <v>370</v>
      </c>
      <c r="J99" s="77" t="s">
        <v>371</v>
      </c>
      <c r="K99" s="83" t="s">
        <v>372</v>
      </c>
      <c r="L99" s="84">
        <v>160000</v>
      </c>
      <c r="M99" s="85">
        <v>45748</v>
      </c>
    </row>
    <row r="100" spans="1:13" ht="24" x14ac:dyDescent="0.2">
      <c r="A100" s="77" t="s">
        <v>33</v>
      </c>
      <c r="B100" s="93" t="s">
        <v>220</v>
      </c>
      <c r="C100" s="78" t="s">
        <v>49</v>
      </c>
      <c r="D100" s="94" t="s">
        <v>12</v>
      </c>
      <c r="E100" s="94" t="s">
        <v>12</v>
      </c>
      <c r="F100" s="81" t="s">
        <v>21</v>
      </c>
      <c r="G100" s="79">
        <v>7250092</v>
      </c>
      <c r="H100" s="82">
        <v>45758</v>
      </c>
      <c r="I100" s="77" t="s">
        <v>373</v>
      </c>
      <c r="J100" s="77" t="s">
        <v>82</v>
      </c>
      <c r="K100" s="83" t="s">
        <v>105</v>
      </c>
      <c r="L100" s="84">
        <v>65450</v>
      </c>
      <c r="M100" s="85">
        <v>45748</v>
      </c>
    </row>
    <row r="101" spans="1:13" ht="30" x14ac:dyDescent="0.2">
      <c r="A101" s="77" t="s">
        <v>125</v>
      </c>
      <c r="B101" s="86" t="s">
        <v>0</v>
      </c>
      <c r="C101" s="87" t="s">
        <v>0</v>
      </c>
      <c r="D101" s="88" t="s">
        <v>217</v>
      </c>
      <c r="E101" s="89">
        <v>45517</v>
      </c>
      <c r="F101" s="81" t="s">
        <v>21</v>
      </c>
      <c r="G101" s="103">
        <v>9250041</v>
      </c>
      <c r="H101" s="104">
        <v>45758</v>
      </c>
      <c r="I101" s="91" t="s">
        <v>374</v>
      </c>
      <c r="J101" s="91" t="s">
        <v>64</v>
      </c>
      <c r="K101" s="92" t="s">
        <v>23</v>
      </c>
      <c r="L101" s="106">
        <v>203438</v>
      </c>
      <c r="M101" s="85">
        <v>45748</v>
      </c>
    </row>
    <row r="102" spans="1:13" ht="30" x14ac:dyDescent="0.2">
      <c r="A102" s="77" t="s">
        <v>125</v>
      </c>
      <c r="B102" s="93" t="s">
        <v>220</v>
      </c>
      <c r="C102" s="78" t="s">
        <v>49</v>
      </c>
      <c r="D102" s="94" t="s">
        <v>12</v>
      </c>
      <c r="E102" s="94" t="s">
        <v>12</v>
      </c>
      <c r="F102" s="81" t="s">
        <v>21</v>
      </c>
      <c r="G102" s="103">
        <v>9250042</v>
      </c>
      <c r="H102" s="104">
        <v>45758</v>
      </c>
      <c r="I102" s="91" t="s">
        <v>375</v>
      </c>
      <c r="J102" s="91" t="s">
        <v>198</v>
      </c>
      <c r="K102" s="105" t="s">
        <v>66</v>
      </c>
      <c r="L102" s="106">
        <v>197778</v>
      </c>
      <c r="M102" s="85">
        <v>45748</v>
      </c>
    </row>
    <row r="103" spans="1:13" ht="30" x14ac:dyDescent="0.2">
      <c r="A103" s="77" t="s">
        <v>125</v>
      </c>
      <c r="B103" s="86" t="s">
        <v>0</v>
      </c>
      <c r="C103" s="87" t="s">
        <v>0</v>
      </c>
      <c r="D103" s="88" t="s">
        <v>217</v>
      </c>
      <c r="E103" s="89">
        <v>45517</v>
      </c>
      <c r="F103" s="81" t="s">
        <v>21</v>
      </c>
      <c r="G103" s="103">
        <v>9250043</v>
      </c>
      <c r="H103" s="104">
        <v>45758</v>
      </c>
      <c r="I103" s="91" t="s">
        <v>306</v>
      </c>
      <c r="J103" s="91" t="s">
        <v>64</v>
      </c>
      <c r="K103" s="92" t="s">
        <v>23</v>
      </c>
      <c r="L103" s="106">
        <v>317438</v>
      </c>
      <c r="M103" s="85">
        <v>45748</v>
      </c>
    </row>
    <row r="104" spans="1:13" x14ac:dyDescent="0.2">
      <c r="A104" s="77" t="s">
        <v>41</v>
      </c>
      <c r="B104" s="93" t="s">
        <v>220</v>
      </c>
      <c r="C104" s="78" t="s">
        <v>49</v>
      </c>
      <c r="D104" s="94" t="s">
        <v>12</v>
      </c>
      <c r="E104" s="94" t="s">
        <v>12</v>
      </c>
      <c r="F104" s="81" t="s">
        <v>21</v>
      </c>
      <c r="G104" s="100">
        <v>10250049</v>
      </c>
      <c r="H104" s="117">
        <v>45758</v>
      </c>
      <c r="I104" s="99" t="s">
        <v>376</v>
      </c>
      <c r="J104" s="95" t="s">
        <v>222</v>
      </c>
      <c r="K104" s="96" t="s">
        <v>101</v>
      </c>
      <c r="L104" s="118">
        <v>89933</v>
      </c>
      <c r="M104" s="85">
        <v>45748</v>
      </c>
    </row>
    <row r="105" spans="1:13" ht="30" x14ac:dyDescent="0.2">
      <c r="A105" s="77" t="s">
        <v>31</v>
      </c>
      <c r="B105" s="86" t="s">
        <v>0</v>
      </c>
      <c r="C105" s="87" t="s">
        <v>0</v>
      </c>
      <c r="D105" s="88" t="s">
        <v>217</v>
      </c>
      <c r="E105" s="89">
        <v>45517</v>
      </c>
      <c r="F105" s="81" t="s">
        <v>21</v>
      </c>
      <c r="G105" s="101">
        <v>12250045</v>
      </c>
      <c r="H105" s="102">
        <v>45758</v>
      </c>
      <c r="I105" s="77" t="s">
        <v>377</v>
      </c>
      <c r="J105" s="91" t="s">
        <v>64</v>
      </c>
      <c r="K105" s="92" t="s">
        <v>23</v>
      </c>
      <c r="L105" s="56">
        <v>285668</v>
      </c>
      <c r="M105" s="85">
        <v>45748</v>
      </c>
    </row>
    <row r="106" spans="1:13" ht="30" x14ac:dyDescent="0.2">
      <c r="A106" s="77" t="s">
        <v>31</v>
      </c>
      <c r="B106" s="86" t="s">
        <v>0</v>
      </c>
      <c r="C106" s="87" t="s">
        <v>0</v>
      </c>
      <c r="D106" s="88" t="s">
        <v>217</v>
      </c>
      <c r="E106" s="89">
        <v>45517</v>
      </c>
      <c r="F106" s="81" t="s">
        <v>21</v>
      </c>
      <c r="G106" s="101">
        <v>12250046</v>
      </c>
      <c r="H106" s="102">
        <v>45758</v>
      </c>
      <c r="I106" s="77" t="s">
        <v>378</v>
      </c>
      <c r="J106" s="91" t="s">
        <v>64</v>
      </c>
      <c r="K106" s="92" t="s">
        <v>23</v>
      </c>
      <c r="L106" s="56">
        <v>177438</v>
      </c>
      <c r="M106" s="85">
        <v>45748</v>
      </c>
    </row>
    <row r="107" spans="1:13" ht="24" x14ac:dyDescent="0.2">
      <c r="A107" s="77" t="s">
        <v>36</v>
      </c>
      <c r="B107" s="93" t="s">
        <v>220</v>
      </c>
      <c r="C107" s="78" t="s">
        <v>49</v>
      </c>
      <c r="D107" s="94" t="s">
        <v>12</v>
      </c>
      <c r="E107" s="94" t="s">
        <v>12</v>
      </c>
      <c r="F107" s="81" t="s">
        <v>21</v>
      </c>
      <c r="G107" s="79">
        <v>14250048</v>
      </c>
      <c r="H107" s="82">
        <v>45758</v>
      </c>
      <c r="I107" s="77" t="s">
        <v>379</v>
      </c>
      <c r="J107" s="119" t="s">
        <v>380</v>
      </c>
      <c r="K107" s="120" t="s">
        <v>381</v>
      </c>
      <c r="L107" s="84">
        <v>125021</v>
      </c>
      <c r="M107" s="85">
        <v>45748</v>
      </c>
    </row>
    <row r="108" spans="1:13" ht="30" x14ac:dyDescent="0.2">
      <c r="A108" s="77" t="s">
        <v>36</v>
      </c>
      <c r="B108" s="86" t="s">
        <v>0</v>
      </c>
      <c r="C108" s="87" t="s">
        <v>0</v>
      </c>
      <c r="D108" s="88" t="s">
        <v>217</v>
      </c>
      <c r="E108" s="89">
        <v>45517</v>
      </c>
      <c r="F108" s="81" t="s">
        <v>21</v>
      </c>
      <c r="G108" s="79">
        <v>14250049</v>
      </c>
      <c r="H108" s="82">
        <v>45758</v>
      </c>
      <c r="I108" s="77" t="s">
        <v>382</v>
      </c>
      <c r="J108" s="91" t="s">
        <v>64</v>
      </c>
      <c r="K108" s="92" t="s">
        <v>23</v>
      </c>
      <c r="L108" s="84">
        <v>26000</v>
      </c>
      <c r="M108" s="85">
        <v>45748</v>
      </c>
    </row>
    <row r="109" spans="1:13" ht="36" x14ac:dyDescent="0.2">
      <c r="A109" s="77" t="s">
        <v>39</v>
      </c>
      <c r="B109" s="93" t="s">
        <v>220</v>
      </c>
      <c r="C109" s="78" t="s">
        <v>49</v>
      </c>
      <c r="D109" s="94" t="s">
        <v>12</v>
      </c>
      <c r="E109" s="94" t="s">
        <v>12</v>
      </c>
      <c r="F109" s="81" t="s">
        <v>21</v>
      </c>
      <c r="G109" s="79">
        <v>16250065</v>
      </c>
      <c r="H109" s="82">
        <v>45758</v>
      </c>
      <c r="I109" s="77" t="s">
        <v>383</v>
      </c>
      <c r="J109" s="77" t="s">
        <v>384</v>
      </c>
      <c r="K109" s="83" t="s">
        <v>385</v>
      </c>
      <c r="L109" s="84">
        <v>125000</v>
      </c>
      <c r="M109" s="85">
        <v>45748</v>
      </c>
    </row>
    <row r="110" spans="1:13" ht="60" x14ac:dyDescent="0.2">
      <c r="A110" s="77" t="s">
        <v>39</v>
      </c>
      <c r="B110" s="93" t="s">
        <v>220</v>
      </c>
      <c r="C110" s="78" t="s">
        <v>49</v>
      </c>
      <c r="D110" s="94" t="s">
        <v>12</v>
      </c>
      <c r="E110" s="94" t="s">
        <v>12</v>
      </c>
      <c r="F110" s="81" t="s">
        <v>21</v>
      </c>
      <c r="G110" s="79">
        <v>16250066</v>
      </c>
      <c r="H110" s="82">
        <v>45758</v>
      </c>
      <c r="I110" s="77" t="s">
        <v>386</v>
      </c>
      <c r="J110" s="77" t="s">
        <v>135</v>
      </c>
      <c r="K110" s="83" t="s">
        <v>136</v>
      </c>
      <c r="L110" s="84">
        <v>196350</v>
      </c>
      <c r="M110" s="85">
        <v>45748</v>
      </c>
    </row>
    <row r="111" spans="1:13" ht="45" x14ac:dyDescent="0.2">
      <c r="A111" s="77" t="s">
        <v>14</v>
      </c>
      <c r="B111" s="86" t="s">
        <v>0</v>
      </c>
      <c r="C111" s="87" t="s">
        <v>0</v>
      </c>
      <c r="D111" s="88" t="s">
        <v>217</v>
      </c>
      <c r="E111" s="89">
        <v>45517</v>
      </c>
      <c r="F111" s="81" t="s">
        <v>21</v>
      </c>
      <c r="G111" s="110">
        <v>17250194</v>
      </c>
      <c r="H111" s="104">
        <v>45758</v>
      </c>
      <c r="I111" s="111" t="s">
        <v>387</v>
      </c>
      <c r="J111" s="91" t="s">
        <v>64</v>
      </c>
      <c r="K111" s="92" t="s">
        <v>23</v>
      </c>
      <c r="L111" s="106">
        <v>268438</v>
      </c>
      <c r="M111" s="85">
        <v>45748</v>
      </c>
    </row>
    <row r="112" spans="1:13" ht="24" x14ac:dyDescent="0.2">
      <c r="A112" s="77" t="s">
        <v>40</v>
      </c>
      <c r="B112" s="93" t="s">
        <v>220</v>
      </c>
      <c r="C112" s="78" t="s">
        <v>49</v>
      </c>
      <c r="D112" s="94" t="s">
        <v>12</v>
      </c>
      <c r="E112" s="94" t="s">
        <v>12</v>
      </c>
      <c r="F112" s="81" t="s">
        <v>21</v>
      </c>
      <c r="G112" s="90">
        <v>2250102</v>
      </c>
      <c r="H112" s="82">
        <v>45761</v>
      </c>
      <c r="I112" s="77" t="s">
        <v>388</v>
      </c>
      <c r="J112" s="77" t="s">
        <v>389</v>
      </c>
      <c r="K112" s="83" t="s">
        <v>390</v>
      </c>
      <c r="L112" s="84">
        <v>200000</v>
      </c>
      <c r="M112" s="85">
        <v>45748</v>
      </c>
    </row>
    <row r="113" spans="1:13" ht="24" x14ac:dyDescent="0.2">
      <c r="A113" s="77" t="s">
        <v>60</v>
      </c>
      <c r="B113" s="121" t="s">
        <v>178</v>
      </c>
      <c r="C113" s="121" t="s">
        <v>178</v>
      </c>
      <c r="D113" s="101" t="s">
        <v>391</v>
      </c>
      <c r="E113" s="102">
        <v>45583</v>
      </c>
      <c r="F113" s="81" t="s">
        <v>21</v>
      </c>
      <c r="G113" s="101">
        <v>6250080</v>
      </c>
      <c r="H113" s="135">
        <v>45761</v>
      </c>
      <c r="I113" s="57" t="s">
        <v>392</v>
      </c>
      <c r="J113" s="77" t="s">
        <v>393</v>
      </c>
      <c r="K113" s="83" t="s">
        <v>67</v>
      </c>
      <c r="L113" s="136">
        <v>1591625</v>
      </c>
      <c r="M113" s="85">
        <v>45748</v>
      </c>
    </row>
    <row r="114" spans="1:13" ht="30" x14ac:dyDescent="0.2">
      <c r="A114" s="77" t="s">
        <v>35</v>
      </c>
      <c r="B114" s="86" t="s">
        <v>0</v>
      </c>
      <c r="C114" s="87" t="s">
        <v>0</v>
      </c>
      <c r="D114" s="88" t="s">
        <v>217</v>
      </c>
      <c r="E114" s="89">
        <v>45517</v>
      </c>
      <c r="F114" s="81" t="s">
        <v>21</v>
      </c>
      <c r="G114" s="124">
        <v>20250049</v>
      </c>
      <c r="H114" s="132">
        <v>45761</v>
      </c>
      <c r="I114" s="77" t="s">
        <v>394</v>
      </c>
      <c r="J114" s="91" t="s">
        <v>64</v>
      </c>
      <c r="K114" s="92" t="s">
        <v>23</v>
      </c>
      <c r="L114" s="84">
        <v>235492</v>
      </c>
      <c r="M114" s="85">
        <v>45748</v>
      </c>
    </row>
    <row r="115" spans="1:13" ht="30" x14ac:dyDescent="0.2">
      <c r="A115" s="77" t="s">
        <v>125</v>
      </c>
      <c r="B115" s="93" t="s">
        <v>220</v>
      </c>
      <c r="C115" s="78" t="s">
        <v>49</v>
      </c>
      <c r="D115" s="94" t="s">
        <v>12</v>
      </c>
      <c r="E115" s="94" t="s">
        <v>12</v>
      </c>
      <c r="F115" s="81" t="s">
        <v>21</v>
      </c>
      <c r="G115" s="103">
        <v>9250044</v>
      </c>
      <c r="H115" s="104">
        <v>45761</v>
      </c>
      <c r="I115" s="91" t="s">
        <v>395</v>
      </c>
      <c r="J115" s="91" t="s">
        <v>84</v>
      </c>
      <c r="K115" s="105" t="s">
        <v>63</v>
      </c>
      <c r="L115" s="106">
        <v>136850</v>
      </c>
      <c r="M115" s="85">
        <v>45748</v>
      </c>
    </row>
    <row r="116" spans="1:13" ht="30" x14ac:dyDescent="0.2">
      <c r="A116" s="77" t="s">
        <v>41</v>
      </c>
      <c r="B116" s="86" t="s">
        <v>0</v>
      </c>
      <c r="C116" s="87" t="s">
        <v>0</v>
      </c>
      <c r="D116" s="88" t="s">
        <v>217</v>
      </c>
      <c r="E116" s="89">
        <v>45517</v>
      </c>
      <c r="F116" s="81" t="s">
        <v>21</v>
      </c>
      <c r="G116" s="100">
        <v>10250052</v>
      </c>
      <c r="H116" s="117">
        <v>45761</v>
      </c>
      <c r="I116" s="99" t="s">
        <v>396</v>
      </c>
      <c r="J116" s="91" t="s">
        <v>64</v>
      </c>
      <c r="K116" s="92" t="s">
        <v>23</v>
      </c>
      <c r="L116" s="118">
        <v>401152</v>
      </c>
      <c r="M116" s="85">
        <v>45748</v>
      </c>
    </row>
    <row r="117" spans="1:13" ht="30" x14ac:dyDescent="0.2">
      <c r="A117" s="77" t="s">
        <v>32</v>
      </c>
      <c r="B117" s="86" t="s">
        <v>0</v>
      </c>
      <c r="C117" s="87" t="s">
        <v>0</v>
      </c>
      <c r="D117" s="88" t="s">
        <v>217</v>
      </c>
      <c r="E117" s="89">
        <v>45517</v>
      </c>
      <c r="F117" s="81" t="s">
        <v>20</v>
      </c>
      <c r="G117" s="107">
        <v>1125072</v>
      </c>
      <c r="H117" s="104">
        <v>45761</v>
      </c>
      <c r="I117" s="91" t="s">
        <v>397</v>
      </c>
      <c r="J117" s="91" t="s">
        <v>64</v>
      </c>
      <c r="K117" s="92" t="s">
        <v>23</v>
      </c>
      <c r="L117" s="106">
        <v>211000</v>
      </c>
      <c r="M117" s="85">
        <v>45748</v>
      </c>
    </row>
    <row r="118" spans="1:13" ht="30" x14ac:dyDescent="0.2">
      <c r="A118" s="77" t="s">
        <v>32</v>
      </c>
      <c r="B118" s="93" t="s">
        <v>220</v>
      </c>
      <c r="C118" s="78" t="s">
        <v>49</v>
      </c>
      <c r="D118" s="94" t="s">
        <v>12</v>
      </c>
      <c r="E118" s="94" t="s">
        <v>12</v>
      </c>
      <c r="F118" s="81" t="s">
        <v>20</v>
      </c>
      <c r="G118" s="107">
        <v>1125073</v>
      </c>
      <c r="H118" s="104">
        <v>45761</v>
      </c>
      <c r="I118" s="91" t="s">
        <v>398</v>
      </c>
      <c r="J118" s="91" t="s">
        <v>399</v>
      </c>
      <c r="K118" s="92" t="s">
        <v>400</v>
      </c>
      <c r="L118" s="106">
        <v>117691</v>
      </c>
      <c r="M118" s="85">
        <v>45748</v>
      </c>
    </row>
    <row r="119" spans="1:13" ht="30" x14ac:dyDescent="0.2">
      <c r="A119" s="77" t="s">
        <v>14</v>
      </c>
      <c r="B119" s="93" t="s">
        <v>220</v>
      </c>
      <c r="C119" s="78" t="s">
        <v>49</v>
      </c>
      <c r="D119" s="94" t="s">
        <v>12</v>
      </c>
      <c r="E119" s="94" t="s">
        <v>12</v>
      </c>
      <c r="F119" s="81" t="s">
        <v>21</v>
      </c>
      <c r="G119" s="110">
        <v>17250196</v>
      </c>
      <c r="H119" s="104">
        <v>45761</v>
      </c>
      <c r="I119" s="91" t="s">
        <v>401</v>
      </c>
      <c r="J119" s="128" t="s">
        <v>402</v>
      </c>
      <c r="K119" s="129" t="s">
        <v>403</v>
      </c>
      <c r="L119" s="106">
        <v>196350</v>
      </c>
      <c r="M119" s="85">
        <v>45748</v>
      </c>
    </row>
    <row r="120" spans="1:13" ht="30" x14ac:dyDescent="0.2">
      <c r="A120" s="77" t="s">
        <v>14</v>
      </c>
      <c r="B120" s="93" t="s">
        <v>220</v>
      </c>
      <c r="C120" s="78" t="s">
        <v>49</v>
      </c>
      <c r="D120" s="94" t="s">
        <v>12</v>
      </c>
      <c r="E120" s="94" t="s">
        <v>12</v>
      </c>
      <c r="F120" s="81" t="s">
        <v>21</v>
      </c>
      <c r="G120" s="110">
        <v>17250197</v>
      </c>
      <c r="H120" s="104">
        <v>45761</v>
      </c>
      <c r="I120" s="91" t="s">
        <v>404</v>
      </c>
      <c r="J120" s="128" t="s">
        <v>402</v>
      </c>
      <c r="K120" s="129" t="s">
        <v>403</v>
      </c>
      <c r="L120" s="106">
        <v>71400</v>
      </c>
      <c r="M120" s="85">
        <v>45748</v>
      </c>
    </row>
    <row r="121" spans="1:13" x14ac:dyDescent="0.2">
      <c r="A121" s="77" t="s">
        <v>15</v>
      </c>
      <c r="B121" s="93" t="s">
        <v>220</v>
      </c>
      <c r="C121" s="78" t="s">
        <v>49</v>
      </c>
      <c r="D121" s="94" t="s">
        <v>12</v>
      </c>
      <c r="E121" s="94" t="s">
        <v>12</v>
      </c>
      <c r="F121" s="81" t="s">
        <v>20</v>
      </c>
      <c r="G121" s="81">
        <v>1250036</v>
      </c>
      <c r="H121" s="82">
        <v>45762</v>
      </c>
      <c r="I121" s="77" t="s">
        <v>405</v>
      </c>
      <c r="J121" s="77" t="s">
        <v>406</v>
      </c>
      <c r="K121" s="83" t="s">
        <v>407</v>
      </c>
      <c r="L121" s="84">
        <v>203740</v>
      </c>
      <c r="M121" s="85">
        <v>45748</v>
      </c>
    </row>
    <row r="122" spans="1:13" x14ac:dyDescent="0.2">
      <c r="A122" s="77" t="s">
        <v>40</v>
      </c>
      <c r="B122" s="93" t="s">
        <v>220</v>
      </c>
      <c r="C122" s="78" t="s">
        <v>49</v>
      </c>
      <c r="D122" s="94" t="s">
        <v>12</v>
      </c>
      <c r="E122" s="94" t="s">
        <v>12</v>
      </c>
      <c r="F122" s="81" t="s">
        <v>21</v>
      </c>
      <c r="G122" s="90">
        <v>2250103</v>
      </c>
      <c r="H122" s="82">
        <v>45762</v>
      </c>
      <c r="I122" s="77" t="s">
        <v>408</v>
      </c>
      <c r="J122" s="77" t="s">
        <v>409</v>
      </c>
      <c r="K122" s="83" t="s">
        <v>206</v>
      </c>
      <c r="L122" s="84">
        <v>201229</v>
      </c>
      <c r="M122" s="85">
        <v>45748</v>
      </c>
    </row>
    <row r="123" spans="1:13" ht="36" x14ac:dyDescent="0.2">
      <c r="A123" s="77" t="s">
        <v>38</v>
      </c>
      <c r="B123" s="86" t="s">
        <v>0</v>
      </c>
      <c r="C123" s="87" t="s">
        <v>0</v>
      </c>
      <c r="D123" s="88" t="s">
        <v>217</v>
      </c>
      <c r="E123" s="89">
        <v>45517</v>
      </c>
      <c r="F123" s="81" t="s">
        <v>21</v>
      </c>
      <c r="G123" s="97">
        <v>3250056</v>
      </c>
      <c r="H123" s="98">
        <v>45762</v>
      </c>
      <c r="I123" s="99" t="s">
        <v>410</v>
      </c>
      <c r="J123" s="91" t="s">
        <v>64</v>
      </c>
      <c r="K123" s="92" t="s">
        <v>23</v>
      </c>
      <c r="L123" s="55">
        <v>175492</v>
      </c>
      <c r="M123" s="85">
        <v>45748</v>
      </c>
    </row>
    <row r="124" spans="1:13" x14ac:dyDescent="0.2">
      <c r="A124" s="77" t="s">
        <v>59</v>
      </c>
      <c r="B124" s="93" t="s">
        <v>220</v>
      </c>
      <c r="C124" s="78" t="s">
        <v>49</v>
      </c>
      <c r="D124" s="94" t="s">
        <v>12</v>
      </c>
      <c r="E124" s="94" t="s">
        <v>12</v>
      </c>
      <c r="F124" s="81" t="s">
        <v>21</v>
      </c>
      <c r="G124" s="101">
        <v>5250090</v>
      </c>
      <c r="H124" s="102">
        <v>45762</v>
      </c>
      <c r="I124" s="77" t="s">
        <v>411</v>
      </c>
      <c r="J124" s="77" t="s">
        <v>211</v>
      </c>
      <c r="K124" s="124" t="s">
        <v>176</v>
      </c>
      <c r="L124" s="84">
        <v>203688</v>
      </c>
      <c r="M124" s="85">
        <v>45748</v>
      </c>
    </row>
    <row r="125" spans="1:13" ht="24" x14ac:dyDescent="0.2">
      <c r="A125" s="77" t="s">
        <v>59</v>
      </c>
      <c r="B125" s="93" t="s">
        <v>220</v>
      </c>
      <c r="C125" s="78" t="s">
        <v>49</v>
      </c>
      <c r="D125" s="94" t="s">
        <v>12</v>
      </c>
      <c r="E125" s="94" t="s">
        <v>12</v>
      </c>
      <c r="F125" s="81" t="s">
        <v>21</v>
      </c>
      <c r="G125" s="101">
        <v>5250093</v>
      </c>
      <c r="H125" s="102">
        <v>45762</v>
      </c>
      <c r="I125" s="77" t="s">
        <v>412</v>
      </c>
      <c r="J125" s="77" t="s">
        <v>165</v>
      </c>
      <c r="K125" s="124" t="s">
        <v>97</v>
      </c>
      <c r="L125" s="84">
        <v>202285</v>
      </c>
      <c r="M125" s="85">
        <v>45748</v>
      </c>
    </row>
    <row r="126" spans="1:13" ht="24" x14ac:dyDescent="0.2">
      <c r="A126" s="77" t="s">
        <v>35</v>
      </c>
      <c r="B126" s="93" t="s">
        <v>220</v>
      </c>
      <c r="C126" s="78" t="s">
        <v>49</v>
      </c>
      <c r="D126" s="94" t="s">
        <v>12</v>
      </c>
      <c r="E126" s="94" t="s">
        <v>12</v>
      </c>
      <c r="F126" s="81" t="s">
        <v>21</v>
      </c>
      <c r="G126" s="134">
        <v>20250050</v>
      </c>
      <c r="H126" s="132">
        <v>45762</v>
      </c>
      <c r="I126" s="77" t="s">
        <v>413</v>
      </c>
      <c r="J126" s="133" t="s">
        <v>189</v>
      </c>
      <c r="K126" s="134" t="s">
        <v>68</v>
      </c>
      <c r="L126" s="84">
        <v>136423</v>
      </c>
      <c r="M126" s="85">
        <v>45748</v>
      </c>
    </row>
    <row r="127" spans="1:13" ht="24" x14ac:dyDescent="0.2">
      <c r="A127" s="77" t="s">
        <v>42</v>
      </c>
      <c r="B127" s="93" t="s">
        <v>220</v>
      </c>
      <c r="C127" s="78" t="s">
        <v>49</v>
      </c>
      <c r="D127" s="94" t="s">
        <v>12</v>
      </c>
      <c r="E127" s="94" t="s">
        <v>12</v>
      </c>
      <c r="F127" s="81" t="s">
        <v>21</v>
      </c>
      <c r="G127" s="137">
        <v>19250024</v>
      </c>
      <c r="H127" s="138">
        <v>45762</v>
      </c>
      <c r="I127" s="99" t="s">
        <v>414</v>
      </c>
      <c r="J127" s="139" t="s">
        <v>415</v>
      </c>
      <c r="K127" s="58" t="s">
        <v>416</v>
      </c>
      <c r="L127" s="55">
        <v>196350</v>
      </c>
      <c r="M127" s="85">
        <v>45748</v>
      </c>
    </row>
    <row r="128" spans="1:13" ht="27" x14ac:dyDescent="0.2">
      <c r="A128" s="77" t="s">
        <v>34</v>
      </c>
      <c r="B128" s="77" t="s">
        <v>0</v>
      </c>
      <c r="C128" s="87" t="s">
        <v>0</v>
      </c>
      <c r="D128" s="79" t="s">
        <v>132</v>
      </c>
      <c r="E128" s="82">
        <v>45631</v>
      </c>
      <c r="F128" s="81" t="s">
        <v>21</v>
      </c>
      <c r="G128" s="79">
        <v>13250043</v>
      </c>
      <c r="H128" s="82">
        <v>45762</v>
      </c>
      <c r="I128" s="77" t="s">
        <v>417</v>
      </c>
      <c r="J128" s="114" t="s">
        <v>262</v>
      </c>
      <c r="K128" s="123" t="s">
        <v>77</v>
      </c>
      <c r="L128" s="84">
        <v>272892</v>
      </c>
      <c r="M128" s="85">
        <v>45748</v>
      </c>
    </row>
    <row r="129" spans="1:13" ht="24" x14ac:dyDescent="0.2">
      <c r="A129" s="77" t="s">
        <v>36</v>
      </c>
      <c r="B129" s="93" t="s">
        <v>220</v>
      </c>
      <c r="C129" s="78" t="s">
        <v>49</v>
      </c>
      <c r="D129" s="94" t="s">
        <v>12</v>
      </c>
      <c r="E129" s="94" t="s">
        <v>12</v>
      </c>
      <c r="F129" s="81" t="s">
        <v>21</v>
      </c>
      <c r="G129" s="79">
        <v>14250050</v>
      </c>
      <c r="H129" s="82">
        <v>45762</v>
      </c>
      <c r="I129" s="77" t="s">
        <v>418</v>
      </c>
      <c r="J129" s="77" t="s">
        <v>285</v>
      </c>
      <c r="K129" s="83" t="s">
        <v>73</v>
      </c>
      <c r="L129" s="84">
        <v>23205</v>
      </c>
      <c r="M129" s="85">
        <v>45748</v>
      </c>
    </row>
    <row r="130" spans="1:13" ht="24" x14ac:dyDescent="0.2">
      <c r="A130" s="77" t="s">
        <v>36</v>
      </c>
      <c r="B130" s="93" t="s">
        <v>220</v>
      </c>
      <c r="C130" s="78" t="s">
        <v>49</v>
      </c>
      <c r="D130" s="94" t="s">
        <v>12</v>
      </c>
      <c r="E130" s="94" t="s">
        <v>12</v>
      </c>
      <c r="F130" s="81" t="s">
        <v>21</v>
      </c>
      <c r="G130" s="79">
        <v>14250051</v>
      </c>
      <c r="H130" s="82">
        <v>45762</v>
      </c>
      <c r="I130" s="77" t="s">
        <v>180</v>
      </c>
      <c r="J130" s="77" t="s">
        <v>285</v>
      </c>
      <c r="K130" s="83" t="s">
        <v>73</v>
      </c>
      <c r="L130" s="84">
        <v>23205</v>
      </c>
      <c r="M130" s="85">
        <v>45748</v>
      </c>
    </row>
    <row r="131" spans="1:13" ht="90" x14ac:dyDescent="0.2">
      <c r="A131" s="77" t="s">
        <v>14</v>
      </c>
      <c r="B131" s="86" t="s">
        <v>0</v>
      </c>
      <c r="C131" s="87" t="s">
        <v>0</v>
      </c>
      <c r="D131" s="88" t="s">
        <v>217</v>
      </c>
      <c r="E131" s="89">
        <v>45517</v>
      </c>
      <c r="F131" s="81" t="s">
        <v>21</v>
      </c>
      <c r="G131" s="110">
        <v>17250198</v>
      </c>
      <c r="H131" s="104">
        <v>45762</v>
      </c>
      <c r="I131" s="111" t="s">
        <v>419</v>
      </c>
      <c r="J131" s="91" t="s">
        <v>64</v>
      </c>
      <c r="K131" s="92" t="s">
        <v>23</v>
      </c>
      <c r="L131" s="106">
        <v>215814</v>
      </c>
      <c r="M131" s="85">
        <v>45748</v>
      </c>
    </row>
    <row r="132" spans="1:13" ht="25.5" x14ac:dyDescent="0.2">
      <c r="A132" s="77" t="s">
        <v>15</v>
      </c>
      <c r="B132" s="127" t="s">
        <v>269</v>
      </c>
      <c r="C132" s="78" t="s">
        <v>49</v>
      </c>
      <c r="D132" s="94" t="s">
        <v>12</v>
      </c>
      <c r="E132" s="94" t="s">
        <v>12</v>
      </c>
      <c r="F132" s="81" t="s">
        <v>20</v>
      </c>
      <c r="G132" s="81">
        <v>1250038</v>
      </c>
      <c r="H132" s="82">
        <v>45763</v>
      </c>
      <c r="I132" s="77" t="s">
        <v>420</v>
      </c>
      <c r="J132" s="77" t="s">
        <v>421</v>
      </c>
      <c r="K132" s="83" t="s">
        <v>422</v>
      </c>
      <c r="L132" s="84">
        <v>666400</v>
      </c>
      <c r="M132" s="85">
        <v>45748</v>
      </c>
    </row>
    <row r="133" spans="1:13" x14ac:dyDescent="0.2">
      <c r="A133" s="77" t="s">
        <v>15</v>
      </c>
      <c r="B133" s="93" t="s">
        <v>220</v>
      </c>
      <c r="C133" s="78" t="s">
        <v>49</v>
      </c>
      <c r="D133" s="94" t="s">
        <v>12</v>
      </c>
      <c r="E133" s="94" t="s">
        <v>12</v>
      </c>
      <c r="F133" s="81" t="s">
        <v>21</v>
      </c>
      <c r="G133" s="81">
        <v>1250042</v>
      </c>
      <c r="H133" s="82">
        <v>45763</v>
      </c>
      <c r="I133" s="77" t="s">
        <v>423</v>
      </c>
      <c r="J133" s="77" t="s">
        <v>187</v>
      </c>
      <c r="K133" s="83" t="s">
        <v>188</v>
      </c>
      <c r="L133" s="84">
        <v>150000</v>
      </c>
      <c r="M133" s="85">
        <v>45748</v>
      </c>
    </row>
    <row r="134" spans="1:13" ht="24" x14ac:dyDescent="0.2">
      <c r="A134" s="77" t="s">
        <v>33</v>
      </c>
      <c r="B134" s="93" t="s">
        <v>220</v>
      </c>
      <c r="C134" s="78" t="s">
        <v>49</v>
      </c>
      <c r="D134" s="94" t="s">
        <v>12</v>
      </c>
      <c r="E134" s="94" t="s">
        <v>12</v>
      </c>
      <c r="F134" s="81" t="s">
        <v>21</v>
      </c>
      <c r="G134" s="79">
        <v>7250095</v>
      </c>
      <c r="H134" s="82">
        <v>45763</v>
      </c>
      <c r="I134" s="77" t="s">
        <v>424</v>
      </c>
      <c r="J134" s="77" t="s">
        <v>82</v>
      </c>
      <c r="K134" s="83" t="s">
        <v>105</v>
      </c>
      <c r="L134" s="84">
        <v>94962</v>
      </c>
      <c r="M134" s="85">
        <v>45748</v>
      </c>
    </row>
    <row r="135" spans="1:13" ht="24" x14ac:dyDescent="0.2">
      <c r="A135" s="77" t="s">
        <v>35</v>
      </c>
      <c r="B135" s="93" t="s">
        <v>220</v>
      </c>
      <c r="C135" s="78" t="s">
        <v>49</v>
      </c>
      <c r="D135" s="94" t="s">
        <v>12</v>
      </c>
      <c r="E135" s="94" t="s">
        <v>12</v>
      </c>
      <c r="F135" s="81" t="s">
        <v>21</v>
      </c>
      <c r="G135" s="134">
        <v>20250053</v>
      </c>
      <c r="H135" s="132">
        <v>45763</v>
      </c>
      <c r="I135" s="77" t="s">
        <v>425</v>
      </c>
      <c r="J135" s="133" t="s">
        <v>189</v>
      </c>
      <c r="K135" s="134" t="s">
        <v>68</v>
      </c>
      <c r="L135" s="84">
        <v>136447</v>
      </c>
      <c r="M135" s="85">
        <v>45748</v>
      </c>
    </row>
    <row r="136" spans="1:13" ht="24" x14ac:dyDescent="0.2">
      <c r="A136" s="77" t="s">
        <v>35</v>
      </c>
      <c r="B136" s="93" t="s">
        <v>220</v>
      </c>
      <c r="C136" s="78" t="s">
        <v>49</v>
      </c>
      <c r="D136" s="94" t="s">
        <v>12</v>
      </c>
      <c r="E136" s="94" t="s">
        <v>12</v>
      </c>
      <c r="F136" s="81" t="s">
        <v>21</v>
      </c>
      <c r="G136" s="134">
        <v>20250052</v>
      </c>
      <c r="H136" s="132">
        <v>45763</v>
      </c>
      <c r="I136" s="77" t="s">
        <v>426</v>
      </c>
      <c r="J136" s="133" t="s">
        <v>427</v>
      </c>
      <c r="K136" s="134" t="s">
        <v>428</v>
      </c>
      <c r="L136" s="84">
        <v>180001</v>
      </c>
      <c r="M136" s="85">
        <v>45748</v>
      </c>
    </row>
    <row r="137" spans="1:13" ht="30" x14ac:dyDescent="0.2">
      <c r="A137" s="77" t="s">
        <v>125</v>
      </c>
      <c r="B137" s="86" t="s">
        <v>0</v>
      </c>
      <c r="C137" s="87" t="s">
        <v>0</v>
      </c>
      <c r="D137" s="88" t="s">
        <v>217</v>
      </c>
      <c r="E137" s="89">
        <v>45517</v>
      </c>
      <c r="F137" s="81" t="s">
        <v>21</v>
      </c>
      <c r="G137" s="103">
        <v>9250050</v>
      </c>
      <c r="H137" s="104">
        <v>45763</v>
      </c>
      <c r="I137" s="91" t="s">
        <v>306</v>
      </c>
      <c r="J137" s="91" t="s">
        <v>64</v>
      </c>
      <c r="K137" s="92" t="s">
        <v>23</v>
      </c>
      <c r="L137" s="106">
        <v>210736</v>
      </c>
      <c r="M137" s="85">
        <v>45748</v>
      </c>
    </row>
    <row r="138" spans="1:13" ht="30" x14ac:dyDescent="0.2">
      <c r="A138" s="77" t="s">
        <v>42</v>
      </c>
      <c r="B138" s="86" t="s">
        <v>0</v>
      </c>
      <c r="C138" s="87" t="s">
        <v>0</v>
      </c>
      <c r="D138" s="88" t="s">
        <v>217</v>
      </c>
      <c r="E138" s="89">
        <v>45517</v>
      </c>
      <c r="F138" s="81" t="s">
        <v>21</v>
      </c>
      <c r="G138" s="137">
        <v>19250025</v>
      </c>
      <c r="H138" s="138">
        <v>45763</v>
      </c>
      <c r="I138" s="99" t="s">
        <v>429</v>
      </c>
      <c r="J138" s="91" t="s">
        <v>64</v>
      </c>
      <c r="K138" s="92" t="s">
        <v>23</v>
      </c>
      <c r="L138" s="55">
        <v>208974</v>
      </c>
      <c r="M138" s="85">
        <v>45748</v>
      </c>
    </row>
    <row r="139" spans="1:13" ht="30" x14ac:dyDescent="0.2">
      <c r="A139" s="77" t="s">
        <v>41</v>
      </c>
      <c r="B139" s="86" t="s">
        <v>0</v>
      </c>
      <c r="C139" s="87" t="s">
        <v>0</v>
      </c>
      <c r="D139" s="88" t="s">
        <v>217</v>
      </c>
      <c r="E139" s="89">
        <v>45517</v>
      </c>
      <c r="F139" s="81" t="s">
        <v>21</v>
      </c>
      <c r="G139" s="100">
        <v>10250053</v>
      </c>
      <c r="H139" s="117">
        <v>45763</v>
      </c>
      <c r="I139" s="99" t="s">
        <v>430</v>
      </c>
      <c r="J139" s="91" t="s">
        <v>64</v>
      </c>
      <c r="K139" s="92" t="s">
        <v>23</v>
      </c>
      <c r="L139" s="118">
        <v>456736</v>
      </c>
      <c r="M139" s="85">
        <v>45748</v>
      </c>
    </row>
    <row r="140" spans="1:13" ht="30" x14ac:dyDescent="0.2">
      <c r="A140" s="77" t="s">
        <v>41</v>
      </c>
      <c r="B140" s="86" t="s">
        <v>0</v>
      </c>
      <c r="C140" s="87" t="s">
        <v>0</v>
      </c>
      <c r="D140" s="88" t="s">
        <v>217</v>
      </c>
      <c r="E140" s="89">
        <v>45517</v>
      </c>
      <c r="F140" s="81" t="s">
        <v>21</v>
      </c>
      <c r="G140" s="100">
        <v>10250054</v>
      </c>
      <c r="H140" s="117">
        <v>45763</v>
      </c>
      <c r="I140" s="99" t="s">
        <v>431</v>
      </c>
      <c r="J140" s="91" t="s">
        <v>64</v>
      </c>
      <c r="K140" s="92" t="s">
        <v>23</v>
      </c>
      <c r="L140" s="118">
        <v>197736</v>
      </c>
      <c r="M140" s="85">
        <v>45748</v>
      </c>
    </row>
    <row r="141" spans="1:13" ht="30" x14ac:dyDescent="0.2">
      <c r="A141" s="77" t="s">
        <v>41</v>
      </c>
      <c r="B141" s="86" t="s">
        <v>0</v>
      </c>
      <c r="C141" s="87" t="s">
        <v>0</v>
      </c>
      <c r="D141" s="88" t="s">
        <v>217</v>
      </c>
      <c r="E141" s="89">
        <v>45517</v>
      </c>
      <c r="F141" s="81" t="s">
        <v>21</v>
      </c>
      <c r="G141" s="100">
        <v>10250055</v>
      </c>
      <c r="H141" s="117">
        <v>45763</v>
      </c>
      <c r="I141" s="99" t="s">
        <v>431</v>
      </c>
      <c r="J141" s="91" t="s">
        <v>64</v>
      </c>
      <c r="K141" s="92" t="s">
        <v>23</v>
      </c>
      <c r="L141" s="118">
        <v>197736</v>
      </c>
      <c r="M141" s="85">
        <v>45748</v>
      </c>
    </row>
    <row r="142" spans="1:13" ht="30" x14ac:dyDescent="0.2">
      <c r="A142" s="77" t="s">
        <v>41</v>
      </c>
      <c r="B142" s="86" t="s">
        <v>0</v>
      </c>
      <c r="C142" s="87" t="s">
        <v>0</v>
      </c>
      <c r="D142" s="88" t="s">
        <v>217</v>
      </c>
      <c r="E142" s="89">
        <v>45517</v>
      </c>
      <c r="F142" s="81" t="s">
        <v>21</v>
      </c>
      <c r="G142" s="100">
        <v>10250056</v>
      </c>
      <c r="H142" s="117">
        <v>45763</v>
      </c>
      <c r="I142" s="99" t="s">
        <v>432</v>
      </c>
      <c r="J142" s="91" t="s">
        <v>64</v>
      </c>
      <c r="K142" s="92" t="s">
        <v>23</v>
      </c>
      <c r="L142" s="118">
        <v>190736</v>
      </c>
      <c r="M142" s="85">
        <v>45748</v>
      </c>
    </row>
    <row r="143" spans="1:13" ht="30" x14ac:dyDescent="0.2">
      <c r="A143" s="77" t="s">
        <v>41</v>
      </c>
      <c r="B143" s="86" t="s">
        <v>0</v>
      </c>
      <c r="C143" s="87" t="s">
        <v>0</v>
      </c>
      <c r="D143" s="88" t="s">
        <v>217</v>
      </c>
      <c r="E143" s="89">
        <v>45517</v>
      </c>
      <c r="F143" s="81" t="s">
        <v>21</v>
      </c>
      <c r="G143" s="100">
        <v>10250057</v>
      </c>
      <c r="H143" s="117">
        <v>45763</v>
      </c>
      <c r="I143" s="99" t="s">
        <v>433</v>
      </c>
      <c r="J143" s="91" t="s">
        <v>64</v>
      </c>
      <c r="K143" s="92" t="s">
        <v>23</v>
      </c>
      <c r="L143" s="118">
        <v>157438</v>
      </c>
      <c r="M143" s="85">
        <v>45748</v>
      </c>
    </row>
    <row r="144" spans="1:13" ht="30" x14ac:dyDescent="0.2">
      <c r="A144" s="77" t="s">
        <v>32</v>
      </c>
      <c r="B144" s="93" t="s">
        <v>220</v>
      </c>
      <c r="C144" s="78" t="s">
        <v>49</v>
      </c>
      <c r="D144" s="94" t="s">
        <v>12</v>
      </c>
      <c r="E144" s="94" t="s">
        <v>12</v>
      </c>
      <c r="F144" s="81" t="s">
        <v>20</v>
      </c>
      <c r="G144" s="107">
        <v>1125076</v>
      </c>
      <c r="H144" s="104">
        <v>45763</v>
      </c>
      <c r="I144" s="91" t="s">
        <v>434</v>
      </c>
      <c r="J144" s="91" t="s">
        <v>153</v>
      </c>
      <c r="K144" s="92" t="s">
        <v>154</v>
      </c>
      <c r="L144" s="106">
        <v>30345</v>
      </c>
      <c r="M144" s="85">
        <v>45748</v>
      </c>
    </row>
    <row r="145" spans="1:13" ht="45" x14ac:dyDescent="0.2">
      <c r="A145" s="77" t="s">
        <v>32</v>
      </c>
      <c r="B145" s="86" t="s">
        <v>0</v>
      </c>
      <c r="C145" s="87" t="s">
        <v>0</v>
      </c>
      <c r="D145" s="88" t="s">
        <v>217</v>
      </c>
      <c r="E145" s="89">
        <v>45517</v>
      </c>
      <c r="F145" s="81" t="s">
        <v>20</v>
      </c>
      <c r="G145" s="107">
        <v>1125077</v>
      </c>
      <c r="H145" s="104">
        <v>45763</v>
      </c>
      <c r="I145" s="91" t="s">
        <v>435</v>
      </c>
      <c r="J145" s="91" t="s">
        <v>64</v>
      </c>
      <c r="K145" s="92" t="s">
        <v>23</v>
      </c>
      <c r="L145" s="106">
        <v>974658</v>
      </c>
      <c r="M145" s="85">
        <v>45748</v>
      </c>
    </row>
    <row r="146" spans="1:13" ht="45" x14ac:dyDescent="0.2">
      <c r="A146" s="77" t="s">
        <v>14</v>
      </c>
      <c r="B146" s="86" t="s">
        <v>0</v>
      </c>
      <c r="C146" s="87" t="s">
        <v>0</v>
      </c>
      <c r="D146" s="88" t="s">
        <v>217</v>
      </c>
      <c r="E146" s="89">
        <v>45517</v>
      </c>
      <c r="F146" s="81" t="s">
        <v>21</v>
      </c>
      <c r="G146" s="110">
        <v>17250199</v>
      </c>
      <c r="H146" s="104">
        <v>45763</v>
      </c>
      <c r="I146" s="111" t="s">
        <v>436</v>
      </c>
      <c r="J146" s="91" t="s">
        <v>64</v>
      </c>
      <c r="K146" s="92" t="s">
        <v>23</v>
      </c>
      <c r="L146" s="106">
        <v>104576</v>
      </c>
      <c r="M146" s="85">
        <v>45748</v>
      </c>
    </row>
    <row r="147" spans="1:13" ht="45" x14ac:dyDescent="0.2">
      <c r="A147" s="77" t="s">
        <v>14</v>
      </c>
      <c r="B147" s="86" t="s">
        <v>0</v>
      </c>
      <c r="C147" s="87" t="s">
        <v>0</v>
      </c>
      <c r="D147" s="88" t="s">
        <v>217</v>
      </c>
      <c r="E147" s="89">
        <v>45517</v>
      </c>
      <c r="F147" s="81" t="s">
        <v>21</v>
      </c>
      <c r="G147" s="110">
        <v>17250200</v>
      </c>
      <c r="H147" s="104">
        <v>45763</v>
      </c>
      <c r="I147" s="111" t="s">
        <v>437</v>
      </c>
      <c r="J147" s="91" t="s">
        <v>64</v>
      </c>
      <c r="K147" s="92" t="s">
        <v>23</v>
      </c>
      <c r="L147" s="106">
        <v>104576</v>
      </c>
      <c r="M147" s="85">
        <v>45748</v>
      </c>
    </row>
    <row r="148" spans="1:13" ht="45" x14ac:dyDescent="0.2">
      <c r="A148" s="77" t="s">
        <v>14</v>
      </c>
      <c r="B148" s="86" t="s">
        <v>0</v>
      </c>
      <c r="C148" s="87" t="s">
        <v>0</v>
      </c>
      <c r="D148" s="88" t="s">
        <v>217</v>
      </c>
      <c r="E148" s="89">
        <v>45517</v>
      </c>
      <c r="F148" s="81" t="s">
        <v>21</v>
      </c>
      <c r="G148" s="110">
        <v>17250201</v>
      </c>
      <c r="H148" s="104">
        <v>45763</v>
      </c>
      <c r="I148" s="111" t="s">
        <v>438</v>
      </c>
      <c r="J148" s="91" t="s">
        <v>64</v>
      </c>
      <c r="K148" s="92" t="s">
        <v>23</v>
      </c>
      <c r="L148" s="106">
        <v>572236</v>
      </c>
      <c r="M148" s="85">
        <v>45748</v>
      </c>
    </row>
    <row r="149" spans="1:13" ht="45" x14ac:dyDescent="0.2">
      <c r="A149" s="77" t="s">
        <v>14</v>
      </c>
      <c r="B149" s="86" t="s">
        <v>0</v>
      </c>
      <c r="C149" s="87" t="s">
        <v>0</v>
      </c>
      <c r="D149" s="88" t="s">
        <v>217</v>
      </c>
      <c r="E149" s="89">
        <v>45517</v>
      </c>
      <c r="F149" s="81" t="s">
        <v>21</v>
      </c>
      <c r="G149" s="110">
        <v>17250205</v>
      </c>
      <c r="H149" s="104">
        <v>45763</v>
      </c>
      <c r="I149" s="111" t="s">
        <v>439</v>
      </c>
      <c r="J149" s="91" t="s">
        <v>64</v>
      </c>
      <c r="K149" s="92" t="s">
        <v>23</v>
      </c>
      <c r="L149" s="106">
        <v>582599</v>
      </c>
      <c r="M149" s="85">
        <v>45748</v>
      </c>
    </row>
    <row r="150" spans="1:13" ht="45" x14ac:dyDescent="0.2">
      <c r="A150" s="77" t="s">
        <v>14</v>
      </c>
      <c r="B150" s="86" t="s">
        <v>0</v>
      </c>
      <c r="C150" s="87" t="s">
        <v>0</v>
      </c>
      <c r="D150" s="88" t="s">
        <v>217</v>
      </c>
      <c r="E150" s="89">
        <v>45517</v>
      </c>
      <c r="F150" s="81" t="s">
        <v>21</v>
      </c>
      <c r="G150" s="110">
        <v>17250206</v>
      </c>
      <c r="H150" s="104">
        <v>45763</v>
      </c>
      <c r="I150" s="111" t="s">
        <v>440</v>
      </c>
      <c r="J150" s="91" t="s">
        <v>64</v>
      </c>
      <c r="K150" s="92" t="s">
        <v>23</v>
      </c>
      <c r="L150" s="106">
        <v>582599</v>
      </c>
      <c r="M150" s="85">
        <v>45748</v>
      </c>
    </row>
    <row r="151" spans="1:13" ht="36" x14ac:dyDescent="0.2">
      <c r="A151" s="77" t="s">
        <v>43</v>
      </c>
      <c r="B151" s="86" t="s">
        <v>0</v>
      </c>
      <c r="C151" s="87" t="s">
        <v>0</v>
      </c>
      <c r="D151" s="88" t="s">
        <v>217</v>
      </c>
      <c r="E151" s="89">
        <v>45517</v>
      </c>
      <c r="F151" s="81" t="s">
        <v>20</v>
      </c>
      <c r="G151" s="81">
        <v>18250085</v>
      </c>
      <c r="H151" s="82">
        <v>45764</v>
      </c>
      <c r="I151" s="77" t="s">
        <v>441</v>
      </c>
      <c r="J151" s="91" t="s">
        <v>64</v>
      </c>
      <c r="K151" s="92" t="s">
        <v>23</v>
      </c>
      <c r="L151" s="84">
        <v>176684</v>
      </c>
      <c r="M151" s="85">
        <v>45748</v>
      </c>
    </row>
    <row r="152" spans="1:13" x14ac:dyDescent="0.2">
      <c r="A152" s="77" t="s">
        <v>59</v>
      </c>
      <c r="B152" s="93" t="s">
        <v>220</v>
      </c>
      <c r="C152" s="78" t="s">
        <v>49</v>
      </c>
      <c r="D152" s="94" t="s">
        <v>12</v>
      </c>
      <c r="E152" s="94" t="s">
        <v>12</v>
      </c>
      <c r="F152" s="81" t="s">
        <v>21</v>
      </c>
      <c r="G152" s="101">
        <v>5250094</v>
      </c>
      <c r="H152" s="102">
        <v>45764</v>
      </c>
      <c r="I152" s="77" t="s">
        <v>442</v>
      </c>
      <c r="J152" s="77" t="s">
        <v>152</v>
      </c>
      <c r="K152" s="83" t="s">
        <v>115</v>
      </c>
      <c r="L152" s="84">
        <v>119880</v>
      </c>
      <c r="M152" s="85">
        <v>45748</v>
      </c>
    </row>
    <row r="153" spans="1:13" x14ac:dyDescent="0.2">
      <c r="A153" s="77" t="s">
        <v>41</v>
      </c>
      <c r="B153" s="93" t="s">
        <v>220</v>
      </c>
      <c r="C153" s="78" t="s">
        <v>49</v>
      </c>
      <c r="D153" s="94" t="s">
        <v>12</v>
      </c>
      <c r="E153" s="94" t="s">
        <v>12</v>
      </c>
      <c r="F153" s="81" t="s">
        <v>21</v>
      </c>
      <c r="G153" s="100">
        <v>10250059</v>
      </c>
      <c r="H153" s="117">
        <v>45764</v>
      </c>
      <c r="I153" s="99" t="s">
        <v>443</v>
      </c>
      <c r="J153" s="95" t="s">
        <v>444</v>
      </c>
      <c r="K153" s="96" t="s">
        <v>445</v>
      </c>
      <c r="L153" s="118">
        <v>50000</v>
      </c>
      <c r="M153" s="85">
        <v>45748</v>
      </c>
    </row>
    <row r="154" spans="1:13" ht="30" x14ac:dyDescent="0.2">
      <c r="A154" s="77" t="s">
        <v>31</v>
      </c>
      <c r="B154" s="86" t="s">
        <v>0</v>
      </c>
      <c r="C154" s="87" t="s">
        <v>0</v>
      </c>
      <c r="D154" s="88" t="s">
        <v>217</v>
      </c>
      <c r="E154" s="89">
        <v>45517</v>
      </c>
      <c r="F154" s="81" t="s">
        <v>21</v>
      </c>
      <c r="G154" s="141">
        <v>12250048</v>
      </c>
      <c r="H154" s="102">
        <v>45764</v>
      </c>
      <c r="I154" s="77" t="s">
        <v>446</v>
      </c>
      <c r="J154" s="91" t="s">
        <v>64</v>
      </c>
      <c r="K154" s="92" t="s">
        <v>23</v>
      </c>
      <c r="L154" s="56">
        <v>320684</v>
      </c>
      <c r="M154" s="85">
        <v>45748</v>
      </c>
    </row>
    <row r="155" spans="1:13" ht="36" x14ac:dyDescent="0.2">
      <c r="A155" s="77" t="s">
        <v>29</v>
      </c>
      <c r="B155" s="93" t="s">
        <v>220</v>
      </c>
      <c r="C155" s="78" t="s">
        <v>49</v>
      </c>
      <c r="D155" s="94" t="s">
        <v>12</v>
      </c>
      <c r="E155" s="94" t="s">
        <v>12</v>
      </c>
      <c r="F155" s="81" t="s">
        <v>21</v>
      </c>
      <c r="G155" s="79">
        <v>15250062</v>
      </c>
      <c r="H155" s="82">
        <v>45764</v>
      </c>
      <c r="I155" s="77" t="s">
        <v>447</v>
      </c>
      <c r="J155" s="77" t="s">
        <v>448</v>
      </c>
      <c r="K155" s="83" t="s">
        <v>449</v>
      </c>
      <c r="L155" s="84">
        <v>202300</v>
      </c>
      <c r="M155" s="85">
        <v>45748</v>
      </c>
    </row>
    <row r="156" spans="1:13" ht="30" x14ac:dyDescent="0.2">
      <c r="A156" s="77" t="s">
        <v>40</v>
      </c>
      <c r="B156" s="86" t="s">
        <v>0</v>
      </c>
      <c r="C156" s="87" t="s">
        <v>0</v>
      </c>
      <c r="D156" s="88" t="s">
        <v>217</v>
      </c>
      <c r="E156" s="89">
        <v>45517</v>
      </c>
      <c r="F156" s="81" t="s">
        <v>21</v>
      </c>
      <c r="G156" s="90">
        <v>2250105</v>
      </c>
      <c r="H156" s="82">
        <v>45768</v>
      </c>
      <c r="I156" s="77" t="s">
        <v>450</v>
      </c>
      <c r="J156" s="91" t="s">
        <v>64</v>
      </c>
      <c r="K156" s="92" t="s">
        <v>23</v>
      </c>
      <c r="L156" s="84">
        <v>269694</v>
      </c>
      <c r="M156" s="85">
        <v>45748</v>
      </c>
    </row>
    <row r="157" spans="1:13" ht="24" x14ac:dyDescent="0.2">
      <c r="A157" s="77" t="s">
        <v>40</v>
      </c>
      <c r="B157" s="93" t="s">
        <v>220</v>
      </c>
      <c r="C157" s="78" t="s">
        <v>49</v>
      </c>
      <c r="D157" s="94" t="s">
        <v>12</v>
      </c>
      <c r="E157" s="94" t="s">
        <v>12</v>
      </c>
      <c r="F157" s="81" t="s">
        <v>21</v>
      </c>
      <c r="G157" s="90">
        <v>2250106</v>
      </c>
      <c r="H157" s="82">
        <v>45768</v>
      </c>
      <c r="I157" s="77" t="s">
        <v>451</v>
      </c>
      <c r="J157" s="95" t="s">
        <v>222</v>
      </c>
      <c r="K157" s="96" t="s">
        <v>101</v>
      </c>
      <c r="L157" s="84">
        <v>164650</v>
      </c>
      <c r="M157" s="85">
        <v>45748</v>
      </c>
    </row>
    <row r="158" spans="1:13" ht="13.5" x14ac:dyDescent="0.2">
      <c r="A158" s="77" t="s">
        <v>37</v>
      </c>
      <c r="B158" s="93" t="s">
        <v>220</v>
      </c>
      <c r="C158" s="78" t="s">
        <v>49</v>
      </c>
      <c r="D158" s="94" t="s">
        <v>12</v>
      </c>
      <c r="E158" s="94" t="s">
        <v>12</v>
      </c>
      <c r="F158" s="81" t="s">
        <v>21</v>
      </c>
      <c r="G158" s="112">
        <v>42500074</v>
      </c>
      <c r="H158" s="113">
        <v>45768</v>
      </c>
      <c r="I158" s="114" t="s">
        <v>452</v>
      </c>
      <c r="J158" s="114" t="s">
        <v>453</v>
      </c>
      <c r="K158" s="123" t="s">
        <v>454</v>
      </c>
      <c r="L158" s="115">
        <v>39151</v>
      </c>
      <c r="M158" s="85">
        <v>45748</v>
      </c>
    </row>
    <row r="159" spans="1:13" ht="30" x14ac:dyDescent="0.2">
      <c r="A159" s="77" t="s">
        <v>37</v>
      </c>
      <c r="B159" s="86" t="s">
        <v>0</v>
      </c>
      <c r="C159" s="87" t="s">
        <v>0</v>
      </c>
      <c r="D159" s="88" t="s">
        <v>217</v>
      </c>
      <c r="E159" s="89">
        <v>45517</v>
      </c>
      <c r="F159" s="81" t="s">
        <v>21</v>
      </c>
      <c r="G159" s="112">
        <v>42500075</v>
      </c>
      <c r="H159" s="113">
        <v>45768</v>
      </c>
      <c r="I159" s="114" t="s">
        <v>455</v>
      </c>
      <c r="J159" s="91" t="s">
        <v>64</v>
      </c>
      <c r="K159" s="92" t="s">
        <v>23</v>
      </c>
      <c r="L159" s="115">
        <f>157973+14280</f>
        <v>172253</v>
      </c>
      <c r="M159" s="85">
        <v>45748</v>
      </c>
    </row>
    <row r="160" spans="1:13" ht="30" x14ac:dyDescent="0.2">
      <c r="A160" s="77" t="s">
        <v>37</v>
      </c>
      <c r="B160" s="86" t="s">
        <v>0</v>
      </c>
      <c r="C160" s="87" t="s">
        <v>0</v>
      </c>
      <c r="D160" s="88" t="s">
        <v>217</v>
      </c>
      <c r="E160" s="89">
        <v>45517</v>
      </c>
      <c r="F160" s="81" t="s">
        <v>21</v>
      </c>
      <c r="G160" s="112">
        <v>42500076</v>
      </c>
      <c r="H160" s="113">
        <v>45768</v>
      </c>
      <c r="I160" s="114" t="s">
        <v>456</v>
      </c>
      <c r="J160" s="91" t="s">
        <v>64</v>
      </c>
      <c r="K160" s="92" t="s">
        <v>23</v>
      </c>
      <c r="L160" s="115">
        <f>281570+7140</f>
        <v>288710</v>
      </c>
      <c r="M160" s="85">
        <v>45748</v>
      </c>
    </row>
    <row r="161" spans="1:13" ht="30" x14ac:dyDescent="0.2">
      <c r="A161" s="77" t="s">
        <v>41</v>
      </c>
      <c r="B161" s="86" t="s">
        <v>0</v>
      </c>
      <c r="C161" s="87" t="s">
        <v>0</v>
      </c>
      <c r="D161" s="88" t="s">
        <v>217</v>
      </c>
      <c r="E161" s="89">
        <v>45517</v>
      </c>
      <c r="F161" s="81" t="s">
        <v>21</v>
      </c>
      <c r="G161" s="100">
        <v>10250060</v>
      </c>
      <c r="H161" s="117">
        <v>45768</v>
      </c>
      <c r="I161" s="99" t="s">
        <v>457</v>
      </c>
      <c r="J161" s="91" t="s">
        <v>64</v>
      </c>
      <c r="K161" s="92" t="s">
        <v>23</v>
      </c>
      <c r="L161" s="118">
        <v>227710</v>
      </c>
      <c r="M161" s="85">
        <v>45748</v>
      </c>
    </row>
    <row r="162" spans="1:13" ht="30" x14ac:dyDescent="0.2">
      <c r="A162" s="77" t="s">
        <v>32</v>
      </c>
      <c r="B162" s="93" t="s">
        <v>220</v>
      </c>
      <c r="C162" s="78" t="s">
        <v>49</v>
      </c>
      <c r="D162" s="94" t="s">
        <v>12</v>
      </c>
      <c r="E162" s="94" t="s">
        <v>12</v>
      </c>
      <c r="F162" s="81" t="s">
        <v>21</v>
      </c>
      <c r="G162" s="107">
        <v>1125079</v>
      </c>
      <c r="H162" s="104">
        <v>45768</v>
      </c>
      <c r="I162" s="91" t="s">
        <v>458</v>
      </c>
      <c r="J162" s="91" t="s">
        <v>459</v>
      </c>
      <c r="K162" s="92" t="s">
        <v>460</v>
      </c>
      <c r="L162" s="106">
        <v>39999</v>
      </c>
      <c r="M162" s="85">
        <v>45748</v>
      </c>
    </row>
    <row r="163" spans="1:13" ht="30" x14ac:dyDescent="0.2">
      <c r="A163" s="77" t="s">
        <v>31</v>
      </c>
      <c r="B163" s="86" t="s">
        <v>0</v>
      </c>
      <c r="C163" s="87" t="s">
        <v>0</v>
      </c>
      <c r="D163" s="88" t="s">
        <v>217</v>
      </c>
      <c r="E163" s="89">
        <v>45517</v>
      </c>
      <c r="F163" s="81" t="s">
        <v>21</v>
      </c>
      <c r="G163" s="141">
        <v>12250049</v>
      </c>
      <c r="H163" s="102">
        <v>45768</v>
      </c>
      <c r="I163" s="77" t="s">
        <v>461</v>
      </c>
      <c r="J163" s="91" t="s">
        <v>64</v>
      </c>
      <c r="K163" s="92" t="s">
        <v>23</v>
      </c>
      <c r="L163" s="56">
        <v>191684</v>
      </c>
      <c r="M163" s="85">
        <v>45748</v>
      </c>
    </row>
    <row r="164" spans="1:13" ht="30" x14ac:dyDescent="0.2">
      <c r="A164" s="77" t="s">
        <v>31</v>
      </c>
      <c r="B164" s="86" t="s">
        <v>0</v>
      </c>
      <c r="C164" s="87" t="s">
        <v>0</v>
      </c>
      <c r="D164" s="88" t="s">
        <v>217</v>
      </c>
      <c r="E164" s="89">
        <v>45517</v>
      </c>
      <c r="F164" s="81" t="s">
        <v>21</v>
      </c>
      <c r="G164" s="141">
        <v>12250050</v>
      </c>
      <c r="H164" s="102">
        <v>45768</v>
      </c>
      <c r="I164" s="77" t="s">
        <v>462</v>
      </c>
      <c r="J164" s="91" t="s">
        <v>64</v>
      </c>
      <c r="K164" s="92" t="s">
        <v>23</v>
      </c>
      <c r="L164" s="56">
        <v>402990</v>
      </c>
      <c r="M164" s="85">
        <v>45748</v>
      </c>
    </row>
    <row r="165" spans="1:13" x14ac:dyDescent="0.2">
      <c r="A165" s="77" t="s">
        <v>15</v>
      </c>
      <c r="B165" s="93" t="s">
        <v>220</v>
      </c>
      <c r="C165" s="78" t="s">
        <v>49</v>
      </c>
      <c r="D165" s="94" t="s">
        <v>12</v>
      </c>
      <c r="E165" s="94" t="s">
        <v>12</v>
      </c>
      <c r="F165" s="81" t="s">
        <v>20</v>
      </c>
      <c r="G165" s="81">
        <v>1250039</v>
      </c>
      <c r="H165" s="82">
        <v>45769</v>
      </c>
      <c r="I165" s="77" t="s">
        <v>463</v>
      </c>
      <c r="J165" s="77" t="s">
        <v>185</v>
      </c>
      <c r="K165" s="83" t="s">
        <v>186</v>
      </c>
      <c r="L165" s="84">
        <v>187200</v>
      </c>
      <c r="M165" s="85">
        <v>45748</v>
      </c>
    </row>
    <row r="166" spans="1:13" ht="36" x14ac:dyDescent="0.2">
      <c r="A166" s="77" t="s">
        <v>38</v>
      </c>
      <c r="B166" s="86" t="s">
        <v>0</v>
      </c>
      <c r="C166" s="87" t="s">
        <v>0</v>
      </c>
      <c r="D166" s="88" t="s">
        <v>217</v>
      </c>
      <c r="E166" s="89">
        <v>45517</v>
      </c>
      <c r="F166" s="81" t="s">
        <v>21</v>
      </c>
      <c r="G166" s="97">
        <v>3250059</v>
      </c>
      <c r="H166" s="98">
        <v>45769</v>
      </c>
      <c r="I166" s="99" t="s">
        <v>464</v>
      </c>
      <c r="J166" s="91" t="s">
        <v>64</v>
      </c>
      <c r="K166" s="92" t="s">
        <v>23</v>
      </c>
      <c r="L166" s="55">
        <v>485208</v>
      </c>
      <c r="M166" s="85">
        <v>45748</v>
      </c>
    </row>
    <row r="167" spans="1:13" ht="36" x14ac:dyDescent="0.2">
      <c r="A167" s="77" t="s">
        <v>38</v>
      </c>
      <c r="B167" s="86" t="s">
        <v>0</v>
      </c>
      <c r="C167" s="87" t="s">
        <v>0</v>
      </c>
      <c r="D167" s="88" t="s">
        <v>217</v>
      </c>
      <c r="E167" s="89">
        <v>45517</v>
      </c>
      <c r="F167" s="81" t="s">
        <v>21</v>
      </c>
      <c r="G167" s="97">
        <v>3250060</v>
      </c>
      <c r="H167" s="98">
        <v>45769</v>
      </c>
      <c r="I167" s="99" t="s">
        <v>465</v>
      </c>
      <c r="J167" s="91" t="s">
        <v>64</v>
      </c>
      <c r="K167" s="92" t="s">
        <v>23</v>
      </c>
      <c r="L167" s="55">
        <v>149516</v>
      </c>
      <c r="M167" s="85">
        <v>45748</v>
      </c>
    </row>
    <row r="168" spans="1:13" ht="36" x14ac:dyDescent="0.2">
      <c r="A168" s="77" t="s">
        <v>38</v>
      </c>
      <c r="B168" s="86" t="s">
        <v>0</v>
      </c>
      <c r="C168" s="87" t="s">
        <v>0</v>
      </c>
      <c r="D168" s="88" t="s">
        <v>217</v>
      </c>
      <c r="E168" s="89">
        <v>45517</v>
      </c>
      <c r="F168" s="81" t="s">
        <v>21</v>
      </c>
      <c r="G168" s="97">
        <v>3250061</v>
      </c>
      <c r="H168" s="98">
        <v>45769</v>
      </c>
      <c r="I168" s="99" t="s">
        <v>466</v>
      </c>
      <c r="J168" s="91" t="s">
        <v>64</v>
      </c>
      <c r="K168" s="92" t="s">
        <v>23</v>
      </c>
      <c r="L168" s="55">
        <v>297614</v>
      </c>
      <c r="M168" s="85">
        <v>45748</v>
      </c>
    </row>
    <row r="169" spans="1:13" ht="30" x14ac:dyDescent="0.2">
      <c r="A169" s="77" t="s">
        <v>37</v>
      </c>
      <c r="B169" s="86" t="s">
        <v>0</v>
      </c>
      <c r="C169" s="87" t="s">
        <v>0</v>
      </c>
      <c r="D169" s="88" t="s">
        <v>217</v>
      </c>
      <c r="E169" s="89">
        <v>45517</v>
      </c>
      <c r="F169" s="81" t="s">
        <v>21</v>
      </c>
      <c r="G169" s="112">
        <v>42500077</v>
      </c>
      <c r="H169" s="113">
        <v>45769</v>
      </c>
      <c r="I169" s="114" t="s">
        <v>467</v>
      </c>
      <c r="J169" s="91" t="s">
        <v>64</v>
      </c>
      <c r="K169" s="92" t="s">
        <v>23</v>
      </c>
      <c r="L169" s="115">
        <f>158570+7140</f>
        <v>165710</v>
      </c>
      <c r="M169" s="85">
        <v>45748</v>
      </c>
    </row>
    <row r="170" spans="1:13" ht="30" x14ac:dyDescent="0.2">
      <c r="A170" s="77" t="s">
        <v>37</v>
      </c>
      <c r="B170" s="86" t="s">
        <v>0</v>
      </c>
      <c r="C170" s="87" t="s">
        <v>0</v>
      </c>
      <c r="D170" s="88" t="s">
        <v>217</v>
      </c>
      <c r="E170" s="89">
        <v>45517</v>
      </c>
      <c r="F170" s="81" t="s">
        <v>21</v>
      </c>
      <c r="G170" s="112">
        <v>42500078</v>
      </c>
      <c r="H170" s="113">
        <v>45769</v>
      </c>
      <c r="I170" s="114" t="s">
        <v>468</v>
      </c>
      <c r="J170" s="91" t="s">
        <v>64</v>
      </c>
      <c r="K170" s="92" t="s">
        <v>23</v>
      </c>
      <c r="L170" s="115">
        <f>158518+7140</f>
        <v>165658</v>
      </c>
      <c r="M170" s="85">
        <v>45748</v>
      </c>
    </row>
    <row r="171" spans="1:13" ht="30" x14ac:dyDescent="0.2">
      <c r="A171" s="77" t="s">
        <v>42</v>
      </c>
      <c r="B171" s="86" t="s">
        <v>0</v>
      </c>
      <c r="C171" s="87" t="s">
        <v>0</v>
      </c>
      <c r="D171" s="88" t="s">
        <v>217</v>
      </c>
      <c r="E171" s="89">
        <v>45517</v>
      </c>
      <c r="F171" s="81" t="s">
        <v>21</v>
      </c>
      <c r="G171" s="137">
        <v>19250026</v>
      </c>
      <c r="H171" s="138">
        <v>45769</v>
      </c>
      <c r="I171" s="99" t="s">
        <v>469</v>
      </c>
      <c r="J171" s="91" t="s">
        <v>64</v>
      </c>
      <c r="K171" s="92" t="s">
        <v>23</v>
      </c>
      <c r="L171" s="55">
        <v>256880</v>
      </c>
      <c r="M171" s="85">
        <v>45748</v>
      </c>
    </row>
    <row r="172" spans="1:13" ht="30" x14ac:dyDescent="0.2">
      <c r="A172" s="77" t="s">
        <v>42</v>
      </c>
      <c r="B172" s="86" t="s">
        <v>0</v>
      </c>
      <c r="C172" s="87" t="s">
        <v>0</v>
      </c>
      <c r="D172" s="88" t="s">
        <v>217</v>
      </c>
      <c r="E172" s="89">
        <v>45517</v>
      </c>
      <c r="F172" s="81" t="s">
        <v>21</v>
      </c>
      <c r="G172" s="137">
        <v>19250027</v>
      </c>
      <c r="H172" s="138">
        <v>45769</v>
      </c>
      <c r="I172" s="99" t="s">
        <v>470</v>
      </c>
      <c r="J172" s="91" t="s">
        <v>64</v>
      </c>
      <c r="K172" s="92" t="s">
        <v>23</v>
      </c>
      <c r="L172" s="55">
        <v>241880</v>
      </c>
      <c r="M172" s="85">
        <v>45748</v>
      </c>
    </row>
    <row r="173" spans="1:13" ht="30" x14ac:dyDescent="0.2">
      <c r="A173" s="77" t="s">
        <v>42</v>
      </c>
      <c r="B173" s="86" t="s">
        <v>0</v>
      </c>
      <c r="C173" s="87" t="s">
        <v>0</v>
      </c>
      <c r="D173" s="88" t="s">
        <v>217</v>
      </c>
      <c r="E173" s="89">
        <v>45517</v>
      </c>
      <c r="F173" s="81" t="s">
        <v>21</v>
      </c>
      <c r="G173" s="137">
        <v>19250028</v>
      </c>
      <c r="H173" s="138">
        <v>45769</v>
      </c>
      <c r="I173" s="99" t="s">
        <v>471</v>
      </c>
      <c r="J173" s="91" t="s">
        <v>64</v>
      </c>
      <c r="K173" s="92" t="s">
        <v>23</v>
      </c>
      <c r="L173" s="55">
        <v>256880</v>
      </c>
      <c r="M173" s="85">
        <v>45748</v>
      </c>
    </row>
    <row r="174" spans="1:13" ht="30" x14ac:dyDescent="0.2">
      <c r="A174" s="77" t="s">
        <v>42</v>
      </c>
      <c r="B174" s="86" t="s">
        <v>0</v>
      </c>
      <c r="C174" s="87" t="s">
        <v>0</v>
      </c>
      <c r="D174" s="88" t="s">
        <v>217</v>
      </c>
      <c r="E174" s="89">
        <v>45517</v>
      </c>
      <c r="F174" s="81" t="s">
        <v>21</v>
      </c>
      <c r="G174" s="137">
        <v>19250029</v>
      </c>
      <c r="H174" s="138">
        <v>45769</v>
      </c>
      <c r="I174" s="99" t="s">
        <v>472</v>
      </c>
      <c r="J174" s="91" t="s">
        <v>64</v>
      </c>
      <c r="K174" s="92" t="s">
        <v>23</v>
      </c>
      <c r="L174" s="55">
        <v>256880</v>
      </c>
      <c r="M174" s="85">
        <v>45748</v>
      </c>
    </row>
    <row r="175" spans="1:13" ht="30" x14ac:dyDescent="0.2">
      <c r="A175" s="77" t="s">
        <v>42</v>
      </c>
      <c r="B175" s="86" t="s">
        <v>0</v>
      </c>
      <c r="C175" s="87" t="s">
        <v>0</v>
      </c>
      <c r="D175" s="88" t="s">
        <v>217</v>
      </c>
      <c r="E175" s="89">
        <v>45517</v>
      </c>
      <c r="F175" s="81" t="s">
        <v>21</v>
      </c>
      <c r="G175" s="137">
        <v>19250030</v>
      </c>
      <c r="H175" s="138">
        <v>45769</v>
      </c>
      <c r="I175" s="99" t="s">
        <v>473</v>
      </c>
      <c r="J175" s="91" t="s">
        <v>64</v>
      </c>
      <c r="K175" s="92" t="s">
        <v>23</v>
      </c>
      <c r="L175" s="55">
        <v>404656</v>
      </c>
      <c r="M175" s="85">
        <v>45748</v>
      </c>
    </row>
    <row r="176" spans="1:13" ht="30" x14ac:dyDescent="0.2">
      <c r="A176" s="77" t="s">
        <v>41</v>
      </c>
      <c r="B176" s="86" t="s">
        <v>0</v>
      </c>
      <c r="C176" s="87" t="s">
        <v>0</v>
      </c>
      <c r="D176" s="88" t="s">
        <v>217</v>
      </c>
      <c r="E176" s="89">
        <v>45517</v>
      </c>
      <c r="F176" s="81" t="s">
        <v>21</v>
      </c>
      <c r="G176" s="100">
        <v>10250061</v>
      </c>
      <c r="H176" s="117">
        <v>45769</v>
      </c>
      <c r="I176" s="99" t="s">
        <v>474</v>
      </c>
      <c r="J176" s="91" t="s">
        <v>64</v>
      </c>
      <c r="K176" s="92" t="s">
        <v>23</v>
      </c>
      <c r="L176" s="118">
        <v>239516</v>
      </c>
      <c r="M176" s="85">
        <v>45748</v>
      </c>
    </row>
    <row r="177" spans="1:13" ht="45" x14ac:dyDescent="0.2">
      <c r="A177" s="77" t="s">
        <v>32</v>
      </c>
      <c r="B177" s="93" t="s">
        <v>220</v>
      </c>
      <c r="C177" s="78" t="s">
        <v>49</v>
      </c>
      <c r="D177" s="94" t="s">
        <v>12</v>
      </c>
      <c r="E177" s="94" t="s">
        <v>12</v>
      </c>
      <c r="F177" s="81" t="s">
        <v>20</v>
      </c>
      <c r="G177" s="107">
        <v>1125080</v>
      </c>
      <c r="H177" s="104">
        <v>45769</v>
      </c>
      <c r="I177" s="91" t="s">
        <v>475</v>
      </c>
      <c r="J177" s="91" t="s">
        <v>476</v>
      </c>
      <c r="K177" s="92" t="s">
        <v>477</v>
      </c>
      <c r="L177" s="106">
        <v>177000</v>
      </c>
      <c r="M177" s="85">
        <v>45748</v>
      </c>
    </row>
    <row r="178" spans="1:13" x14ac:dyDescent="0.2">
      <c r="A178" s="77" t="s">
        <v>36</v>
      </c>
      <c r="B178" s="93" t="s">
        <v>220</v>
      </c>
      <c r="C178" s="78" t="s">
        <v>49</v>
      </c>
      <c r="D178" s="94" t="s">
        <v>12</v>
      </c>
      <c r="E178" s="94" t="s">
        <v>12</v>
      </c>
      <c r="F178" s="81" t="s">
        <v>21</v>
      </c>
      <c r="G178" s="79">
        <v>14250055</v>
      </c>
      <c r="H178" s="82">
        <v>45769</v>
      </c>
      <c r="I178" s="77" t="s">
        <v>478</v>
      </c>
      <c r="J178" s="119" t="s">
        <v>89</v>
      </c>
      <c r="K178" s="120" t="s">
        <v>90</v>
      </c>
      <c r="L178" s="84">
        <v>105263</v>
      </c>
      <c r="M178" s="85">
        <v>45748</v>
      </c>
    </row>
    <row r="179" spans="1:13" ht="90" x14ac:dyDescent="0.2">
      <c r="A179" s="77" t="s">
        <v>14</v>
      </c>
      <c r="B179" s="121" t="s">
        <v>178</v>
      </c>
      <c r="C179" s="121" t="s">
        <v>178</v>
      </c>
      <c r="D179" s="130" t="s">
        <v>91</v>
      </c>
      <c r="E179" s="89">
        <v>45159</v>
      </c>
      <c r="F179" s="81" t="s">
        <v>21</v>
      </c>
      <c r="G179" s="110">
        <v>17250209</v>
      </c>
      <c r="H179" s="104">
        <v>45769</v>
      </c>
      <c r="I179" s="91" t="s">
        <v>479</v>
      </c>
      <c r="J179" s="91" t="s">
        <v>92</v>
      </c>
      <c r="K179" s="129" t="s">
        <v>93</v>
      </c>
      <c r="L179" s="106">
        <v>489376</v>
      </c>
      <c r="M179" s="85">
        <v>45748</v>
      </c>
    </row>
    <row r="180" spans="1:13" ht="75" x14ac:dyDescent="0.2">
      <c r="A180" s="77" t="s">
        <v>14</v>
      </c>
      <c r="B180" s="121" t="s">
        <v>178</v>
      </c>
      <c r="C180" s="121" t="s">
        <v>178</v>
      </c>
      <c r="D180" s="130" t="s">
        <v>91</v>
      </c>
      <c r="E180" s="89">
        <v>45159</v>
      </c>
      <c r="F180" s="81" t="s">
        <v>21</v>
      </c>
      <c r="G180" s="110">
        <v>17250210</v>
      </c>
      <c r="H180" s="104">
        <v>45769</v>
      </c>
      <c r="I180" s="91" t="s">
        <v>480</v>
      </c>
      <c r="J180" s="91" t="s">
        <v>92</v>
      </c>
      <c r="K180" s="129" t="s">
        <v>93</v>
      </c>
      <c r="L180" s="106">
        <v>685620</v>
      </c>
      <c r="M180" s="85">
        <v>45748</v>
      </c>
    </row>
    <row r="181" spans="1:13" ht="75" x14ac:dyDescent="0.2">
      <c r="A181" s="77" t="s">
        <v>14</v>
      </c>
      <c r="B181" s="121" t="s">
        <v>178</v>
      </c>
      <c r="C181" s="121" t="s">
        <v>178</v>
      </c>
      <c r="D181" s="130" t="s">
        <v>91</v>
      </c>
      <c r="E181" s="89">
        <v>45159</v>
      </c>
      <c r="F181" s="81" t="s">
        <v>21</v>
      </c>
      <c r="G181" s="110">
        <v>17250211</v>
      </c>
      <c r="H181" s="104">
        <v>45769</v>
      </c>
      <c r="I181" s="91" t="s">
        <v>481</v>
      </c>
      <c r="J181" s="91" t="s">
        <v>92</v>
      </c>
      <c r="K181" s="129" t="s">
        <v>93</v>
      </c>
      <c r="L181" s="106">
        <v>857025</v>
      </c>
      <c r="M181" s="85">
        <v>45748</v>
      </c>
    </row>
    <row r="182" spans="1:13" ht="75" x14ac:dyDescent="0.2">
      <c r="A182" s="77" t="s">
        <v>14</v>
      </c>
      <c r="B182" s="121" t="s">
        <v>178</v>
      </c>
      <c r="C182" s="121" t="s">
        <v>178</v>
      </c>
      <c r="D182" s="130" t="s">
        <v>91</v>
      </c>
      <c r="E182" s="89">
        <v>45159</v>
      </c>
      <c r="F182" s="81" t="s">
        <v>21</v>
      </c>
      <c r="G182" s="110">
        <v>17250212</v>
      </c>
      <c r="H182" s="104">
        <v>45769</v>
      </c>
      <c r="I182" s="91" t="s">
        <v>482</v>
      </c>
      <c r="J182" s="91" t="s">
        <v>92</v>
      </c>
      <c r="K182" s="129" t="s">
        <v>93</v>
      </c>
      <c r="L182" s="106">
        <v>457080</v>
      </c>
      <c r="M182" s="85">
        <v>45748</v>
      </c>
    </row>
    <row r="183" spans="1:13" ht="60" x14ac:dyDescent="0.2">
      <c r="A183" s="77" t="s">
        <v>14</v>
      </c>
      <c r="B183" s="121" t="s">
        <v>178</v>
      </c>
      <c r="C183" s="121" t="s">
        <v>178</v>
      </c>
      <c r="D183" s="130" t="s">
        <v>91</v>
      </c>
      <c r="E183" s="89">
        <v>45159</v>
      </c>
      <c r="F183" s="81" t="s">
        <v>21</v>
      </c>
      <c r="G183" s="110">
        <v>17250213</v>
      </c>
      <c r="H183" s="104">
        <v>45769</v>
      </c>
      <c r="I183" s="91" t="s">
        <v>483</v>
      </c>
      <c r="J183" s="91" t="s">
        <v>92</v>
      </c>
      <c r="K183" s="129" t="s">
        <v>93</v>
      </c>
      <c r="L183" s="106">
        <v>190450</v>
      </c>
      <c r="M183" s="85">
        <v>45748</v>
      </c>
    </row>
    <row r="184" spans="1:13" ht="45" x14ac:dyDescent="0.2">
      <c r="A184" s="77" t="s">
        <v>14</v>
      </c>
      <c r="B184" s="86" t="s">
        <v>0</v>
      </c>
      <c r="C184" s="87" t="s">
        <v>0</v>
      </c>
      <c r="D184" s="88" t="s">
        <v>217</v>
      </c>
      <c r="E184" s="89">
        <v>45517</v>
      </c>
      <c r="F184" s="81" t="s">
        <v>21</v>
      </c>
      <c r="G184" s="110">
        <v>17250214</v>
      </c>
      <c r="H184" s="104">
        <v>45769</v>
      </c>
      <c r="I184" s="111" t="s">
        <v>484</v>
      </c>
      <c r="J184" s="91" t="s">
        <v>64</v>
      </c>
      <c r="K184" s="92" t="s">
        <v>23</v>
      </c>
      <c r="L184" s="106">
        <v>88516</v>
      </c>
      <c r="M184" s="85">
        <v>45748</v>
      </c>
    </row>
    <row r="185" spans="1:13" ht="45" x14ac:dyDescent="0.2">
      <c r="A185" s="77" t="s">
        <v>14</v>
      </c>
      <c r="B185" s="86" t="s">
        <v>0</v>
      </c>
      <c r="C185" s="87" t="s">
        <v>0</v>
      </c>
      <c r="D185" s="88" t="s">
        <v>217</v>
      </c>
      <c r="E185" s="89">
        <v>45517</v>
      </c>
      <c r="F185" s="81" t="s">
        <v>21</v>
      </c>
      <c r="G185" s="110">
        <v>17250215</v>
      </c>
      <c r="H185" s="104">
        <v>45769</v>
      </c>
      <c r="I185" s="111" t="s">
        <v>485</v>
      </c>
      <c r="J185" s="91" t="s">
        <v>64</v>
      </c>
      <c r="K185" s="92" t="s">
        <v>23</v>
      </c>
      <c r="L185" s="106">
        <v>88516</v>
      </c>
      <c r="M185" s="85">
        <v>45748</v>
      </c>
    </row>
    <row r="186" spans="1:13" ht="60" x14ac:dyDescent="0.2">
      <c r="A186" s="77" t="s">
        <v>14</v>
      </c>
      <c r="B186" s="86" t="s">
        <v>0</v>
      </c>
      <c r="C186" s="87" t="s">
        <v>0</v>
      </c>
      <c r="D186" s="88" t="s">
        <v>217</v>
      </c>
      <c r="E186" s="89">
        <v>45517</v>
      </c>
      <c r="F186" s="81" t="s">
        <v>21</v>
      </c>
      <c r="G186" s="110">
        <v>17250217</v>
      </c>
      <c r="H186" s="104">
        <v>45769</v>
      </c>
      <c r="I186" s="111" t="s">
        <v>486</v>
      </c>
      <c r="J186" s="91" t="s">
        <v>64</v>
      </c>
      <c r="K186" s="92" t="s">
        <v>23</v>
      </c>
      <c r="L186" s="106">
        <v>228658</v>
      </c>
      <c r="M186" s="85">
        <v>45748</v>
      </c>
    </row>
    <row r="187" spans="1:13" ht="30" x14ac:dyDescent="0.2">
      <c r="A187" s="77" t="s">
        <v>14</v>
      </c>
      <c r="B187" s="93" t="s">
        <v>220</v>
      </c>
      <c r="C187" s="78" t="s">
        <v>49</v>
      </c>
      <c r="D187" s="94" t="s">
        <v>12</v>
      </c>
      <c r="E187" s="94" t="s">
        <v>12</v>
      </c>
      <c r="F187" s="81" t="s">
        <v>21</v>
      </c>
      <c r="G187" s="110">
        <v>17250218</v>
      </c>
      <c r="H187" s="104">
        <v>45769</v>
      </c>
      <c r="I187" s="111" t="s">
        <v>487</v>
      </c>
      <c r="J187" s="111" t="s">
        <v>488</v>
      </c>
      <c r="K187" s="142" t="s">
        <v>489</v>
      </c>
      <c r="L187" s="106">
        <v>204000</v>
      </c>
      <c r="M187" s="85">
        <v>45748</v>
      </c>
    </row>
    <row r="188" spans="1:13" ht="24" x14ac:dyDescent="0.2">
      <c r="A188" s="77" t="s">
        <v>40</v>
      </c>
      <c r="B188" s="93" t="s">
        <v>220</v>
      </c>
      <c r="C188" s="78" t="s">
        <v>49</v>
      </c>
      <c r="D188" s="94" t="s">
        <v>12</v>
      </c>
      <c r="E188" s="94" t="s">
        <v>12</v>
      </c>
      <c r="F188" s="81" t="s">
        <v>21</v>
      </c>
      <c r="G188" s="90">
        <v>2250107</v>
      </c>
      <c r="H188" s="82">
        <v>45770</v>
      </c>
      <c r="I188" s="77" t="s">
        <v>490</v>
      </c>
      <c r="J188" s="77" t="s">
        <v>94</v>
      </c>
      <c r="K188" s="83" t="s">
        <v>98</v>
      </c>
      <c r="L188" s="84">
        <v>204680</v>
      </c>
      <c r="M188" s="85">
        <v>45748</v>
      </c>
    </row>
    <row r="189" spans="1:13" ht="24" x14ac:dyDescent="0.2">
      <c r="A189" s="77" t="s">
        <v>40</v>
      </c>
      <c r="B189" s="93" t="s">
        <v>220</v>
      </c>
      <c r="C189" s="78" t="s">
        <v>49</v>
      </c>
      <c r="D189" s="94" t="s">
        <v>12</v>
      </c>
      <c r="E189" s="94" t="s">
        <v>12</v>
      </c>
      <c r="F189" s="81" t="s">
        <v>21</v>
      </c>
      <c r="G189" s="90">
        <v>2250108</v>
      </c>
      <c r="H189" s="82">
        <v>45770</v>
      </c>
      <c r="I189" s="77" t="s">
        <v>491</v>
      </c>
      <c r="J189" s="95" t="s">
        <v>222</v>
      </c>
      <c r="K189" s="96" t="s">
        <v>101</v>
      </c>
      <c r="L189" s="84">
        <v>134900</v>
      </c>
      <c r="M189" s="85">
        <v>45748</v>
      </c>
    </row>
    <row r="190" spans="1:13" ht="30" x14ac:dyDescent="0.2">
      <c r="A190" s="77" t="s">
        <v>40</v>
      </c>
      <c r="B190" s="86" t="s">
        <v>0</v>
      </c>
      <c r="C190" s="87" t="s">
        <v>0</v>
      </c>
      <c r="D190" s="88" t="s">
        <v>217</v>
      </c>
      <c r="E190" s="89">
        <v>45517</v>
      </c>
      <c r="F190" s="81" t="s">
        <v>21</v>
      </c>
      <c r="G190" s="90">
        <v>2250109</v>
      </c>
      <c r="H190" s="82">
        <v>45770</v>
      </c>
      <c r="I190" s="77" t="s">
        <v>492</v>
      </c>
      <c r="J190" s="91" t="s">
        <v>64</v>
      </c>
      <c r="K190" s="92" t="s">
        <v>23</v>
      </c>
      <c r="L190" s="84">
        <v>441730</v>
      </c>
      <c r="M190" s="85">
        <v>45748</v>
      </c>
    </row>
    <row r="191" spans="1:13" ht="36" x14ac:dyDescent="0.2">
      <c r="A191" s="77" t="s">
        <v>38</v>
      </c>
      <c r="B191" s="86" t="s">
        <v>0</v>
      </c>
      <c r="C191" s="87" t="s">
        <v>0</v>
      </c>
      <c r="D191" s="88" t="s">
        <v>217</v>
      </c>
      <c r="E191" s="89">
        <v>45517</v>
      </c>
      <c r="F191" s="81" t="s">
        <v>21</v>
      </c>
      <c r="G191" s="97">
        <v>3250062</v>
      </c>
      <c r="H191" s="98">
        <v>45770</v>
      </c>
      <c r="I191" s="99" t="s">
        <v>493</v>
      </c>
      <c r="J191" s="91" t="s">
        <v>64</v>
      </c>
      <c r="K191" s="92" t="s">
        <v>23</v>
      </c>
      <c r="L191" s="55">
        <v>186580</v>
      </c>
      <c r="M191" s="85">
        <v>45748</v>
      </c>
    </row>
    <row r="192" spans="1:13" ht="27" x14ac:dyDescent="0.2">
      <c r="A192" s="77" t="s">
        <v>37</v>
      </c>
      <c r="B192" s="114" t="s">
        <v>18</v>
      </c>
      <c r="C192" s="121" t="s">
        <v>178</v>
      </c>
      <c r="D192" s="122" t="s">
        <v>164</v>
      </c>
      <c r="E192" s="113">
        <v>45637</v>
      </c>
      <c r="F192" s="81" t="s">
        <v>21</v>
      </c>
      <c r="G192" s="112">
        <v>42500079</v>
      </c>
      <c r="H192" s="113">
        <v>45770</v>
      </c>
      <c r="I192" s="114" t="s">
        <v>494</v>
      </c>
      <c r="J192" s="114" t="s">
        <v>262</v>
      </c>
      <c r="K192" s="123" t="s">
        <v>77</v>
      </c>
      <c r="L192" s="115">
        <v>137200</v>
      </c>
      <c r="M192" s="85">
        <v>45748</v>
      </c>
    </row>
    <row r="193" spans="1:13" ht="30" x14ac:dyDescent="0.2">
      <c r="A193" s="77" t="s">
        <v>37</v>
      </c>
      <c r="B193" s="86" t="s">
        <v>0</v>
      </c>
      <c r="C193" s="87" t="s">
        <v>0</v>
      </c>
      <c r="D193" s="88" t="s">
        <v>217</v>
      </c>
      <c r="E193" s="89">
        <v>45517</v>
      </c>
      <c r="F193" s="81" t="s">
        <v>21</v>
      </c>
      <c r="G193" s="112">
        <v>42500080</v>
      </c>
      <c r="H193" s="113">
        <v>45770</v>
      </c>
      <c r="I193" s="114" t="s">
        <v>495</v>
      </c>
      <c r="J193" s="91" t="s">
        <v>64</v>
      </c>
      <c r="K193" s="92" t="s">
        <v>23</v>
      </c>
      <c r="L193" s="115">
        <f>152518+7140</f>
        <v>159658</v>
      </c>
      <c r="M193" s="85">
        <v>45748</v>
      </c>
    </row>
    <row r="194" spans="1:13" ht="15" x14ac:dyDescent="0.2">
      <c r="A194" s="77" t="s">
        <v>125</v>
      </c>
      <c r="B194" s="93" t="s">
        <v>220</v>
      </c>
      <c r="C194" s="78" t="s">
        <v>49</v>
      </c>
      <c r="D194" s="94" t="s">
        <v>12</v>
      </c>
      <c r="E194" s="94" t="s">
        <v>12</v>
      </c>
      <c r="F194" s="81" t="s">
        <v>21</v>
      </c>
      <c r="G194" s="103">
        <v>9250054</v>
      </c>
      <c r="H194" s="104">
        <v>45770</v>
      </c>
      <c r="I194" s="91" t="s">
        <v>496</v>
      </c>
      <c r="J194" s="91" t="s">
        <v>497</v>
      </c>
      <c r="K194" s="105" t="s">
        <v>498</v>
      </c>
      <c r="L194" s="106">
        <v>58000</v>
      </c>
      <c r="M194" s="85">
        <v>45748</v>
      </c>
    </row>
    <row r="195" spans="1:13" ht="30" x14ac:dyDescent="0.2">
      <c r="A195" s="77" t="s">
        <v>42</v>
      </c>
      <c r="B195" s="86" t="s">
        <v>0</v>
      </c>
      <c r="C195" s="87" t="s">
        <v>0</v>
      </c>
      <c r="D195" s="88" t="s">
        <v>217</v>
      </c>
      <c r="E195" s="89">
        <v>45517</v>
      </c>
      <c r="F195" s="81" t="s">
        <v>21</v>
      </c>
      <c r="G195" s="137">
        <v>19250033</v>
      </c>
      <c r="H195" s="138">
        <v>45770</v>
      </c>
      <c r="I195" s="99" t="s">
        <v>499</v>
      </c>
      <c r="J195" s="91" t="s">
        <v>64</v>
      </c>
      <c r="K195" s="92" t="s">
        <v>23</v>
      </c>
      <c r="L195" s="55">
        <v>185658</v>
      </c>
      <c r="M195" s="85">
        <v>45748</v>
      </c>
    </row>
    <row r="196" spans="1:13" ht="30" x14ac:dyDescent="0.2">
      <c r="A196" s="77" t="s">
        <v>42</v>
      </c>
      <c r="B196" s="86" t="s">
        <v>0</v>
      </c>
      <c r="C196" s="87" t="s">
        <v>0</v>
      </c>
      <c r="D196" s="88" t="s">
        <v>217</v>
      </c>
      <c r="E196" s="89">
        <v>45517</v>
      </c>
      <c r="F196" s="81" t="s">
        <v>21</v>
      </c>
      <c r="G196" s="137">
        <v>19250034</v>
      </c>
      <c r="H196" s="138">
        <v>45770</v>
      </c>
      <c r="I196" s="99" t="s">
        <v>500</v>
      </c>
      <c r="J196" s="91" t="s">
        <v>64</v>
      </c>
      <c r="K196" s="92" t="s">
        <v>23</v>
      </c>
      <c r="L196" s="55">
        <v>239858</v>
      </c>
      <c r="M196" s="85">
        <v>45748</v>
      </c>
    </row>
    <row r="197" spans="1:13" ht="30" x14ac:dyDescent="0.2">
      <c r="A197" s="77" t="s">
        <v>42</v>
      </c>
      <c r="B197" s="86" t="s">
        <v>0</v>
      </c>
      <c r="C197" s="87" t="s">
        <v>0</v>
      </c>
      <c r="D197" s="88" t="s">
        <v>217</v>
      </c>
      <c r="E197" s="89">
        <v>45517</v>
      </c>
      <c r="F197" s="81" t="s">
        <v>21</v>
      </c>
      <c r="G197" s="137">
        <v>19250035</v>
      </c>
      <c r="H197" s="138">
        <v>45770</v>
      </c>
      <c r="I197" s="99" t="s">
        <v>501</v>
      </c>
      <c r="J197" s="91" t="s">
        <v>64</v>
      </c>
      <c r="K197" s="92" t="s">
        <v>23</v>
      </c>
      <c r="L197" s="55">
        <v>173358</v>
      </c>
      <c r="M197" s="85">
        <v>45748</v>
      </c>
    </row>
    <row r="198" spans="1:13" ht="36" x14ac:dyDescent="0.2">
      <c r="A198" s="77" t="s">
        <v>29</v>
      </c>
      <c r="B198" s="93" t="s">
        <v>220</v>
      </c>
      <c r="C198" s="78" t="s">
        <v>49</v>
      </c>
      <c r="D198" s="94" t="s">
        <v>12</v>
      </c>
      <c r="E198" s="94" t="s">
        <v>12</v>
      </c>
      <c r="F198" s="81" t="s">
        <v>21</v>
      </c>
      <c r="G198" s="79">
        <v>15250065</v>
      </c>
      <c r="H198" s="82">
        <v>45770</v>
      </c>
      <c r="I198" s="77" t="s">
        <v>502</v>
      </c>
      <c r="J198" s="77" t="s">
        <v>503</v>
      </c>
      <c r="K198" s="83" t="s">
        <v>504</v>
      </c>
      <c r="L198" s="84">
        <v>75000</v>
      </c>
      <c r="M198" s="85">
        <v>45748</v>
      </c>
    </row>
    <row r="199" spans="1:13" ht="90" x14ac:dyDescent="0.2">
      <c r="A199" s="77" t="s">
        <v>14</v>
      </c>
      <c r="B199" s="86" t="s">
        <v>0</v>
      </c>
      <c r="C199" s="87" t="s">
        <v>0</v>
      </c>
      <c r="D199" s="88" t="s">
        <v>217</v>
      </c>
      <c r="E199" s="89">
        <v>45517</v>
      </c>
      <c r="F199" s="81" t="s">
        <v>21</v>
      </c>
      <c r="G199" s="110">
        <v>17250219</v>
      </c>
      <c r="H199" s="104">
        <v>45770</v>
      </c>
      <c r="I199" s="111" t="s">
        <v>505</v>
      </c>
      <c r="J199" s="91" t="s">
        <v>64</v>
      </c>
      <c r="K199" s="92" t="s">
        <v>23</v>
      </c>
      <c r="L199" s="106">
        <v>2613115</v>
      </c>
      <c r="M199" s="85">
        <v>45748</v>
      </c>
    </row>
    <row r="200" spans="1:13" ht="24" x14ac:dyDescent="0.2">
      <c r="A200" s="77" t="s">
        <v>15</v>
      </c>
      <c r="B200" s="77" t="s">
        <v>13</v>
      </c>
      <c r="C200" s="78" t="s">
        <v>49</v>
      </c>
      <c r="D200" s="81" t="s">
        <v>506</v>
      </c>
      <c r="E200" s="143">
        <v>45761</v>
      </c>
      <c r="F200" s="81" t="s">
        <v>20</v>
      </c>
      <c r="G200" s="81">
        <v>1250043</v>
      </c>
      <c r="H200" s="82">
        <v>45771</v>
      </c>
      <c r="I200" s="77" t="s">
        <v>507</v>
      </c>
      <c r="J200" s="77" t="s">
        <v>508</v>
      </c>
      <c r="K200" s="83" t="s">
        <v>509</v>
      </c>
      <c r="L200" s="84">
        <v>1643995</v>
      </c>
      <c r="M200" s="85">
        <v>45748</v>
      </c>
    </row>
    <row r="201" spans="1:13" ht="24" x14ac:dyDescent="0.2">
      <c r="A201" s="77" t="s">
        <v>15</v>
      </c>
      <c r="B201" s="77" t="s">
        <v>13</v>
      </c>
      <c r="C201" s="78" t="s">
        <v>49</v>
      </c>
      <c r="D201" s="81" t="s">
        <v>506</v>
      </c>
      <c r="E201" s="143">
        <v>45761</v>
      </c>
      <c r="F201" s="81" t="s">
        <v>20</v>
      </c>
      <c r="G201" s="81">
        <v>1250044</v>
      </c>
      <c r="H201" s="82">
        <v>45771</v>
      </c>
      <c r="I201" s="77" t="s">
        <v>510</v>
      </c>
      <c r="J201" s="77" t="s">
        <v>211</v>
      </c>
      <c r="K201" s="124" t="s">
        <v>176</v>
      </c>
      <c r="L201" s="84">
        <v>1639863</v>
      </c>
      <c r="M201" s="85">
        <v>45748</v>
      </c>
    </row>
    <row r="202" spans="1:13" ht="30" x14ac:dyDescent="0.2">
      <c r="A202" s="77" t="s">
        <v>37</v>
      </c>
      <c r="B202" s="86" t="s">
        <v>0</v>
      </c>
      <c r="C202" s="87" t="s">
        <v>0</v>
      </c>
      <c r="D202" s="88" t="s">
        <v>217</v>
      </c>
      <c r="E202" s="89">
        <v>45517</v>
      </c>
      <c r="F202" s="81" t="s">
        <v>21</v>
      </c>
      <c r="G202" s="112">
        <v>42500082</v>
      </c>
      <c r="H202" s="113">
        <v>45771</v>
      </c>
      <c r="I202" s="114" t="s">
        <v>511</v>
      </c>
      <c r="J202" s="91" t="s">
        <v>64</v>
      </c>
      <c r="K202" s="92" t="s">
        <v>23</v>
      </c>
      <c r="L202" s="115">
        <f>168258+7140</f>
        <v>175398</v>
      </c>
      <c r="M202" s="85">
        <v>45748</v>
      </c>
    </row>
    <row r="203" spans="1:13" ht="30" x14ac:dyDescent="0.2">
      <c r="A203" s="77" t="s">
        <v>125</v>
      </c>
      <c r="B203" s="86" t="s">
        <v>0</v>
      </c>
      <c r="C203" s="87" t="s">
        <v>0</v>
      </c>
      <c r="D203" s="88" t="s">
        <v>217</v>
      </c>
      <c r="E203" s="89">
        <v>45517</v>
      </c>
      <c r="F203" s="81" t="s">
        <v>21</v>
      </c>
      <c r="G203" s="103">
        <v>9250055</v>
      </c>
      <c r="H203" s="104">
        <v>45771</v>
      </c>
      <c r="I203" s="91" t="s">
        <v>512</v>
      </c>
      <c r="J203" s="91" t="s">
        <v>64</v>
      </c>
      <c r="K203" s="92" t="s">
        <v>23</v>
      </c>
      <c r="L203" s="106">
        <v>518194</v>
      </c>
      <c r="M203" s="85">
        <v>45748</v>
      </c>
    </row>
    <row r="204" spans="1:13" ht="30" x14ac:dyDescent="0.2">
      <c r="A204" s="77" t="s">
        <v>41</v>
      </c>
      <c r="B204" s="86" t="s">
        <v>0</v>
      </c>
      <c r="C204" s="87" t="s">
        <v>0</v>
      </c>
      <c r="D204" s="88" t="s">
        <v>217</v>
      </c>
      <c r="E204" s="89">
        <v>45517</v>
      </c>
      <c r="F204" s="81" t="s">
        <v>21</v>
      </c>
      <c r="G204" s="100">
        <v>10250064</v>
      </c>
      <c r="H204" s="117">
        <v>45771</v>
      </c>
      <c r="I204" s="99" t="s">
        <v>513</v>
      </c>
      <c r="J204" s="91" t="s">
        <v>64</v>
      </c>
      <c r="K204" s="92" t="s">
        <v>23</v>
      </c>
      <c r="L204" s="118">
        <v>283580</v>
      </c>
      <c r="M204" s="85">
        <v>45748</v>
      </c>
    </row>
    <row r="205" spans="1:13" ht="24" x14ac:dyDescent="0.2">
      <c r="A205" s="77" t="s">
        <v>41</v>
      </c>
      <c r="B205" s="93" t="s">
        <v>220</v>
      </c>
      <c r="C205" s="78" t="s">
        <v>49</v>
      </c>
      <c r="D205" s="94" t="s">
        <v>12</v>
      </c>
      <c r="E205" s="94" t="s">
        <v>12</v>
      </c>
      <c r="F205" s="81" t="s">
        <v>21</v>
      </c>
      <c r="G205" s="100">
        <v>10250066</v>
      </c>
      <c r="H205" s="117">
        <v>45771</v>
      </c>
      <c r="I205" s="99" t="s">
        <v>514</v>
      </c>
      <c r="J205" s="95" t="s">
        <v>69</v>
      </c>
      <c r="K205" s="96" t="s">
        <v>26</v>
      </c>
      <c r="L205" s="118">
        <v>110000</v>
      </c>
      <c r="M205" s="85">
        <v>45748</v>
      </c>
    </row>
    <row r="206" spans="1:13" ht="30" x14ac:dyDescent="0.2">
      <c r="A206" s="77" t="s">
        <v>32</v>
      </c>
      <c r="B206" s="93" t="s">
        <v>220</v>
      </c>
      <c r="C206" s="78" t="s">
        <v>49</v>
      </c>
      <c r="D206" s="94" t="s">
        <v>12</v>
      </c>
      <c r="E206" s="94" t="s">
        <v>12</v>
      </c>
      <c r="F206" s="81" t="s">
        <v>20</v>
      </c>
      <c r="G206" s="107">
        <v>1125084</v>
      </c>
      <c r="H206" s="104">
        <v>45771</v>
      </c>
      <c r="I206" s="91" t="s">
        <v>515</v>
      </c>
      <c r="J206" s="91" t="s">
        <v>200</v>
      </c>
      <c r="K206" s="92" t="s">
        <v>201</v>
      </c>
      <c r="L206" s="106">
        <v>114142</v>
      </c>
      <c r="M206" s="85">
        <v>45748</v>
      </c>
    </row>
    <row r="207" spans="1:13" ht="24" x14ac:dyDescent="0.2">
      <c r="A207" s="77" t="s">
        <v>39</v>
      </c>
      <c r="B207" s="121" t="s">
        <v>178</v>
      </c>
      <c r="C207" s="121" t="s">
        <v>178</v>
      </c>
      <c r="D207" s="79" t="s">
        <v>516</v>
      </c>
      <c r="E207" s="82">
        <v>45702</v>
      </c>
      <c r="F207" s="81" t="s">
        <v>21</v>
      </c>
      <c r="G207" s="79">
        <v>16250074</v>
      </c>
      <c r="H207" s="82">
        <v>45771</v>
      </c>
      <c r="I207" s="77" t="s">
        <v>517</v>
      </c>
      <c r="J207" s="77" t="s">
        <v>518</v>
      </c>
      <c r="K207" s="83" t="s">
        <v>519</v>
      </c>
      <c r="L207" s="84">
        <v>13724220</v>
      </c>
      <c r="M207" s="85">
        <v>45748</v>
      </c>
    </row>
    <row r="208" spans="1:13" ht="36" x14ac:dyDescent="0.2">
      <c r="A208" s="77" t="s">
        <v>39</v>
      </c>
      <c r="B208" s="93" t="s">
        <v>220</v>
      </c>
      <c r="C208" s="78" t="s">
        <v>49</v>
      </c>
      <c r="D208" s="94" t="s">
        <v>12</v>
      </c>
      <c r="E208" s="94" t="s">
        <v>12</v>
      </c>
      <c r="F208" s="81" t="s">
        <v>21</v>
      </c>
      <c r="G208" s="79">
        <v>16250075</v>
      </c>
      <c r="H208" s="82">
        <v>45771</v>
      </c>
      <c r="I208" s="77" t="s">
        <v>520</v>
      </c>
      <c r="J208" s="77" t="s">
        <v>384</v>
      </c>
      <c r="K208" s="83" t="s">
        <v>385</v>
      </c>
      <c r="L208" s="84">
        <v>195001</v>
      </c>
      <c r="M208" s="85">
        <v>45748</v>
      </c>
    </row>
    <row r="209" spans="1:13" ht="36" x14ac:dyDescent="0.2">
      <c r="A209" s="77" t="s">
        <v>39</v>
      </c>
      <c r="B209" s="93" t="s">
        <v>220</v>
      </c>
      <c r="C209" s="78" t="s">
        <v>49</v>
      </c>
      <c r="D209" s="94" t="s">
        <v>12</v>
      </c>
      <c r="E209" s="94" t="s">
        <v>12</v>
      </c>
      <c r="F209" s="81" t="s">
        <v>21</v>
      </c>
      <c r="G209" s="79">
        <v>16250076</v>
      </c>
      <c r="H209" s="82">
        <v>45771</v>
      </c>
      <c r="I209" s="77" t="s">
        <v>521</v>
      </c>
      <c r="J209" s="77" t="s">
        <v>30</v>
      </c>
      <c r="K209" s="83" t="s">
        <v>44</v>
      </c>
      <c r="L209" s="84">
        <v>71400</v>
      </c>
      <c r="M209" s="85">
        <v>45748</v>
      </c>
    </row>
    <row r="210" spans="1:13" ht="72" x14ac:dyDescent="0.2">
      <c r="A210" s="77" t="s">
        <v>39</v>
      </c>
      <c r="B210" s="93" t="s">
        <v>220</v>
      </c>
      <c r="C210" s="78" t="s">
        <v>49</v>
      </c>
      <c r="D210" s="94" t="s">
        <v>12</v>
      </c>
      <c r="E210" s="94" t="s">
        <v>12</v>
      </c>
      <c r="F210" s="81" t="s">
        <v>21</v>
      </c>
      <c r="G210" s="79">
        <v>16250077</v>
      </c>
      <c r="H210" s="82">
        <v>45771</v>
      </c>
      <c r="I210" s="77" t="s">
        <v>522</v>
      </c>
      <c r="J210" s="77" t="s">
        <v>135</v>
      </c>
      <c r="K210" s="83" t="s">
        <v>136</v>
      </c>
      <c r="L210" s="84">
        <v>201110</v>
      </c>
      <c r="M210" s="85">
        <v>45748</v>
      </c>
    </row>
    <row r="211" spans="1:13" ht="60" x14ac:dyDescent="0.2">
      <c r="A211" s="77" t="s">
        <v>14</v>
      </c>
      <c r="B211" s="127" t="s">
        <v>269</v>
      </c>
      <c r="C211" s="78" t="s">
        <v>49</v>
      </c>
      <c r="D211" s="94" t="s">
        <v>12</v>
      </c>
      <c r="E211" s="94" t="s">
        <v>12</v>
      </c>
      <c r="F211" s="81" t="s">
        <v>21</v>
      </c>
      <c r="G211" s="110">
        <v>17250220</v>
      </c>
      <c r="H211" s="104">
        <v>45771</v>
      </c>
      <c r="I211" s="125" t="s">
        <v>523</v>
      </c>
      <c r="J211" s="91" t="s">
        <v>524</v>
      </c>
      <c r="K211" s="129" t="s">
        <v>525</v>
      </c>
      <c r="L211" s="106">
        <v>4367300</v>
      </c>
      <c r="M211" s="85">
        <v>45748</v>
      </c>
    </row>
    <row r="212" spans="1:13" ht="75" x14ac:dyDescent="0.2">
      <c r="A212" s="77" t="s">
        <v>14</v>
      </c>
      <c r="B212" s="121" t="s">
        <v>178</v>
      </c>
      <c r="C212" s="121" t="s">
        <v>178</v>
      </c>
      <c r="D212" s="130" t="s">
        <v>91</v>
      </c>
      <c r="E212" s="89">
        <v>45159</v>
      </c>
      <c r="F212" s="81" t="s">
        <v>21</v>
      </c>
      <c r="G212" s="110">
        <v>17250223</v>
      </c>
      <c r="H212" s="104">
        <v>45771</v>
      </c>
      <c r="I212" s="91" t="s">
        <v>526</v>
      </c>
      <c r="J212" s="91" t="s">
        <v>92</v>
      </c>
      <c r="K212" s="129" t="s">
        <v>93</v>
      </c>
      <c r="L212" s="106">
        <v>537069</v>
      </c>
      <c r="M212" s="85">
        <v>45748</v>
      </c>
    </row>
    <row r="213" spans="1:13" ht="45" x14ac:dyDescent="0.2">
      <c r="A213" s="77" t="s">
        <v>14</v>
      </c>
      <c r="B213" s="86" t="s">
        <v>0</v>
      </c>
      <c r="C213" s="87" t="s">
        <v>0</v>
      </c>
      <c r="D213" s="88" t="s">
        <v>217</v>
      </c>
      <c r="E213" s="89">
        <v>45517</v>
      </c>
      <c r="F213" s="81" t="s">
        <v>21</v>
      </c>
      <c r="G213" s="110">
        <v>17250225</v>
      </c>
      <c r="H213" s="104">
        <v>45771</v>
      </c>
      <c r="I213" s="111" t="s">
        <v>527</v>
      </c>
      <c r="J213" s="91" t="s">
        <v>64</v>
      </c>
      <c r="K213" s="92" t="s">
        <v>23</v>
      </c>
      <c r="L213" s="106">
        <v>196000</v>
      </c>
      <c r="M213" s="85">
        <v>45748</v>
      </c>
    </row>
    <row r="214" spans="1:13" ht="60" x14ac:dyDescent="0.2">
      <c r="A214" s="77" t="s">
        <v>14</v>
      </c>
      <c r="B214" s="86" t="s">
        <v>0</v>
      </c>
      <c r="C214" s="87" t="s">
        <v>0</v>
      </c>
      <c r="D214" s="88" t="s">
        <v>217</v>
      </c>
      <c r="E214" s="89">
        <v>45517</v>
      </c>
      <c r="F214" s="81" t="s">
        <v>21</v>
      </c>
      <c r="G214" s="110">
        <v>17250226</v>
      </c>
      <c r="H214" s="104">
        <v>45771</v>
      </c>
      <c r="I214" s="111" t="s">
        <v>528</v>
      </c>
      <c r="J214" s="91" t="s">
        <v>64</v>
      </c>
      <c r="K214" s="92" t="s">
        <v>23</v>
      </c>
      <c r="L214" s="106">
        <v>153398</v>
      </c>
      <c r="M214" s="85">
        <v>45748</v>
      </c>
    </row>
    <row r="215" spans="1:13" ht="24" x14ac:dyDescent="0.2">
      <c r="A215" s="77" t="s">
        <v>40</v>
      </c>
      <c r="B215" s="77" t="s">
        <v>13</v>
      </c>
      <c r="C215" s="78" t="s">
        <v>49</v>
      </c>
      <c r="D215" s="79" t="s">
        <v>529</v>
      </c>
      <c r="E215" s="82">
        <v>45637</v>
      </c>
      <c r="F215" s="81" t="s">
        <v>21</v>
      </c>
      <c r="G215" s="90">
        <v>2250110</v>
      </c>
      <c r="H215" s="82">
        <v>45772</v>
      </c>
      <c r="I215" s="77" t="s">
        <v>530</v>
      </c>
      <c r="J215" s="77" t="s">
        <v>278</v>
      </c>
      <c r="K215" s="83" t="s">
        <v>78</v>
      </c>
      <c r="L215" s="84">
        <v>421558</v>
      </c>
      <c r="M215" s="85">
        <v>45748</v>
      </c>
    </row>
    <row r="216" spans="1:13" ht="30" x14ac:dyDescent="0.2">
      <c r="A216" s="77" t="s">
        <v>59</v>
      </c>
      <c r="B216" s="86" t="s">
        <v>0</v>
      </c>
      <c r="C216" s="87" t="s">
        <v>0</v>
      </c>
      <c r="D216" s="88" t="s">
        <v>217</v>
      </c>
      <c r="E216" s="89">
        <v>45517</v>
      </c>
      <c r="F216" s="81" t="s">
        <v>21</v>
      </c>
      <c r="G216" s="101">
        <v>5250103</v>
      </c>
      <c r="H216" s="102">
        <v>45772</v>
      </c>
      <c r="I216" s="77" t="s">
        <v>531</v>
      </c>
      <c r="J216" s="91" t="s">
        <v>64</v>
      </c>
      <c r="K216" s="92" t="s">
        <v>23</v>
      </c>
      <c r="L216" s="84">
        <v>854856</v>
      </c>
      <c r="M216" s="85">
        <v>45748</v>
      </c>
    </row>
    <row r="217" spans="1:13" ht="24" x14ac:dyDescent="0.2">
      <c r="A217" s="77" t="s">
        <v>59</v>
      </c>
      <c r="B217" s="93" t="s">
        <v>220</v>
      </c>
      <c r="C217" s="78" t="s">
        <v>49</v>
      </c>
      <c r="D217" s="94" t="s">
        <v>12</v>
      </c>
      <c r="E217" s="94" t="s">
        <v>12</v>
      </c>
      <c r="F217" s="81" t="s">
        <v>21</v>
      </c>
      <c r="G217" s="101">
        <v>5250104</v>
      </c>
      <c r="H217" s="102">
        <v>45772</v>
      </c>
      <c r="I217" s="77" t="s">
        <v>532</v>
      </c>
      <c r="J217" s="77" t="s">
        <v>364</v>
      </c>
      <c r="K217" s="124" t="s">
        <v>365</v>
      </c>
      <c r="L217" s="84">
        <v>117810</v>
      </c>
      <c r="M217" s="85">
        <v>45748</v>
      </c>
    </row>
    <row r="218" spans="1:13" x14ac:dyDescent="0.2">
      <c r="A218" s="77" t="s">
        <v>35</v>
      </c>
      <c r="B218" s="93" t="s">
        <v>220</v>
      </c>
      <c r="C218" s="78" t="s">
        <v>49</v>
      </c>
      <c r="D218" s="94" t="s">
        <v>12</v>
      </c>
      <c r="E218" s="94" t="s">
        <v>12</v>
      </c>
      <c r="F218" s="81" t="s">
        <v>21</v>
      </c>
      <c r="G218" s="134">
        <v>20250055</v>
      </c>
      <c r="H218" s="132">
        <v>45772</v>
      </c>
      <c r="I218" s="77" t="s">
        <v>533</v>
      </c>
      <c r="J218" s="133" t="s">
        <v>534</v>
      </c>
      <c r="K218" s="134" t="s">
        <v>535</v>
      </c>
      <c r="L218" s="84">
        <v>96560</v>
      </c>
      <c r="M218" s="85">
        <v>45748</v>
      </c>
    </row>
    <row r="219" spans="1:13" ht="15" x14ac:dyDescent="0.2">
      <c r="A219" s="77" t="s">
        <v>125</v>
      </c>
      <c r="B219" s="93" t="s">
        <v>220</v>
      </c>
      <c r="C219" s="78" t="s">
        <v>49</v>
      </c>
      <c r="D219" s="94" t="s">
        <v>12</v>
      </c>
      <c r="E219" s="94" t="s">
        <v>12</v>
      </c>
      <c r="F219" s="81" t="s">
        <v>21</v>
      </c>
      <c r="G219" s="103">
        <v>9250056</v>
      </c>
      <c r="H219" s="104">
        <v>45772</v>
      </c>
      <c r="I219" s="91" t="s">
        <v>536</v>
      </c>
      <c r="J219" s="91" t="s">
        <v>537</v>
      </c>
      <c r="K219" s="105" t="s">
        <v>538</v>
      </c>
      <c r="L219" s="106">
        <v>103292</v>
      </c>
      <c r="M219" s="85">
        <v>45748</v>
      </c>
    </row>
    <row r="220" spans="1:13" ht="30" x14ac:dyDescent="0.2">
      <c r="A220" s="77" t="s">
        <v>41</v>
      </c>
      <c r="B220" s="86" t="s">
        <v>0</v>
      </c>
      <c r="C220" s="87" t="s">
        <v>0</v>
      </c>
      <c r="D220" s="88" t="s">
        <v>217</v>
      </c>
      <c r="E220" s="89">
        <v>45517</v>
      </c>
      <c r="F220" s="81" t="s">
        <v>21</v>
      </c>
      <c r="G220" s="100">
        <v>10250068</v>
      </c>
      <c r="H220" s="117">
        <v>45772</v>
      </c>
      <c r="I220" s="99" t="s">
        <v>539</v>
      </c>
      <c r="J220" s="91" t="s">
        <v>64</v>
      </c>
      <c r="K220" s="92" t="s">
        <v>23</v>
      </c>
      <c r="L220" s="118">
        <v>26000</v>
      </c>
      <c r="M220" s="85">
        <v>45748</v>
      </c>
    </row>
    <row r="221" spans="1:13" ht="30" x14ac:dyDescent="0.2">
      <c r="A221" s="77" t="s">
        <v>32</v>
      </c>
      <c r="B221" s="93" t="s">
        <v>220</v>
      </c>
      <c r="C221" s="78" t="s">
        <v>49</v>
      </c>
      <c r="D221" s="94" t="s">
        <v>12</v>
      </c>
      <c r="E221" s="94" t="s">
        <v>12</v>
      </c>
      <c r="F221" s="81" t="s">
        <v>21</v>
      </c>
      <c r="G221" s="107">
        <v>1125085</v>
      </c>
      <c r="H221" s="104">
        <v>45772</v>
      </c>
      <c r="I221" s="91" t="s">
        <v>540</v>
      </c>
      <c r="J221" s="91" t="s">
        <v>399</v>
      </c>
      <c r="K221" s="92" t="s">
        <v>400</v>
      </c>
      <c r="L221" s="106">
        <v>45300</v>
      </c>
      <c r="M221" s="85">
        <v>45748</v>
      </c>
    </row>
    <row r="222" spans="1:13" ht="36" x14ac:dyDescent="0.2">
      <c r="A222" s="77" t="s">
        <v>39</v>
      </c>
      <c r="B222" s="93" t="s">
        <v>220</v>
      </c>
      <c r="C222" s="78" t="s">
        <v>49</v>
      </c>
      <c r="D222" s="94" t="s">
        <v>12</v>
      </c>
      <c r="E222" s="94" t="s">
        <v>12</v>
      </c>
      <c r="F222" s="81" t="s">
        <v>21</v>
      </c>
      <c r="G222" s="79">
        <v>16250079</v>
      </c>
      <c r="H222" s="82">
        <v>45772</v>
      </c>
      <c r="I222" s="77" t="s">
        <v>541</v>
      </c>
      <c r="J222" s="77" t="s">
        <v>542</v>
      </c>
      <c r="K222" s="83" t="s">
        <v>543</v>
      </c>
      <c r="L222" s="84">
        <v>202988</v>
      </c>
      <c r="M222" s="85">
        <v>45748</v>
      </c>
    </row>
    <row r="223" spans="1:13" ht="90" x14ac:dyDescent="0.2">
      <c r="A223" s="77" t="s">
        <v>14</v>
      </c>
      <c r="B223" s="86" t="s">
        <v>0</v>
      </c>
      <c r="C223" s="87" t="s">
        <v>0</v>
      </c>
      <c r="D223" s="88" t="s">
        <v>217</v>
      </c>
      <c r="E223" s="89">
        <v>45517</v>
      </c>
      <c r="F223" s="81" t="s">
        <v>21</v>
      </c>
      <c r="G223" s="110">
        <v>17250229</v>
      </c>
      <c r="H223" s="104">
        <v>45772</v>
      </c>
      <c r="I223" s="111" t="s">
        <v>544</v>
      </c>
      <c r="J223" s="91" t="s">
        <v>64</v>
      </c>
      <c r="K223" s="92" t="s">
        <v>23</v>
      </c>
      <c r="L223" s="106">
        <v>471398</v>
      </c>
      <c r="M223" s="85">
        <v>45748</v>
      </c>
    </row>
    <row r="224" spans="1:13" ht="90" x14ac:dyDescent="0.2">
      <c r="A224" s="77" t="s">
        <v>14</v>
      </c>
      <c r="B224" s="86" t="s">
        <v>0</v>
      </c>
      <c r="C224" s="87" t="s">
        <v>0</v>
      </c>
      <c r="D224" s="88" t="s">
        <v>217</v>
      </c>
      <c r="E224" s="89">
        <v>45517</v>
      </c>
      <c r="F224" s="81" t="s">
        <v>21</v>
      </c>
      <c r="G224" s="110">
        <v>17250230</v>
      </c>
      <c r="H224" s="104">
        <v>45772</v>
      </c>
      <c r="I224" s="111" t="s">
        <v>545</v>
      </c>
      <c r="J224" s="91" t="s">
        <v>64</v>
      </c>
      <c r="K224" s="92" t="s">
        <v>23</v>
      </c>
      <c r="L224" s="106">
        <v>471398</v>
      </c>
      <c r="M224" s="85">
        <v>45748</v>
      </c>
    </row>
    <row r="225" spans="1:13" ht="90" x14ac:dyDescent="0.2">
      <c r="A225" s="77" t="s">
        <v>14</v>
      </c>
      <c r="B225" s="86" t="s">
        <v>0</v>
      </c>
      <c r="C225" s="87" t="s">
        <v>0</v>
      </c>
      <c r="D225" s="88" t="s">
        <v>217</v>
      </c>
      <c r="E225" s="89">
        <v>45517</v>
      </c>
      <c r="F225" s="81" t="s">
        <v>21</v>
      </c>
      <c r="G225" s="110">
        <v>17250231</v>
      </c>
      <c r="H225" s="104">
        <v>45772</v>
      </c>
      <c r="I225" s="111" t="s">
        <v>546</v>
      </c>
      <c r="J225" s="91" t="s">
        <v>64</v>
      </c>
      <c r="K225" s="92" t="s">
        <v>23</v>
      </c>
      <c r="L225" s="106">
        <v>471398</v>
      </c>
      <c r="M225" s="85">
        <v>45748</v>
      </c>
    </row>
    <row r="226" spans="1:13" ht="90" x14ac:dyDescent="0.2">
      <c r="A226" s="77" t="s">
        <v>14</v>
      </c>
      <c r="B226" s="86" t="s">
        <v>0</v>
      </c>
      <c r="C226" s="87" t="s">
        <v>0</v>
      </c>
      <c r="D226" s="88" t="s">
        <v>217</v>
      </c>
      <c r="E226" s="89">
        <v>45517</v>
      </c>
      <c r="F226" s="81" t="s">
        <v>21</v>
      </c>
      <c r="G226" s="110">
        <v>17250232</v>
      </c>
      <c r="H226" s="104">
        <v>45772</v>
      </c>
      <c r="I226" s="111" t="s">
        <v>547</v>
      </c>
      <c r="J226" s="91" t="s">
        <v>64</v>
      </c>
      <c r="K226" s="92" t="s">
        <v>23</v>
      </c>
      <c r="L226" s="106">
        <v>500738</v>
      </c>
      <c r="M226" s="85">
        <v>45748</v>
      </c>
    </row>
    <row r="227" spans="1:13" ht="45" x14ac:dyDescent="0.2">
      <c r="A227" s="77" t="s">
        <v>14</v>
      </c>
      <c r="B227" s="86" t="s">
        <v>0</v>
      </c>
      <c r="C227" s="87" t="s">
        <v>0</v>
      </c>
      <c r="D227" s="88" t="s">
        <v>217</v>
      </c>
      <c r="E227" s="89">
        <v>45517</v>
      </c>
      <c r="F227" s="81" t="s">
        <v>21</v>
      </c>
      <c r="G227" s="110">
        <v>17250233</v>
      </c>
      <c r="H227" s="104">
        <v>45772</v>
      </c>
      <c r="I227" s="111" t="s">
        <v>548</v>
      </c>
      <c r="J227" s="91" t="s">
        <v>64</v>
      </c>
      <c r="K227" s="92" t="s">
        <v>23</v>
      </c>
      <c r="L227" s="106">
        <v>264398</v>
      </c>
      <c r="M227" s="85">
        <v>45748</v>
      </c>
    </row>
    <row r="228" spans="1:13" ht="45" x14ac:dyDescent="0.2">
      <c r="A228" s="77" t="s">
        <v>14</v>
      </c>
      <c r="B228" s="86" t="s">
        <v>0</v>
      </c>
      <c r="C228" s="87" t="s">
        <v>0</v>
      </c>
      <c r="D228" s="88" t="s">
        <v>217</v>
      </c>
      <c r="E228" s="89">
        <v>45517</v>
      </c>
      <c r="F228" s="81" t="s">
        <v>21</v>
      </c>
      <c r="G228" s="110">
        <v>17250234</v>
      </c>
      <c r="H228" s="104">
        <v>45772</v>
      </c>
      <c r="I228" s="111" t="s">
        <v>549</v>
      </c>
      <c r="J228" s="91" t="s">
        <v>64</v>
      </c>
      <c r="K228" s="92" t="s">
        <v>23</v>
      </c>
      <c r="L228" s="106">
        <v>264398</v>
      </c>
      <c r="M228" s="85">
        <v>45748</v>
      </c>
    </row>
    <row r="229" spans="1:13" ht="45" x14ac:dyDescent="0.2">
      <c r="A229" s="77" t="s">
        <v>14</v>
      </c>
      <c r="B229" s="86" t="s">
        <v>0</v>
      </c>
      <c r="C229" s="87" t="s">
        <v>0</v>
      </c>
      <c r="D229" s="88" t="s">
        <v>217</v>
      </c>
      <c r="E229" s="89">
        <v>45517</v>
      </c>
      <c r="F229" s="81" t="s">
        <v>21</v>
      </c>
      <c r="G229" s="110">
        <v>17250235</v>
      </c>
      <c r="H229" s="104">
        <v>45772</v>
      </c>
      <c r="I229" s="111" t="s">
        <v>550</v>
      </c>
      <c r="J229" s="91" t="s">
        <v>64</v>
      </c>
      <c r="K229" s="92" t="s">
        <v>23</v>
      </c>
      <c r="L229" s="106">
        <v>264398</v>
      </c>
      <c r="M229" s="85">
        <v>45748</v>
      </c>
    </row>
    <row r="230" spans="1:13" ht="45" x14ac:dyDescent="0.2">
      <c r="A230" s="77" t="s">
        <v>14</v>
      </c>
      <c r="B230" s="86" t="s">
        <v>0</v>
      </c>
      <c r="C230" s="87" t="s">
        <v>0</v>
      </c>
      <c r="D230" s="88" t="s">
        <v>217</v>
      </c>
      <c r="E230" s="89">
        <v>45517</v>
      </c>
      <c r="F230" s="81" t="s">
        <v>21</v>
      </c>
      <c r="G230" s="110">
        <v>17250236</v>
      </c>
      <c r="H230" s="104">
        <v>45772</v>
      </c>
      <c r="I230" s="111" t="s">
        <v>551</v>
      </c>
      <c r="J230" s="91" t="s">
        <v>64</v>
      </c>
      <c r="K230" s="92" t="s">
        <v>23</v>
      </c>
      <c r="L230" s="106">
        <v>231738</v>
      </c>
      <c r="M230" s="85">
        <v>45748</v>
      </c>
    </row>
    <row r="231" spans="1:13" ht="45" x14ac:dyDescent="0.2">
      <c r="A231" s="77" t="s">
        <v>14</v>
      </c>
      <c r="B231" s="86" t="s">
        <v>0</v>
      </c>
      <c r="C231" s="87" t="s">
        <v>0</v>
      </c>
      <c r="D231" s="88" t="s">
        <v>217</v>
      </c>
      <c r="E231" s="89">
        <v>45517</v>
      </c>
      <c r="F231" s="81" t="s">
        <v>21</v>
      </c>
      <c r="G231" s="110">
        <v>17250237</v>
      </c>
      <c r="H231" s="104">
        <v>45772</v>
      </c>
      <c r="I231" s="111" t="s">
        <v>552</v>
      </c>
      <c r="J231" s="91" t="s">
        <v>64</v>
      </c>
      <c r="K231" s="92" t="s">
        <v>23</v>
      </c>
      <c r="L231" s="106">
        <v>231738</v>
      </c>
      <c r="M231" s="85">
        <v>45748</v>
      </c>
    </row>
    <row r="232" spans="1:13" ht="45" x14ac:dyDescent="0.2">
      <c r="A232" s="77" t="s">
        <v>14</v>
      </c>
      <c r="B232" s="86" t="s">
        <v>0</v>
      </c>
      <c r="C232" s="87" t="s">
        <v>0</v>
      </c>
      <c r="D232" s="88" t="s">
        <v>217</v>
      </c>
      <c r="E232" s="89">
        <v>45517</v>
      </c>
      <c r="F232" s="81" t="s">
        <v>21</v>
      </c>
      <c r="G232" s="110">
        <v>17250238</v>
      </c>
      <c r="H232" s="104">
        <v>45772</v>
      </c>
      <c r="I232" s="111" t="s">
        <v>553</v>
      </c>
      <c r="J232" s="91" t="s">
        <v>64</v>
      </c>
      <c r="K232" s="92" t="s">
        <v>23</v>
      </c>
      <c r="L232" s="106">
        <v>161398</v>
      </c>
      <c r="M232" s="85">
        <v>45748</v>
      </c>
    </row>
    <row r="233" spans="1:13" ht="60" x14ac:dyDescent="0.2">
      <c r="A233" s="77" t="s">
        <v>14</v>
      </c>
      <c r="B233" s="86" t="s">
        <v>0</v>
      </c>
      <c r="C233" s="87" t="s">
        <v>0</v>
      </c>
      <c r="D233" s="88" t="s">
        <v>217</v>
      </c>
      <c r="E233" s="89">
        <v>45517</v>
      </c>
      <c r="F233" s="81" t="s">
        <v>21</v>
      </c>
      <c r="G233" s="110">
        <v>17250239</v>
      </c>
      <c r="H233" s="104">
        <v>45772</v>
      </c>
      <c r="I233" s="111" t="s">
        <v>554</v>
      </c>
      <c r="J233" s="91" t="s">
        <v>64</v>
      </c>
      <c r="K233" s="92" t="s">
        <v>23</v>
      </c>
      <c r="L233" s="106">
        <v>351086</v>
      </c>
      <c r="M233" s="85">
        <v>45748</v>
      </c>
    </row>
    <row r="234" spans="1:13" ht="60" x14ac:dyDescent="0.2">
      <c r="A234" s="77" t="s">
        <v>14</v>
      </c>
      <c r="B234" s="86" t="s">
        <v>0</v>
      </c>
      <c r="C234" s="87" t="s">
        <v>0</v>
      </c>
      <c r="D234" s="88" t="s">
        <v>217</v>
      </c>
      <c r="E234" s="89">
        <v>45517</v>
      </c>
      <c r="F234" s="81" t="s">
        <v>21</v>
      </c>
      <c r="G234" s="110">
        <v>17250240</v>
      </c>
      <c r="H234" s="104">
        <v>45772</v>
      </c>
      <c r="I234" s="111" t="s">
        <v>555</v>
      </c>
      <c r="J234" s="91" t="s">
        <v>64</v>
      </c>
      <c r="K234" s="92" t="s">
        <v>23</v>
      </c>
      <c r="L234" s="106">
        <v>351086</v>
      </c>
      <c r="M234" s="85">
        <v>45748</v>
      </c>
    </row>
    <row r="235" spans="1:13" ht="60" x14ac:dyDescent="0.2">
      <c r="A235" s="77" t="s">
        <v>14</v>
      </c>
      <c r="B235" s="86" t="s">
        <v>0</v>
      </c>
      <c r="C235" s="87" t="s">
        <v>0</v>
      </c>
      <c r="D235" s="88" t="s">
        <v>217</v>
      </c>
      <c r="E235" s="89">
        <v>45517</v>
      </c>
      <c r="F235" s="81" t="s">
        <v>21</v>
      </c>
      <c r="G235" s="110">
        <v>17250241</v>
      </c>
      <c r="H235" s="104">
        <v>45772</v>
      </c>
      <c r="I235" s="111" t="s">
        <v>556</v>
      </c>
      <c r="J235" s="91" t="s">
        <v>64</v>
      </c>
      <c r="K235" s="92" t="s">
        <v>23</v>
      </c>
      <c r="L235" s="106">
        <v>351086</v>
      </c>
      <c r="M235" s="85">
        <v>45748</v>
      </c>
    </row>
    <row r="236" spans="1:13" ht="60" x14ac:dyDescent="0.2">
      <c r="A236" s="77" t="s">
        <v>14</v>
      </c>
      <c r="B236" s="86" t="s">
        <v>0</v>
      </c>
      <c r="C236" s="87" t="s">
        <v>0</v>
      </c>
      <c r="D236" s="88" t="s">
        <v>217</v>
      </c>
      <c r="E236" s="89">
        <v>45517</v>
      </c>
      <c r="F236" s="81" t="s">
        <v>21</v>
      </c>
      <c r="G236" s="110">
        <v>17250242</v>
      </c>
      <c r="H236" s="104">
        <v>45772</v>
      </c>
      <c r="I236" s="111" t="s">
        <v>557</v>
      </c>
      <c r="J236" s="91" t="s">
        <v>64</v>
      </c>
      <c r="K236" s="92" t="s">
        <v>23</v>
      </c>
      <c r="L236" s="106">
        <v>351086</v>
      </c>
      <c r="M236" s="85">
        <v>45748</v>
      </c>
    </row>
    <row r="237" spans="1:13" ht="60" x14ac:dyDescent="0.2">
      <c r="A237" s="77" t="s">
        <v>14</v>
      </c>
      <c r="B237" s="86" t="s">
        <v>0</v>
      </c>
      <c r="C237" s="87" t="s">
        <v>0</v>
      </c>
      <c r="D237" s="88" t="s">
        <v>217</v>
      </c>
      <c r="E237" s="89">
        <v>45517</v>
      </c>
      <c r="F237" s="81" t="s">
        <v>21</v>
      </c>
      <c r="G237" s="110">
        <v>17250243</v>
      </c>
      <c r="H237" s="104">
        <v>45772</v>
      </c>
      <c r="I237" s="111" t="s">
        <v>558</v>
      </c>
      <c r="J237" s="91" t="s">
        <v>64</v>
      </c>
      <c r="K237" s="92" t="s">
        <v>23</v>
      </c>
      <c r="L237" s="106">
        <v>365426</v>
      </c>
      <c r="M237" s="85">
        <v>45748</v>
      </c>
    </row>
    <row r="238" spans="1:13" ht="60" x14ac:dyDescent="0.2">
      <c r="A238" s="77" t="s">
        <v>14</v>
      </c>
      <c r="B238" s="86" t="s">
        <v>0</v>
      </c>
      <c r="C238" s="87" t="s">
        <v>0</v>
      </c>
      <c r="D238" s="88" t="s">
        <v>217</v>
      </c>
      <c r="E238" s="89">
        <v>45517</v>
      </c>
      <c r="F238" s="81" t="s">
        <v>21</v>
      </c>
      <c r="G238" s="110">
        <v>17250244</v>
      </c>
      <c r="H238" s="104">
        <v>45772</v>
      </c>
      <c r="I238" s="111" t="s">
        <v>559</v>
      </c>
      <c r="J238" s="91" t="s">
        <v>64</v>
      </c>
      <c r="K238" s="92" t="s">
        <v>23</v>
      </c>
      <c r="L238" s="106">
        <v>2114350.2000000002</v>
      </c>
      <c r="M238" s="85">
        <v>45748</v>
      </c>
    </row>
    <row r="239" spans="1:13" x14ac:dyDescent="0.2">
      <c r="A239" s="77" t="s">
        <v>40</v>
      </c>
      <c r="B239" s="93" t="s">
        <v>220</v>
      </c>
      <c r="C239" s="78" t="s">
        <v>49</v>
      </c>
      <c r="D239" s="94" t="s">
        <v>12</v>
      </c>
      <c r="E239" s="94" t="s">
        <v>12</v>
      </c>
      <c r="F239" s="81" t="s">
        <v>21</v>
      </c>
      <c r="G239" s="90">
        <v>2250113</v>
      </c>
      <c r="H239" s="82">
        <v>45775</v>
      </c>
      <c r="I239" s="77" t="s">
        <v>560</v>
      </c>
      <c r="J239" s="77" t="s">
        <v>561</v>
      </c>
      <c r="K239" s="83" t="s">
        <v>562</v>
      </c>
      <c r="L239" s="84">
        <v>203987</v>
      </c>
      <c r="M239" s="85">
        <v>45748</v>
      </c>
    </row>
    <row r="240" spans="1:13" ht="30" x14ac:dyDescent="0.2">
      <c r="A240" s="77" t="s">
        <v>40</v>
      </c>
      <c r="B240" s="86" t="s">
        <v>0</v>
      </c>
      <c r="C240" s="87" t="s">
        <v>0</v>
      </c>
      <c r="D240" s="88" t="s">
        <v>217</v>
      </c>
      <c r="E240" s="89">
        <v>45517</v>
      </c>
      <c r="F240" s="81" t="s">
        <v>21</v>
      </c>
      <c r="G240" s="90">
        <v>2250114</v>
      </c>
      <c r="H240" s="82">
        <v>45775</v>
      </c>
      <c r="I240" s="77" t="s">
        <v>563</v>
      </c>
      <c r="J240" s="91" t="s">
        <v>64</v>
      </c>
      <c r="K240" s="92" t="s">
        <v>23</v>
      </c>
      <c r="L240" s="84">
        <v>49980</v>
      </c>
      <c r="M240" s="85">
        <v>45748</v>
      </c>
    </row>
    <row r="241" spans="1:13" ht="45" x14ac:dyDescent="0.2">
      <c r="A241" s="77" t="s">
        <v>32</v>
      </c>
      <c r="B241" s="86" t="s">
        <v>0</v>
      </c>
      <c r="C241" s="87" t="s">
        <v>0</v>
      </c>
      <c r="D241" s="88" t="s">
        <v>217</v>
      </c>
      <c r="E241" s="89">
        <v>45517</v>
      </c>
      <c r="F241" s="81" t="s">
        <v>20</v>
      </c>
      <c r="G241" s="107">
        <v>1125087</v>
      </c>
      <c r="H241" s="104">
        <v>45775</v>
      </c>
      <c r="I241" s="91" t="s">
        <v>564</v>
      </c>
      <c r="J241" s="91" t="s">
        <v>64</v>
      </c>
      <c r="K241" s="92" t="s">
        <v>23</v>
      </c>
      <c r="L241" s="106">
        <v>434059</v>
      </c>
      <c r="M241" s="85">
        <v>45748</v>
      </c>
    </row>
    <row r="242" spans="1:13" ht="30" x14ac:dyDescent="0.2">
      <c r="A242" s="77" t="s">
        <v>31</v>
      </c>
      <c r="B242" s="86" t="s">
        <v>0</v>
      </c>
      <c r="C242" s="87" t="s">
        <v>0</v>
      </c>
      <c r="D242" s="88" t="s">
        <v>217</v>
      </c>
      <c r="E242" s="89">
        <v>45517</v>
      </c>
      <c r="F242" s="81" t="s">
        <v>21</v>
      </c>
      <c r="G242" s="141">
        <v>12250052</v>
      </c>
      <c r="H242" s="102">
        <v>45775</v>
      </c>
      <c r="I242" s="77" t="s">
        <v>565</v>
      </c>
      <c r="J242" s="91" t="s">
        <v>64</v>
      </c>
      <c r="K242" s="92" t="s">
        <v>23</v>
      </c>
      <c r="L242" s="56">
        <v>248366</v>
      </c>
      <c r="M242" s="85">
        <v>45748</v>
      </c>
    </row>
    <row r="243" spans="1:13" ht="48" x14ac:dyDescent="0.2">
      <c r="A243" s="77" t="s">
        <v>31</v>
      </c>
      <c r="B243" s="93" t="s">
        <v>220</v>
      </c>
      <c r="C243" s="78" t="s">
        <v>49</v>
      </c>
      <c r="D243" s="94" t="s">
        <v>12</v>
      </c>
      <c r="E243" s="94" t="s">
        <v>12</v>
      </c>
      <c r="F243" s="81" t="s">
        <v>21</v>
      </c>
      <c r="G243" s="141">
        <v>12250053</v>
      </c>
      <c r="H243" s="102">
        <v>45775</v>
      </c>
      <c r="I243" s="77" t="s">
        <v>566</v>
      </c>
      <c r="J243" s="77" t="s">
        <v>567</v>
      </c>
      <c r="K243" s="124" t="s">
        <v>568</v>
      </c>
      <c r="L243" s="56">
        <v>200000</v>
      </c>
      <c r="M243" s="85">
        <v>45748</v>
      </c>
    </row>
    <row r="244" spans="1:13" ht="27" x14ac:dyDescent="0.2">
      <c r="A244" s="77" t="s">
        <v>34</v>
      </c>
      <c r="B244" s="77" t="s">
        <v>0</v>
      </c>
      <c r="C244" s="87" t="s">
        <v>0</v>
      </c>
      <c r="D244" s="79" t="s">
        <v>132</v>
      </c>
      <c r="E244" s="82">
        <v>45631</v>
      </c>
      <c r="F244" s="81" t="s">
        <v>21</v>
      </c>
      <c r="G244" s="79">
        <v>13250046</v>
      </c>
      <c r="H244" s="82">
        <v>45775</v>
      </c>
      <c r="I244" s="77" t="s">
        <v>569</v>
      </c>
      <c r="J244" s="114" t="s">
        <v>262</v>
      </c>
      <c r="K244" s="123" t="s">
        <v>77</v>
      </c>
      <c r="L244" s="84">
        <v>585936</v>
      </c>
      <c r="M244" s="85">
        <v>45748</v>
      </c>
    </row>
    <row r="245" spans="1:13" x14ac:dyDescent="0.2">
      <c r="A245" s="77" t="s">
        <v>34</v>
      </c>
      <c r="B245" s="93" t="s">
        <v>220</v>
      </c>
      <c r="C245" s="78" t="s">
        <v>49</v>
      </c>
      <c r="D245" s="94" t="s">
        <v>12</v>
      </c>
      <c r="E245" s="94" t="s">
        <v>12</v>
      </c>
      <c r="F245" s="81" t="s">
        <v>21</v>
      </c>
      <c r="G245" s="79">
        <v>13250047</v>
      </c>
      <c r="H245" s="82">
        <v>45775</v>
      </c>
      <c r="I245" s="77" t="s">
        <v>570</v>
      </c>
      <c r="J245" s="77" t="s">
        <v>89</v>
      </c>
      <c r="K245" s="140" t="s">
        <v>90</v>
      </c>
      <c r="L245" s="84">
        <v>187135</v>
      </c>
      <c r="M245" s="85">
        <v>45748</v>
      </c>
    </row>
    <row r="246" spans="1:13" ht="24" x14ac:dyDescent="0.2">
      <c r="A246" s="77" t="s">
        <v>14</v>
      </c>
      <c r="B246" s="77" t="s">
        <v>13</v>
      </c>
      <c r="C246" s="78" t="s">
        <v>49</v>
      </c>
      <c r="D246" s="130" t="s">
        <v>571</v>
      </c>
      <c r="E246" s="89">
        <v>45775</v>
      </c>
      <c r="F246" s="81" t="s">
        <v>19</v>
      </c>
      <c r="G246" s="144" t="s">
        <v>12</v>
      </c>
      <c r="H246" s="104">
        <v>45775</v>
      </c>
      <c r="I246" s="145" t="s">
        <v>572</v>
      </c>
      <c r="J246" s="145" t="s">
        <v>573</v>
      </c>
      <c r="K246" s="146" t="s">
        <v>574</v>
      </c>
      <c r="L246" s="56">
        <v>141006318</v>
      </c>
      <c r="M246" s="85">
        <v>45748</v>
      </c>
    </row>
    <row r="247" spans="1:13" x14ac:dyDescent="0.2">
      <c r="A247" s="77" t="s">
        <v>35</v>
      </c>
      <c r="B247" s="93" t="s">
        <v>220</v>
      </c>
      <c r="C247" s="78" t="s">
        <v>49</v>
      </c>
      <c r="D247" s="94" t="s">
        <v>12</v>
      </c>
      <c r="E247" s="94" t="s">
        <v>12</v>
      </c>
      <c r="F247" s="81" t="s">
        <v>21</v>
      </c>
      <c r="G247" s="134">
        <v>20250060</v>
      </c>
      <c r="H247" s="132">
        <v>45776</v>
      </c>
      <c r="I247" s="77" t="s">
        <v>575</v>
      </c>
      <c r="J247" s="133" t="s">
        <v>576</v>
      </c>
      <c r="K247" s="147" t="s">
        <v>577</v>
      </c>
      <c r="L247" s="84">
        <v>175439</v>
      </c>
      <c r="M247" s="85">
        <v>45748</v>
      </c>
    </row>
    <row r="248" spans="1:13" x14ac:dyDescent="0.2">
      <c r="A248" s="77" t="s">
        <v>35</v>
      </c>
      <c r="B248" s="93" t="s">
        <v>220</v>
      </c>
      <c r="C248" s="78" t="s">
        <v>49</v>
      </c>
      <c r="D248" s="94" t="s">
        <v>12</v>
      </c>
      <c r="E248" s="94" t="s">
        <v>12</v>
      </c>
      <c r="F248" s="81" t="s">
        <v>21</v>
      </c>
      <c r="G248" s="134">
        <v>20250057</v>
      </c>
      <c r="H248" s="132">
        <v>45776</v>
      </c>
      <c r="I248" s="77" t="s">
        <v>578</v>
      </c>
      <c r="J248" s="133" t="s">
        <v>579</v>
      </c>
      <c r="K248" s="134" t="s">
        <v>580</v>
      </c>
      <c r="L248" s="84">
        <v>119000</v>
      </c>
      <c r="M248" s="85">
        <v>45748</v>
      </c>
    </row>
    <row r="249" spans="1:13" x14ac:dyDescent="0.2">
      <c r="A249" s="77" t="s">
        <v>35</v>
      </c>
      <c r="B249" s="93" t="s">
        <v>220</v>
      </c>
      <c r="C249" s="78" t="s">
        <v>49</v>
      </c>
      <c r="D249" s="94" t="s">
        <v>12</v>
      </c>
      <c r="E249" s="94" t="s">
        <v>12</v>
      </c>
      <c r="F249" s="81" t="s">
        <v>21</v>
      </c>
      <c r="G249" s="134">
        <v>20250058</v>
      </c>
      <c r="H249" s="132">
        <v>45776</v>
      </c>
      <c r="I249" s="77" t="s">
        <v>581</v>
      </c>
      <c r="J249" s="133" t="s">
        <v>83</v>
      </c>
      <c r="K249" s="134" t="s">
        <v>75</v>
      </c>
      <c r="L249" s="84">
        <v>120000</v>
      </c>
      <c r="M249" s="85">
        <v>45748</v>
      </c>
    </row>
    <row r="250" spans="1:13" ht="24" x14ac:dyDescent="0.2">
      <c r="A250" s="77" t="s">
        <v>35</v>
      </c>
      <c r="B250" s="93" t="s">
        <v>220</v>
      </c>
      <c r="C250" s="78" t="s">
        <v>49</v>
      </c>
      <c r="D250" s="94" t="s">
        <v>12</v>
      </c>
      <c r="E250" s="94" t="s">
        <v>12</v>
      </c>
      <c r="F250" s="81" t="s">
        <v>21</v>
      </c>
      <c r="G250" s="134">
        <v>20250059</v>
      </c>
      <c r="H250" s="132">
        <v>45776</v>
      </c>
      <c r="I250" s="77" t="s">
        <v>582</v>
      </c>
      <c r="J250" s="133" t="s">
        <v>83</v>
      </c>
      <c r="K250" s="134" t="s">
        <v>75</v>
      </c>
      <c r="L250" s="84">
        <v>195001</v>
      </c>
      <c r="M250" s="85">
        <v>45748</v>
      </c>
    </row>
    <row r="251" spans="1:13" ht="45" x14ac:dyDescent="0.2">
      <c r="A251" s="77" t="s">
        <v>125</v>
      </c>
      <c r="B251" s="108" t="s">
        <v>0</v>
      </c>
      <c r="C251" s="87" t="s">
        <v>0</v>
      </c>
      <c r="D251" s="103" t="s">
        <v>583</v>
      </c>
      <c r="E251" s="116">
        <v>45776</v>
      </c>
      <c r="F251" s="81" t="s">
        <v>16</v>
      </c>
      <c r="G251" s="103" t="s">
        <v>12</v>
      </c>
      <c r="H251" s="104">
        <v>45776</v>
      </c>
      <c r="I251" s="91" t="s">
        <v>584</v>
      </c>
      <c r="J251" s="91" t="s">
        <v>585</v>
      </c>
      <c r="K251" s="105" t="s">
        <v>586</v>
      </c>
      <c r="L251" s="106">
        <v>65000000</v>
      </c>
      <c r="M251" s="85">
        <v>45748</v>
      </c>
    </row>
    <row r="252" spans="1:13" ht="48" x14ac:dyDescent="0.2">
      <c r="A252" s="77" t="s">
        <v>31</v>
      </c>
      <c r="B252" s="86" t="s">
        <v>0</v>
      </c>
      <c r="C252" s="87" t="s">
        <v>0</v>
      </c>
      <c r="D252" s="88" t="s">
        <v>217</v>
      </c>
      <c r="E252" s="89">
        <v>45517</v>
      </c>
      <c r="F252" s="81" t="s">
        <v>21</v>
      </c>
      <c r="G252" s="141">
        <v>12250054</v>
      </c>
      <c r="H252" s="102">
        <v>45776</v>
      </c>
      <c r="I252" s="77" t="s">
        <v>587</v>
      </c>
      <c r="J252" s="91" t="s">
        <v>64</v>
      </c>
      <c r="K252" s="92" t="s">
        <v>23</v>
      </c>
      <c r="L252" s="56">
        <v>462704</v>
      </c>
      <c r="M252" s="85">
        <v>45748</v>
      </c>
    </row>
    <row r="253" spans="1:13" ht="24" x14ac:dyDescent="0.2">
      <c r="A253" s="77" t="s">
        <v>34</v>
      </c>
      <c r="B253" s="93" t="s">
        <v>220</v>
      </c>
      <c r="C253" s="78" t="s">
        <v>49</v>
      </c>
      <c r="D253" s="94" t="s">
        <v>12</v>
      </c>
      <c r="E253" s="94" t="s">
        <v>12</v>
      </c>
      <c r="F253" s="81" t="s">
        <v>21</v>
      </c>
      <c r="G253" s="79">
        <v>13250048</v>
      </c>
      <c r="H253" s="82">
        <v>45776</v>
      </c>
      <c r="I253" s="77" t="s">
        <v>588</v>
      </c>
      <c r="J253" s="133" t="s">
        <v>189</v>
      </c>
      <c r="K253" s="134" t="s">
        <v>68</v>
      </c>
      <c r="L253" s="84">
        <v>136742</v>
      </c>
      <c r="M253" s="85">
        <v>45748</v>
      </c>
    </row>
    <row r="254" spans="1:13" x14ac:dyDescent="0.2">
      <c r="A254" s="77" t="s">
        <v>36</v>
      </c>
      <c r="B254" s="93" t="s">
        <v>220</v>
      </c>
      <c r="C254" s="78" t="s">
        <v>49</v>
      </c>
      <c r="D254" s="94" t="s">
        <v>12</v>
      </c>
      <c r="E254" s="94" t="s">
        <v>12</v>
      </c>
      <c r="F254" s="81" t="s">
        <v>21</v>
      </c>
      <c r="G254" s="79">
        <v>14250060</v>
      </c>
      <c r="H254" s="82">
        <v>45776</v>
      </c>
      <c r="I254" s="77" t="s">
        <v>589</v>
      </c>
      <c r="J254" s="119" t="s">
        <v>202</v>
      </c>
      <c r="K254" s="120" t="s">
        <v>203</v>
      </c>
      <c r="L254" s="84">
        <v>98000</v>
      </c>
      <c r="M254" s="85">
        <v>45748</v>
      </c>
    </row>
    <row r="255" spans="1:13" ht="45" x14ac:dyDescent="0.2">
      <c r="A255" s="77" t="s">
        <v>14</v>
      </c>
      <c r="B255" s="86" t="s">
        <v>0</v>
      </c>
      <c r="C255" s="87" t="s">
        <v>0</v>
      </c>
      <c r="D255" s="88" t="s">
        <v>217</v>
      </c>
      <c r="E255" s="89">
        <v>45517</v>
      </c>
      <c r="F255" s="81" t="s">
        <v>21</v>
      </c>
      <c r="G255" s="110">
        <v>17250246</v>
      </c>
      <c r="H255" s="104">
        <v>45776</v>
      </c>
      <c r="I255" s="111" t="s">
        <v>590</v>
      </c>
      <c r="J255" s="91" t="s">
        <v>64</v>
      </c>
      <c r="K255" s="92" t="s">
        <v>23</v>
      </c>
      <c r="L255" s="106">
        <v>401982</v>
      </c>
      <c r="M255" s="85">
        <v>45748</v>
      </c>
    </row>
    <row r="256" spans="1:13" ht="60" x14ac:dyDescent="0.2">
      <c r="A256" s="77" t="s">
        <v>14</v>
      </c>
      <c r="B256" s="121" t="s">
        <v>178</v>
      </c>
      <c r="C256" s="121" t="s">
        <v>178</v>
      </c>
      <c r="D256" s="130" t="s">
        <v>91</v>
      </c>
      <c r="E256" s="89">
        <v>45159</v>
      </c>
      <c r="F256" s="81" t="s">
        <v>21</v>
      </c>
      <c r="G256" s="110">
        <v>17250247</v>
      </c>
      <c r="H256" s="104">
        <v>45776</v>
      </c>
      <c r="I256" s="91" t="s">
        <v>591</v>
      </c>
      <c r="J256" s="91" t="s">
        <v>92</v>
      </c>
      <c r="K256" s="129" t="s">
        <v>93</v>
      </c>
      <c r="L256" s="106">
        <v>114270</v>
      </c>
      <c r="M256" s="85">
        <v>45748</v>
      </c>
    </row>
    <row r="257" spans="1:13" ht="60" x14ac:dyDescent="0.2">
      <c r="A257" s="77" t="s">
        <v>14</v>
      </c>
      <c r="B257" s="121" t="s">
        <v>178</v>
      </c>
      <c r="C257" s="121" t="s">
        <v>178</v>
      </c>
      <c r="D257" s="130" t="s">
        <v>91</v>
      </c>
      <c r="E257" s="89">
        <v>45159</v>
      </c>
      <c r="F257" s="81" t="s">
        <v>21</v>
      </c>
      <c r="G257" s="110">
        <v>17250248</v>
      </c>
      <c r="H257" s="104">
        <v>45776</v>
      </c>
      <c r="I257" s="91" t="s">
        <v>592</v>
      </c>
      <c r="J257" s="91" t="s">
        <v>92</v>
      </c>
      <c r="K257" s="129" t="s">
        <v>93</v>
      </c>
      <c r="L257" s="106">
        <v>114270</v>
      </c>
      <c r="M257" s="85">
        <v>45748</v>
      </c>
    </row>
    <row r="258" spans="1:13" ht="45" x14ac:dyDescent="0.2">
      <c r="A258" s="77" t="s">
        <v>14</v>
      </c>
      <c r="B258" s="86" t="s">
        <v>0</v>
      </c>
      <c r="C258" s="87" t="s">
        <v>0</v>
      </c>
      <c r="D258" s="88" t="s">
        <v>217</v>
      </c>
      <c r="E258" s="89">
        <v>45517</v>
      </c>
      <c r="F258" s="81" t="s">
        <v>21</v>
      </c>
      <c r="G258" s="110">
        <v>17250249</v>
      </c>
      <c r="H258" s="104">
        <v>45776</v>
      </c>
      <c r="I258" s="111" t="s">
        <v>593</v>
      </c>
      <c r="J258" s="91" t="s">
        <v>64</v>
      </c>
      <c r="K258" s="92" t="s">
        <v>23</v>
      </c>
      <c r="L258" s="106">
        <v>95516</v>
      </c>
      <c r="M258" s="85">
        <v>45748</v>
      </c>
    </row>
    <row r="259" spans="1:13" ht="24" x14ac:dyDescent="0.2">
      <c r="A259" s="77" t="s">
        <v>40</v>
      </c>
      <c r="B259" s="93" t="s">
        <v>220</v>
      </c>
      <c r="C259" s="78" t="s">
        <v>49</v>
      </c>
      <c r="D259" s="94" t="s">
        <v>12</v>
      </c>
      <c r="E259" s="94" t="s">
        <v>12</v>
      </c>
      <c r="F259" s="81" t="s">
        <v>21</v>
      </c>
      <c r="G259" s="90">
        <v>2250116</v>
      </c>
      <c r="H259" s="82">
        <v>45777</v>
      </c>
      <c r="I259" s="77" t="s">
        <v>594</v>
      </c>
      <c r="J259" s="77" t="s">
        <v>110</v>
      </c>
      <c r="K259" s="83" t="s">
        <v>111</v>
      </c>
      <c r="L259" s="84">
        <v>30940</v>
      </c>
      <c r="M259" s="85">
        <v>45748</v>
      </c>
    </row>
    <row r="260" spans="1:13" ht="24" x14ac:dyDescent="0.2">
      <c r="A260" s="77" t="s">
        <v>40</v>
      </c>
      <c r="B260" s="77" t="s">
        <v>13</v>
      </c>
      <c r="C260" s="78" t="s">
        <v>49</v>
      </c>
      <c r="D260" s="79" t="s">
        <v>595</v>
      </c>
      <c r="E260" s="82">
        <v>45770</v>
      </c>
      <c r="F260" s="81" t="s">
        <v>21</v>
      </c>
      <c r="G260" s="90">
        <v>2250118</v>
      </c>
      <c r="H260" s="82">
        <v>45777</v>
      </c>
      <c r="I260" s="77" t="s">
        <v>596</v>
      </c>
      <c r="J260" s="77" t="s">
        <v>597</v>
      </c>
      <c r="K260" s="83" t="s">
        <v>598</v>
      </c>
      <c r="L260" s="84">
        <v>26180000</v>
      </c>
      <c r="M260" s="85">
        <v>45748</v>
      </c>
    </row>
    <row r="261" spans="1:13" ht="24" x14ac:dyDescent="0.2">
      <c r="A261" s="77" t="s">
        <v>40</v>
      </c>
      <c r="B261" s="77" t="s">
        <v>13</v>
      </c>
      <c r="C261" s="78" t="s">
        <v>49</v>
      </c>
      <c r="D261" s="79" t="s">
        <v>599</v>
      </c>
      <c r="E261" s="82">
        <v>45776</v>
      </c>
      <c r="F261" s="81" t="s">
        <v>21</v>
      </c>
      <c r="G261" s="90">
        <v>2250119</v>
      </c>
      <c r="H261" s="82">
        <v>45777</v>
      </c>
      <c r="I261" s="77" t="s">
        <v>600</v>
      </c>
      <c r="J261" s="77" t="s">
        <v>110</v>
      </c>
      <c r="K261" s="83" t="s">
        <v>111</v>
      </c>
      <c r="L261" s="84">
        <v>1927800</v>
      </c>
      <c r="M261" s="85">
        <v>45748</v>
      </c>
    </row>
    <row r="262" spans="1:13" ht="36" x14ac:dyDescent="0.2">
      <c r="A262" s="77" t="s">
        <v>38</v>
      </c>
      <c r="B262" s="86" t="s">
        <v>0</v>
      </c>
      <c r="C262" s="87" t="s">
        <v>0</v>
      </c>
      <c r="D262" s="88" t="s">
        <v>217</v>
      </c>
      <c r="E262" s="89">
        <v>45517</v>
      </c>
      <c r="F262" s="81" t="s">
        <v>21</v>
      </c>
      <c r="G262" s="97">
        <v>3250068</v>
      </c>
      <c r="H262" s="98">
        <v>45777</v>
      </c>
      <c r="I262" s="99" t="s">
        <v>601</v>
      </c>
      <c r="J262" s="91" t="s">
        <v>64</v>
      </c>
      <c r="K262" s="92" t="s">
        <v>23</v>
      </c>
      <c r="L262" s="55">
        <v>168852</v>
      </c>
      <c r="M262" s="85">
        <v>45748</v>
      </c>
    </row>
    <row r="263" spans="1:13" ht="27" x14ac:dyDescent="0.2">
      <c r="A263" s="77" t="s">
        <v>37</v>
      </c>
      <c r="B263" s="114" t="s">
        <v>18</v>
      </c>
      <c r="C263" s="121" t="s">
        <v>178</v>
      </c>
      <c r="D263" s="122" t="s">
        <v>164</v>
      </c>
      <c r="E263" s="113">
        <v>45637</v>
      </c>
      <c r="F263" s="81" t="s">
        <v>21</v>
      </c>
      <c r="G263" s="112">
        <v>42500084</v>
      </c>
      <c r="H263" s="113">
        <v>45777</v>
      </c>
      <c r="I263" s="114" t="s">
        <v>602</v>
      </c>
      <c r="J263" s="114" t="s">
        <v>262</v>
      </c>
      <c r="K263" s="123" t="s">
        <v>77</v>
      </c>
      <c r="L263" s="115">
        <v>98500</v>
      </c>
      <c r="M263" s="85">
        <v>45748</v>
      </c>
    </row>
    <row r="264" spans="1:13" ht="30" x14ac:dyDescent="0.2">
      <c r="A264" s="77" t="s">
        <v>37</v>
      </c>
      <c r="B264" s="86" t="s">
        <v>0</v>
      </c>
      <c r="C264" s="87" t="s">
        <v>0</v>
      </c>
      <c r="D264" s="88" t="s">
        <v>217</v>
      </c>
      <c r="E264" s="89">
        <v>45517</v>
      </c>
      <c r="F264" s="81" t="s">
        <v>21</v>
      </c>
      <c r="G264" s="112">
        <v>42500085</v>
      </c>
      <c r="H264" s="113">
        <v>45777</v>
      </c>
      <c r="I264" s="114" t="s">
        <v>603</v>
      </c>
      <c r="J264" s="91" t="s">
        <v>64</v>
      </c>
      <c r="K264" s="92" t="s">
        <v>23</v>
      </c>
      <c r="L264" s="115">
        <v>34000</v>
      </c>
      <c r="M264" s="85">
        <v>45748</v>
      </c>
    </row>
    <row r="265" spans="1:13" x14ac:dyDescent="0.2">
      <c r="A265" s="77" t="s">
        <v>35</v>
      </c>
      <c r="B265" s="77" t="s">
        <v>13</v>
      </c>
      <c r="C265" s="78" t="s">
        <v>49</v>
      </c>
      <c r="D265" s="148" t="s">
        <v>604</v>
      </c>
      <c r="E265" s="149">
        <v>45776</v>
      </c>
      <c r="F265" s="81" t="s">
        <v>21</v>
      </c>
      <c r="G265" s="124">
        <v>20250062</v>
      </c>
      <c r="H265" s="132">
        <v>45777</v>
      </c>
      <c r="I265" s="77" t="s">
        <v>605</v>
      </c>
      <c r="J265" s="133" t="s">
        <v>112</v>
      </c>
      <c r="K265" s="134" t="s">
        <v>113</v>
      </c>
      <c r="L265" s="84">
        <v>773198</v>
      </c>
      <c r="M265" s="85">
        <v>45748</v>
      </c>
    </row>
    <row r="266" spans="1:13" ht="30" x14ac:dyDescent="0.2">
      <c r="A266" s="77" t="s">
        <v>125</v>
      </c>
      <c r="B266" s="93" t="s">
        <v>220</v>
      </c>
      <c r="C266" s="78" t="s">
        <v>49</v>
      </c>
      <c r="D266" s="94" t="s">
        <v>12</v>
      </c>
      <c r="E266" s="94" t="s">
        <v>12</v>
      </c>
      <c r="F266" s="81" t="s">
        <v>21</v>
      </c>
      <c r="G266" s="103">
        <v>9250057</v>
      </c>
      <c r="H266" s="104">
        <v>45777</v>
      </c>
      <c r="I266" s="91" t="s">
        <v>606</v>
      </c>
      <c r="J266" s="91" t="s">
        <v>84</v>
      </c>
      <c r="K266" s="105" t="s">
        <v>63</v>
      </c>
      <c r="L266" s="106">
        <v>128520</v>
      </c>
      <c r="M266" s="85">
        <v>45748</v>
      </c>
    </row>
    <row r="267" spans="1:13" ht="15" x14ac:dyDescent="0.2">
      <c r="A267" s="77" t="s">
        <v>125</v>
      </c>
      <c r="B267" s="93" t="s">
        <v>220</v>
      </c>
      <c r="C267" s="78" t="s">
        <v>49</v>
      </c>
      <c r="D267" s="94" t="s">
        <v>12</v>
      </c>
      <c r="E267" s="94" t="s">
        <v>12</v>
      </c>
      <c r="F267" s="81" t="s">
        <v>21</v>
      </c>
      <c r="G267" s="103">
        <v>9250058</v>
      </c>
      <c r="H267" s="104">
        <v>45777</v>
      </c>
      <c r="I267" s="91" t="s">
        <v>607</v>
      </c>
      <c r="J267" s="95" t="s">
        <v>69</v>
      </c>
      <c r="K267" s="96" t="s">
        <v>26</v>
      </c>
      <c r="L267" s="106">
        <v>204000</v>
      </c>
      <c r="M267" s="85">
        <v>45748</v>
      </c>
    </row>
    <row r="268" spans="1:13" ht="30" x14ac:dyDescent="0.2">
      <c r="A268" s="77" t="s">
        <v>42</v>
      </c>
      <c r="B268" s="86" t="s">
        <v>0</v>
      </c>
      <c r="C268" s="87" t="s">
        <v>0</v>
      </c>
      <c r="D268" s="88" t="s">
        <v>217</v>
      </c>
      <c r="E268" s="89">
        <v>45517</v>
      </c>
      <c r="F268" s="81" t="s">
        <v>21</v>
      </c>
      <c r="G268" s="137">
        <v>19250039</v>
      </c>
      <c r="H268" s="138">
        <v>45777</v>
      </c>
      <c r="I268" s="99" t="s">
        <v>608</v>
      </c>
      <c r="J268" s="91" t="s">
        <v>64</v>
      </c>
      <c r="K268" s="92" t="s">
        <v>23</v>
      </c>
      <c r="L268" s="55">
        <v>299022</v>
      </c>
      <c r="M268" s="85">
        <v>45748</v>
      </c>
    </row>
    <row r="269" spans="1:13" ht="36" x14ac:dyDescent="0.2">
      <c r="A269" s="77" t="s">
        <v>42</v>
      </c>
      <c r="B269" s="86" t="s">
        <v>0</v>
      </c>
      <c r="C269" s="87" t="s">
        <v>0</v>
      </c>
      <c r="D269" s="88" t="s">
        <v>217</v>
      </c>
      <c r="E269" s="89">
        <v>45517</v>
      </c>
      <c r="F269" s="81" t="s">
        <v>21</v>
      </c>
      <c r="G269" s="137">
        <v>19250041</v>
      </c>
      <c r="H269" s="138">
        <v>45777</v>
      </c>
      <c r="I269" s="99" t="s">
        <v>609</v>
      </c>
      <c r="J269" s="91" t="s">
        <v>64</v>
      </c>
      <c r="K269" s="92" t="s">
        <v>23</v>
      </c>
      <c r="L269" s="55">
        <v>1144770</v>
      </c>
      <c r="M269" s="85">
        <v>45748</v>
      </c>
    </row>
    <row r="270" spans="1:13" ht="45" x14ac:dyDescent="0.2">
      <c r="A270" s="77" t="s">
        <v>32</v>
      </c>
      <c r="B270" s="86" t="s">
        <v>0</v>
      </c>
      <c r="C270" s="87" t="s">
        <v>0</v>
      </c>
      <c r="D270" s="88" t="s">
        <v>217</v>
      </c>
      <c r="E270" s="89">
        <v>45517</v>
      </c>
      <c r="F270" s="81" t="s">
        <v>20</v>
      </c>
      <c r="G270" s="107">
        <v>1125089</v>
      </c>
      <c r="H270" s="104">
        <v>45777</v>
      </c>
      <c r="I270" s="91" t="s">
        <v>610</v>
      </c>
      <c r="J270" s="91" t="s">
        <v>64</v>
      </c>
      <c r="K270" s="92" t="s">
        <v>23</v>
      </c>
      <c r="L270" s="106">
        <v>267022</v>
      </c>
      <c r="M270" s="85">
        <v>45748</v>
      </c>
    </row>
    <row r="271" spans="1:13" ht="45" x14ac:dyDescent="0.2">
      <c r="A271" s="77" t="s">
        <v>32</v>
      </c>
      <c r="B271" s="86" t="s">
        <v>0</v>
      </c>
      <c r="C271" s="87" t="s">
        <v>0</v>
      </c>
      <c r="D271" s="88" t="s">
        <v>217</v>
      </c>
      <c r="E271" s="89">
        <v>45517</v>
      </c>
      <c r="F271" s="81" t="s">
        <v>20</v>
      </c>
      <c r="G271" s="107">
        <v>1125090</v>
      </c>
      <c r="H271" s="104">
        <v>45777</v>
      </c>
      <c r="I271" s="91" t="s">
        <v>611</v>
      </c>
      <c r="J271" s="91" t="s">
        <v>64</v>
      </c>
      <c r="K271" s="92" t="s">
        <v>23</v>
      </c>
      <c r="L271" s="106">
        <v>159022</v>
      </c>
      <c r="M271" s="85">
        <v>45748</v>
      </c>
    </row>
    <row r="272" spans="1:13" ht="45" x14ac:dyDescent="0.2">
      <c r="A272" s="77" t="s">
        <v>32</v>
      </c>
      <c r="B272" s="86" t="s">
        <v>0</v>
      </c>
      <c r="C272" s="87" t="s">
        <v>0</v>
      </c>
      <c r="D272" s="88" t="s">
        <v>217</v>
      </c>
      <c r="E272" s="89">
        <v>45517</v>
      </c>
      <c r="F272" s="81" t="s">
        <v>20</v>
      </c>
      <c r="G272" s="150">
        <v>1125091</v>
      </c>
      <c r="H272" s="89">
        <v>45777</v>
      </c>
      <c r="I272" s="91" t="s">
        <v>612</v>
      </c>
      <c r="J272" s="91" t="s">
        <v>64</v>
      </c>
      <c r="K272" s="92" t="s">
        <v>23</v>
      </c>
      <c r="L272" s="151">
        <v>167022</v>
      </c>
      <c r="M272" s="85">
        <v>45748</v>
      </c>
    </row>
    <row r="273" spans="1:13" ht="45" x14ac:dyDescent="0.2">
      <c r="A273" s="77" t="s">
        <v>32</v>
      </c>
      <c r="B273" s="86" t="s">
        <v>0</v>
      </c>
      <c r="C273" s="87" t="s">
        <v>0</v>
      </c>
      <c r="D273" s="88" t="s">
        <v>217</v>
      </c>
      <c r="E273" s="89">
        <v>45517</v>
      </c>
      <c r="F273" s="81" t="s">
        <v>20</v>
      </c>
      <c r="G273" s="150">
        <v>1125092</v>
      </c>
      <c r="H273" s="89">
        <v>45777</v>
      </c>
      <c r="I273" s="91" t="s">
        <v>613</v>
      </c>
      <c r="J273" s="91" t="s">
        <v>64</v>
      </c>
      <c r="K273" s="92" t="s">
        <v>23</v>
      </c>
      <c r="L273" s="151">
        <v>248062</v>
      </c>
      <c r="M273" s="85">
        <v>45748</v>
      </c>
    </row>
    <row r="274" spans="1:13" ht="30" x14ac:dyDescent="0.2">
      <c r="A274" s="77" t="s">
        <v>32</v>
      </c>
      <c r="B274" s="93" t="s">
        <v>220</v>
      </c>
      <c r="C274" s="78" t="s">
        <v>49</v>
      </c>
      <c r="D274" s="94" t="s">
        <v>12</v>
      </c>
      <c r="E274" s="94" t="s">
        <v>12</v>
      </c>
      <c r="F274" s="81" t="s">
        <v>20</v>
      </c>
      <c r="G274" s="150">
        <v>1125094</v>
      </c>
      <c r="H274" s="89">
        <v>45777</v>
      </c>
      <c r="I274" s="91" t="s">
        <v>614</v>
      </c>
      <c r="J274" s="91" t="s">
        <v>615</v>
      </c>
      <c r="K274" s="92" t="s">
        <v>616</v>
      </c>
      <c r="L274" s="151">
        <v>142800</v>
      </c>
      <c r="M274" s="85">
        <v>45748</v>
      </c>
    </row>
    <row r="275" spans="1:13" ht="36" x14ac:dyDescent="0.2">
      <c r="A275" s="77" t="s">
        <v>29</v>
      </c>
      <c r="B275" s="93" t="s">
        <v>220</v>
      </c>
      <c r="C275" s="78" t="s">
        <v>49</v>
      </c>
      <c r="D275" s="94" t="s">
        <v>12</v>
      </c>
      <c r="E275" s="94" t="s">
        <v>12</v>
      </c>
      <c r="F275" s="81" t="s">
        <v>21</v>
      </c>
      <c r="G275" s="79">
        <v>15250067</v>
      </c>
      <c r="H275" s="82">
        <v>45777</v>
      </c>
      <c r="I275" s="77" t="s">
        <v>617</v>
      </c>
      <c r="J275" s="77" t="s">
        <v>393</v>
      </c>
      <c r="K275" s="83" t="s">
        <v>67</v>
      </c>
      <c r="L275" s="84">
        <v>196350</v>
      </c>
      <c r="M275" s="85">
        <v>45748</v>
      </c>
    </row>
    <row r="276" spans="1:13" ht="60" x14ac:dyDescent="0.2">
      <c r="A276" s="77" t="s">
        <v>14</v>
      </c>
      <c r="B276" s="77" t="s">
        <v>13</v>
      </c>
      <c r="C276" s="78" t="s">
        <v>49</v>
      </c>
      <c r="D276" s="130" t="s">
        <v>618</v>
      </c>
      <c r="E276" s="89">
        <v>45769</v>
      </c>
      <c r="F276" s="81" t="s">
        <v>21</v>
      </c>
      <c r="G276" s="110">
        <v>17250250</v>
      </c>
      <c r="H276" s="104">
        <v>45777</v>
      </c>
      <c r="I276" s="91" t="s">
        <v>619</v>
      </c>
      <c r="J276" s="128" t="s">
        <v>143</v>
      </c>
      <c r="K276" s="129" t="s">
        <v>144</v>
      </c>
      <c r="L276" s="106">
        <v>1265723603</v>
      </c>
      <c r="M276" s="85">
        <v>45748</v>
      </c>
    </row>
    <row r="277" spans="1:13" ht="36" x14ac:dyDescent="0.2">
      <c r="A277" s="77" t="s">
        <v>43</v>
      </c>
      <c r="B277" s="77" t="s">
        <v>13</v>
      </c>
      <c r="C277" s="78" t="s">
        <v>49</v>
      </c>
      <c r="D277" s="79" t="s">
        <v>174</v>
      </c>
      <c r="E277" s="152">
        <v>45576</v>
      </c>
      <c r="F277" s="77" t="s">
        <v>20</v>
      </c>
      <c r="G277" s="81">
        <v>18250099</v>
      </c>
      <c r="H277" s="82">
        <v>45779</v>
      </c>
      <c r="I277" s="77" t="s">
        <v>620</v>
      </c>
      <c r="J277" s="77" t="s">
        <v>119</v>
      </c>
      <c r="K277" s="83" t="s">
        <v>120</v>
      </c>
      <c r="L277" s="84">
        <v>3000000</v>
      </c>
      <c r="M277" s="85">
        <v>45778</v>
      </c>
    </row>
    <row r="278" spans="1:13" ht="24" x14ac:dyDescent="0.2">
      <c r="A278" s="77" t="s">
        <v>40</v>
      </c>
      <c r="B278" s="77" t="s">
        <v>13</v>
      </c>
      <c r="C278" s="78" t="s">
        <v>49</v>
      </c>
      <c r="D278" s="79" t="s">
        <v>529</v>
      </c>
      <c r="E278" s="82">
        <v>45637</v>
      </c>
      <c r="F278" s="153" t="s">
        <v>21</v>
      </c>
      <c r="G278" s="79">
        <v>2250120</v>
      </c>
      <c r="H278" s="82">
        <v>45779</v>
      </c>
      <c r="I278" s="77" t="s">
        <v>621</v>
      </c>
      <c r="J278" s="77" t="s">
        <v>278</v>
      </c>
      <c r="K278" s="83" t="s">
        <v>78</v>
      </c>
      <c r="L278" s="154">
        <v>316458</v>
      </c>
      <c r="M278" s="85">
        <v>45778</v>
      </c>
    </row>
    <row r="279" spans="1:13" ht="30" x14ac:dyDescent="0.2">
      <c r="A279" s="77" t="s">
        <v>59</v>
      </c>
      <c r="B279" s="77" t="s">
        <v>13</v>
      </c>
      <c r="C279" s="78" t="s">
        <v>49</v>
      </c>
      <c r="D279" s="79" t="s">
        <v>622</v>
      </c>
      <c r="E279" s="155">
        <v>45777</v>
      </c>
      <c r="F279" s="91" t="s">
        <v>19</v>
      </c>
      <c r="G279" s="156">
        <v>1</v>
      </c>
      <c r="H279" s="157">
        <v>45779</v>
      </c>
      <c r="I279" s="158" t="s">
        <v>623</v>
      </c>
      <c r="J279" s="91" t="s">
        <v>624</v>
      </c>
      <c r="K279" s="92" t="s">
        <v>625</v>
      </c>
      <c r="L279" s="159">
        <v>8633172</v>
      </c>
      <c r="M279" s="85">
        <v>45778</v>
      </c>
    </row>
    <row r="280" spans="1:13" ht="45" x14ac:dyDescent="0.2">
      <c r="A280" s="77" t="s">
        <v>61</v>
      </c>
      <c r="B280" s="93" t="s">
        <v>220</v>
      </c>
      <c r="C280" s="78" t="s">
        <v>49</v>
      </c>
      <c r="D280" s="79" t="s">
        <v>12</v>
      </c>
      <c r="E280" s="82" t="s">
        <v>12</v>
      </c>
      <c r="F280" s="153" t="s">
        <v>21</v>
      </c>
      <c r="G280" s="103">
        <v>9250059</v>
      </c>
      <c r="H280" s="104">
        <v>45779</v>
      </c>
      <c r="I280" s="91" t="s">
        <v>626</v>
      </c>
      <c r="J280" s="91" t="s">
        <v>627</v>
      </c>
      <c r="K280" s="105" t="s">
        <v>628</v>
      </c>
      <c r="L280" s="106">
        <v>119000</v>
      </c>
      <c r="M280" s="85">
        <v>45778</v>
      </c>
    </row>
    <row r="281" spans="1:13" ht="45" x14ac:dyDescent="0.2">
      <c r="A281" s="77" t="s">
        <v>14</v>
      </c>
      <c r="B281" s="86" t="s">
        <v>0</v>
      </c>
      <c r="C281" s="87" t="s">
        <v>0</v>
      </c>
      <c r="D281" s="88" t="s">
        <v>217</v>
      </c>
      <c r="E281" s="104">
        <v>45517</v>
      </c>
      <c r="F281" s="153" t="s">
        <v>21</v>
      </c>
      <c r="G281" s="160">
        <v>17250251</v>
      </c>
      <c r="H281" s="104">
        <v>45779</v>
      </c>
      <c r="I281" s="111" t="s">
        <v>629</v>
      </c>
      <c r="J281" s="91" t="s">
        <v>64</v>
      </c>
      <c r="K281" s="92" t="s">
        <v>23</v>
      </c>
      <c r="L281" s="106">
        <v>805210</v>
      </c>
      <c r="M281" s="85">
        <v>45778</v>
      </c>
    </row>
    <row r="282" spans="1:13" ht="45" x14ac:dyDescent="0.2">
      <c r="A282" s="77" t="s">
        <v>14</v>
      </c>
      <c r="B282" s="86" t="s">
        <v>0</v>
      </c>
      <c r="C282" s="87" t="s">
        <v>0</v>
      </c>
      <c r="D282" s="88" t="s">
        <v>217</v>
      </c>
      <c r="E282" s="104">
        <v>45517</v>
      </c>
      <c r="F282" s="153" t="s">
        <v>21</v>
      </c>
      <c r="G282" s="160">
        <v>17250252</v>
      </c>
      <c r="H282" s="104">
        <v>45779</v>
      </c>
      <c r="I282" s="111" t="s">
        <v>630</v>
      </c>
      <c r="J282" s="91" t="s">
        <v>64</v>
      </c>
      <c r="K282" s="92" t="s">
        <v>23</v>
      </c>
      <c r="L282" s="106">
        <v>805210</v>
      </c>
      <c r="M282" s="85">
        <v>45778</v>
      </c>
    </row>
    <row r="283" spans="1:13" ht="45" x14ac:dyDescent="0.2">
      <c r="A283" s="77" t="s">
        <v>14</v>
      </c>
      <c r="B283" s="86" t="s">
        <v>0</v>
      </c>
      <c r="C283" s="87" t="s">
        <v>0</v>
      </c>
      <c r="D283" s="88" t="s">
        <v>217</v>
      </c>
      <c r="E283" s="104">
        <v>45517</v>
      </c>
      <c r="F283" s="153" t="s">
        <v>21</v>
      </c>
      <c r="G283" s="160">
        <v>17250253</v>
      </c>
      <c r="H283" s="104">
        <v>45779</v>
      </c>
      <c r="I283" s="111" t="s">
        <v>631</v>
      </c>
      <c r="J283" s="91" t="s">
        <v>64</v>
      </c>
      <c r="K283" s="92" t="s">
        <v>23</v>
      </c>
      <c r="L283" s="106">
        <v>716592</v>
      </c>
      <c r="M283" s="85">
        <v>45778</v>
      </c>
    </row>
    <row r="284" spans="1:13" ht="24" x14ac:dyDescent="0.2">
      <c r="A284" s="77" t="s">
        <v>60</v>
      </c>
      <c r="B284" s="93" t="s">
        <v>220</v>
      </c>
      <c r="C284" s="78" t="s">
        <v>49</v>
      </c>
      <c r="D284" s="79" t="s">
        <v>12</v>
      </c>
      <c r="E284" s="82" t="s">
        <v>12</v>
      </c>
      <c r="F284" s="153" t="s">
        <v>21</v>
      </c>
      <c r="G284" s="79">
        <v>6250090</v>
      </c>
      <c r="H284" s="161">
        <v>45782</v>
      </c>
      <c r="I284" s="57" t="s">
        <v>632</v>
      </c>
      <c r="J284" s="57" t="s">
        <v>148</v>
      </c>
      <c r="K284" s="59" t="s">
        <v>24</v>
      </c>
      <c r="L284" s="60">
        <v>54133</v>
      </c>
      <c r="M284" s="85">
        <v>45778</v>
      </c>
    </row>
    <row r="285" spans="1:13" x14ac:dyDescent="0.2">
      <c r="A285" s="77" t="s">
        <v>60</v>
      </c>
      <c r="B285" s="93" t="s">
        <v>220</v>
      </c>
      <c r="C285" s="78" t="s">
        <v>49</v>
      </c>
      <c r="D285" s="79" t="s">
        <v>12</v>
      </c>
      <c r="E285" s="82" t="s">
        <v>12</v>
      </c>
      <c r="F285" s="153" t="s">
        <v>21</v>
      </c>
      <c r="G285" s="79">
        <v>6250091</v>
      </c>
      <c r="H285" s="161">
        <v>45782</v>
      </c>
      <c r="I285" s="57" t="s">
        <v>633</v>
      </c>
      <c r="J285" s="57" t="s">
        <v>634</v>
      </c>
      <c r="K285" s="59" t="s">
        <v>635</v>
      </c>
      <c r="L285" s="60">
        <v>130424</v>
      </c>
      <c r="M285" s="85">
        <v>45778</v>
      </c>
    </row>
    <row r="286" spans="1:13" ht="30" x14ac:dyDescent="0.2">
      <c r="A286" s="77" t="s">
        <v>61</v>
      </c>
      <c r="B286" s="127" t="s">
        <v>269</v>
      </c>
      <c r="C286" s="78" t="s">
        <v>49</v>
      </c>
      <c r="D286" s="103" t="s">
        <v>12</v>
      </c>
      <c r="E286" s="116" t="s">
        <v>12</v>
      </c>
      <c r="F286" s="153" t="s">
        <v>21</v>
      </c>
      <c r="G286" s="103">
        <v>9250060</v>
      </c>
      <c r="H286" s="104">
        <v>45782</v>
      </c>
      <c r="I286" s="91" t="s">
        <v>636</v>
      </c>
      <c r="J286" s="91" t="s">
        <v>637</v>
      </c>
      <c r="K286" s="105" t="s">
        <v>638</v>
      </c>
      <c r="L286" s="106">
        <v>1124550</v>
      </c>
      <c r="M286" s="85">
        <v>45778</v>
      </c>
    </row>
    <row r="287" spans="1:13" ht="45" x14ac:dyDescent="0.2">
      <c r="A287" s="77" t="s">
        <v>32</v>
      </c>
      <c r="B287" s="86" t="s">
        <v>0</v>
      </c>
      <c r="C287" s="87" t="s">
        <v>0</v>
      </c>
      <c r="D287" s="88" t="s">
        <v>217</v>
      </c>
      <c r="E287" s="104">
        <v>45517</v>
      </c>
      <c r="F287" s="77" t="s">
        <v>20</v>
      </c>
      <c r="G287" s="107">
        <v>1125097</v>
      </c>
      <c r="H287" s="104">
        <v>45782</v>
      </c>
      <c r="I287" s="91" t="s">
        <v>639</v>
      </c>
      <c r="J287" s="91" t="s">
        <v>64</v>
      </c>
      <c r="K287" s="92" t="s">
        <v>23</v>
      </c>
      <c r="L287" s="106">
        <v>1046062</v>
      </c>
      <c r="M287" s="85">
        <v>45778</v>
      </c>
    </row>
    <row r="288" spans="1:13" ht="27" x14ac:dyDescent="0.2">
      <c r="A288" s="77" t="s">
        <v>34</v>
      </c>
      <c r="B288" s="77" t="s">
        <v>0</v>
      </c>
      <c r="C288" s="87" t="s">
        <v>0</v>
      </c>
      <c r="D288" s="79" t="s">
        <v>132</v>
      </c>
      <c r="E288" s="82">
        <v>45631</v>
      </c>
      <c r="F288" s="153" t="s">
        <v>21</v>
      </c>
      <c r="G288" s="79">
        <v>13250050</v>
      </c>
      <c r="H288" s="82">
        <v>45782</v>
      </c>
      <c r="I288" s="77" t="s">
        <v>640</v>
      </c>
      <c r="J288" s="114" t="s">
        <v>81</v>
      </c>
      <c r="K288" s="123" t="s">
        <v>77</v>
      </c>
      <c r="L288" s="84">
        <v>117323</v>
      </c>
      <c r="M288" s="85">
        <v>45778</v>
      </c>
    </row>
    <row r="289" spans="1:13" ht="30" x14ac:dyDescent="0.2">
      <c r="A289" s="77" t="s">
        <v>14</v>
      </c>
      <c r="B289" s="93" t="s">
        <v>220</v>
      </c>
      <c r="C289" s="78" t="s">
        <v>49</v>
      </c>
      <c r="D289" s="79" t="s">
        <v>12</v>
      </c>
      <c r="E289" s="82" t="s">
        <v>12</v>
      </c>
      <c r="F289" s="153" t="s">
        <v>21</v>
      </c>
      <c r="G289" s="160">
        <v>17250255</v>
      </c>
      <c r="H289" s="104">
        <v>45782</v>
      </c>
      <c r="I289" s="91" t="s">
        <v>641</v>
      </c>
      <c r="J289" s="91" t="s">
        <v>642</v>
      </c>
      <c r="K289" s="162" t="s">
        <v>643</v>
      </c>
      <c r="L289" s="106">
        <v>148956</v>
      </c>
      <c r="M289" s="85">
        <v>45778</v>
      </c>
    </row>
    <row r="290" spans="1:13" x14ac:dyDescent="0.2">
      <c r="A290" s="77" t="s">
        <v>40</v>
      </c>
      <c r="B290" s="77" t="s">
        <v>13</v>
      </c>
      <c r="C290" s="78" t="s">
        <v>49</v>
      </c>
      <c r="D290" s="79" t="s">
        <v>156</v>
      </c>
      <c r="E290" s="82">
        <v>45408</v>
      </c>
      <c r="F290" s="153" t="s">
        <v>21</v>
      </c>
      <c r="G290" s="79">
        <v>2250122</v>
      </c>
      <c r="H290" s="82">
        <v>45783</v>
      </c>
      <c r="I290" s="77" t="s">
        <v>644</v>
      </c>
      <c r="J290" s="77" t="s">
        <v>645</v>
      </c>
      <c r="K290" s="83" t="s">
        <v>157</v>
      </c>
      <c r="L290" s="154">
        <v>1082900</v>
      </c>
      <c r="M290" s="85">
        <v>45778</v>
      </c>
    </row>
    <row r="291" spans="1:13" ht="48" x14ac:dyDescent="0.2">
      <c r="A291" s="77" t="s">
        <v>38</v>
      </c>
      <c r="B291" s="86" t="s">
        <v>0</v>
      </c>
      <c r="C291" s="87" t="s">
        <v>0</v>
      </c>
      <c r="D291" s="88" t="s">
        <v>217</v>
      </c>
      <c r="E291" s="104">
        <v>45517</v>
      </c>
      <c r="F291" s="153" t="s">
        <v>21</v>
      </c>
      <c r="G291" s="97">
        <v>3250071</v>
      </c>
      <c r="H291" s="155">
        <v>45783</v>
      </c>
      <c r="I291" s="99" t="s">
        <v>646</v>
      </c>
      <c r="J291" s="91" t="s">
        <v>64</v>
      </c>
      <c r="K291" s="92" t="s">
        <v>23</v>
      </c>
      <c r="L291" s="55">
        <v>194632</v>
      </c>
      <c r="M291" s="85">
        <v>45778</v>
      </c>
    </row>
    <row r="292" spans="1:13" ht="30" x14ac:dyDescent="0.2">
      <c r="A292" s="77" t="s">
        <v>37</v>
      </c>
      <c r="B292" s="86" t="s">
        <v>0</v>
      </c>
      <c r="C292" s="87" t="s">
        <v>0</v>
      </c>
      <c r="D292" s="88" t="s">
        <v>217</v>
      </c>
      <c r="E292" s="104">
        <v>45517</v>
      </c>
      <c r="F292" s="153" t="s">
        <v>21</v>
      </c>
      <c r="G292" s="112">
        <v>42500087</v>
      </c>
      <c r="H292" s="163">
        <v>45783</v>
      </c>
      <c r="I292" s="114" t="s">
        <v>647</v>
      </c>
      <c r="J292" s="91" t="s">
        <v>64</v>
      </c>
      <c r="K292" s="92" t="s">
        <v>23</v>
      </c>
      <c r="L292" s="164">
        <v>146238</v>
      </c>
      <c r="M292" s="85">
        <v>45778</v>
      </c>
    </row>
    <row r="293" spans="1:13" ht="24" x14ac:dyDescent="0.2">
      <c r="A293" s="77" t="s">
        <v>60</v>
      </c>
      <c r="B293" s="93" t="s">
        <v>220</v>
      </c>
      <c r="C293" s="78" t="s">
        <v>49</v>
      </c>
      <c r="D293" s="79" t="s">
        <v>12</v>
      </c>
      <c r="E293" s="82" t="s">
        <v>12</v>
      </c>
      <c r="F293" s="153" t="s">
        <v>21</v>
      </c>
      <c r="G293" s="79">
        <v>6250092</v>
      </c>
      <c r="H293" s="161">
        <v>45783</v>
      </c>
      <c r="I293" s="57" t="s">
        <v>648</v>
      </c>
      <c r="J293" s="57" t="s">
        <v>79</v>
      </c>
      <c r="K293" s="59" t="s">
        <v>80</v>
      </c>
      <c r="L293" s="60">
        <v>107202</v>
      </c>
      <c r="M293" s="85">
        <v>45778</v>
      </c>
    </row>
    <row r="294" spans="1:13" ht="45" x14ac:dyDescent="0.2">
      <c r="A294" s="77" t="s">
        <v>32</v>
      </c>
      <c r="B294" s="93" t="s">
        <v>220</v>
      </c>
      <c r="C294" s="78" t="s">
        <v>49</v>
      </c>
      <c r="D294" s="79" t="s">
        <v>12</v>
      </c>
      <c r="E294" s="82" t="s">
        <v>12</v>
      </c>
      <c r="F294" s="77" t="s">
        <v>20</v>
      </c>
      <c r="G294" s="107">
        <v>1125099</v>
      </c>
      <c r="H294" s="104">
        <v>45783</v>
      </c>
      <c r="I294" s="91" t="s">
        <v>649</v>
      </c>
      <c r="J294" s="91" t="s">
        <v>168</v>
      </c>
      <c r="K294" s="92" t="s">
        <v>169</v>
      </c>
      <c r="L294" s="106">
        <v>91404</v>
      </c>
      <c r="M294" s="85">
        <v>45778</v>
      </c>
    </row>
    <row r="295" spans="1:13" ht="48" x14ac:dyDescent="0.2">
      <c r="A295" s="77" t="s">
        <v>39</v>
      </c>
      <c r="B295" s="77" t="s">
        <v>13</v>
      </c>
      <c r="C295" s="78" t="s">
        <v>49</v>
      </c>
      <c r="D295" s="79" t="s">
        <v>650</v>
      </c>
      <c r="E295" s="82">
        <v>45782</v>
      </c>
      <c r="F295" s="153" t="s">
        <v>21</v>
      </c>
      <c r="G295" s="79">
        <v>16250080</v>
      </c>
      <c r="H295" s="82">
        <v>45783</v>
      </c>
      <c r="I295" s="77" t="s">
        <v>651</v>
      </c>
      <c r="J295" s="77" t="s">
        <v>30</v>
      </c>
      <c r="K295" s="83" t="s">
        <v>44</v>
      </c>
      <c r="L295" s="84">
        <v>1230001</v>
      </c>
      <c r="M295" s="85">
        <v>45778</v>
      </c>
    </row>
    <row r="296" spans="1:13" ht="45" x14ac:dyDescent="0.2">
      <c r="A296" s="77" t="s">
        <v>14</v>
      </c>
      <c r="B296" s="86" t="s">
        <v>0</v>
      </c>
      <c r="C296" s="87" t="s">
        <v>0</v>
      </c>
      <c r="D296" s="88" t="s">
        <v>217</v>
      </c>
      <c r="E296" s="104">
        <v>45517</v>
      </c>
      <c r="F296" s="153" t="s">
        <v>21</v>
      </c>
      <c r="G296" s="160">
        <v>17250256</v>
      </c>
      <c r="H296" s="104">
        <v>45783</v>
      </c>
      <c r="I296" s="111" t="s">
        <v>652</v>
      </c>
      <c r="J296" s="91" t="s">
        <v>64</v>
      </c>
      <c r="K296" s="92" t="s">
        <v>23</v>
      </c>
      <c r="L296" s="106">
        <v>207190</v>
      </c>
      <c r="M296" s="85">
        <v>45778</v>
      </c>
    </row>
    <row r="297" spans="1:13" ht="45" x14ac:dyDescent="0.2">
      <c r="A297" s="77" t="s">
        <v>14</v>
      </c>
      <c r="B297" s="86" t="s">
        <v>0</v>
      </c>
      <c r="C297" s="87" t="s">
        <v>0</v>
      </c>
      <c r="D297" s="88" t="s">
        <v>217</v>
      </c>
      <c r="E297" s="104">
        <v>45517</v>
      </c>
      <c r="F297" s="153" t="s">
        <v>21</v>
      </c>
      <c r="G297" s="160">
        <v>17250257</v>
      </c>
      <c r="H297" s="104">
        <v>45783</v>
      </c>
      <c r="I297" s="111" t="s">
        <v>653</v>
      </c>
      <c r="J297" s="91" t="s">
        <v>64</v>
      </c>
      <c r="K297" s="92" t="s">
        <v>23</v>
      </c>
      <c r="L297" s="106">
        <v>207190</v>
      </c>
      <c r="M297" s="85">
        <v>45778</v>
      </c>
    </row>
    <row r="298" spans="1:13" ht="45" x14ac:dyDescent="0.2">
      <c r="A298" s="77" t="s">
        <v>14</v>
      </c>
      <c r="B298" s="86" t="s">
        <v>0</v>
      </c>
      <c r="C298" s="87" t="s">
        <v>0</v>
      </c>
      <c r="D298" s="88" t="s">
        <v>217</v>
      </c>
      <c r="E298" s="104">
        <v>45517</v>
      </c>
      <c r="F298" s="153" t="s">
        <v>21</v>
      </c>
      <c r="G298" s="160">
        <v>17250258</v>
      </c>
      <c r="H298" s="104">
        <v>45783</v>
      </c>
      <c r="I298" s="111" t="s">
        <v>654</v>
      </c>
      <c r="J298" s="91" t="s">
        <v>64</v>
      </c>
      <c r="K298" s="92" t="s">
        <v>23</v>
      </c>
      <c r="L298" s="106">
        <v>231190</v>
      </c>
      <c r="M298" s="85">
        <v>45778</v>
      </c>
    </row>
    <row r="299" spans="1:13" ht="36" x14ac:dyDescent="0.2">
      <c r="A299" s="77" t="s">
        <v>43</v>
      </c>
      <c r="B299" s="86" t="s">
        <v>0</v>
      </c>
      <c r="C299" s="87" t="s">
        <v>0</v>
      </c>
      <c r="D299" s="88" t="s">
        <v>217</v>
      </c>
      <c r="E299" s="104">
        <v>45517</v>
      </c>
      <c r="F299" s="77" t="s">
        <v>20</v>
      </c>
      <c r="G299" s="81">
        <v>18250102</v>
      </c>
      <c r="H299" s="82">
        <v>45784</v>
      </c>
      <c r="I299" s="77" t="s">
        <v>655</v>
      </c>
      <c r="J299" s="91" t="s">
        <v>64</v>
      </c>
      <c r="K299" s="92" t="s">
        <v>23</v>
      </c>
      <c r="L299" s="84">
        <v>397138</v>
      </c>
      <c r="M299" s="85">
        <v>45778</v>
      </c>
    </row>
    <row r="300" spans="1:13" ht="30" x14ac:dyDescent="0.2">
      <c r="A300" s="77" t="s">
        <v>40</v>
      </c>
      <c r="B300" s="86" t="s">
        <v>0</v>
      </c>
      <c r="C300" s="87" t="s">
        <v>0</v>
      </c>
      <c r="D300" s="88" t="s">
        <v>217</v>
      </c>
      <c r="E300" s="104">
        <v>45517</v>
      </c>
      <c r="F300" s="153" t="s">
        <v>21</v>
      </c>
      <c r="G300" s="79">
        <v>2250124</v>
      </c>
      <c r="H300" s="82">
        <v>45784</v>
      </c>
      <c r="I300" s="77" t="s">
        <v>656</v>
      </c>
      <c r="J300" s="91" t="s">
        <v>64</v>
      </c>
      <c r="K300" s="92" t="s">
        <v>23</v>
      </c>
      <c r="L300" s="154">
        <v>1347084</v>
      </c>
      <c r="M300" s="85">
        <v>45778</v>
      </c>
    </row>
    <row r="301" spans="1:13" ht="30" x14ac:dyDescent="0.2">
      <c r="A301" s="77" t="s">
        <v>37</v>
      </c>
      <c r="B301" s="86" t="s">
        <v>0</v>
      </c>
      <c r="C301" s="87" t="s">
        <v>0</v>
      </c>
      <c r="D301" s="88" t="s">
        <v>217</v>
      </c>
      <c r="E301" s="104">
        <v>45517</v>
      </c>
      <c r="F301" s="153" t="s">
        <v>21</v>
      </c>
      <c r="G301" s="112">
        <v>42500088</v>
      </c>
      <c r="H301" s="113">
        <v>45784</v>
      </c>
      <c r="I301" s="114" t="s">
        <v>657</v>
      </c>
      <c r="J301" s="91" t="s">
        <v>64</v>
      </c>
      <c r="K301" s="92" t="s">
        <v>23</v>
      </c>
      <c r="L301" s="115">
        <v>138086</v>
      </c>
      <c r="M301" s="85">
        <v>45778</v>
      </c>
    </row>
    <row r="302" spans="1:13" ht="24" x14ac:dyDescent="0.2">
      <c r="A302" s="77" t="s">
        <v>42</v>
      </c>
      <c r="B302" s="93" t="s">
        <v>220</v>
      </c>
      <c r="C302" s="78" t="s">
        <v>49</v>
      </c>
      <c r="D302" s="79" t="s">
        <v>12</v>
      </c>
      <c r="E302" s="82" t="s">
        <v>12</v>
      </c>
      <c r="F302" s="153" t="s">
        <v>21</v>
      </c>
      <c r="G302" s="137">
        <v>19250042</v>
      </c>
      <c r="H302" s="138">
        <v>45784</v>
      </c>
      <c r="I302" s="99" t="s">
        <v>658</v>
      </c>
      <c r="J302" s="99" t="s">
        <v>69</v>
      </c>
      <c r="K302" s="165" t="s">
        <v>26</v>
      </c>
      <c r="L302" s="55">
        <v>85137</v>
      </c>
      <c r="M302" s="85">
        <v>45778</v>
      </c>
    </row>
    <row r="303" spans="1:13" ht="24" x14ac:dyDescent="0.2">
      <c r="A303" s="77" t="s">
        <v>41</v>
      </c>
      <c r="B303" s="93" t="s">
        <v>220</v>
      </c>
      <c r="C303" s="78" t="s">
        <v>49</v>
      </c>
      <c r="D303" s="79" t="s">
        <v>12</v>
      </c>
      <c r="E303" s="82" t="s">
        <v>12</v>
      </c>
      <c r="F303" s="153" t="s">
        <v>21</v>
      </c>
      <c r="G303" s="166">
        <v>10250072</v>
      </c>
      <c r="H303" s="167">
        <v>45784</v>
      </c>
      <c r="I303" s="99" t="s">
        <v>659</v>
      </c>
      <c r="J303" s="99" t="s">
        <v>69</v>
      </c>
      <c r="K303" s="165" t="s">
        <v>26</v>
      </c>
      <c r="L303" s="164">
        <v>110000</v>
      </c>
      <c r="M303" s="85">
        <v>45778</v>
      </c>
    </row>
    <row r="304" spans="1:13" ht="30" x14ac:dyDescent="0.2">
      <c r="A304" s="77" t="s">
        <v>41</v>
      </c>
      <c r="B304" s="86" t="s">
        <v>0</v>
      </c>
      <c r="C304" s="87" t="s">
        <v>0</v>
      </c>
      <c r="D304" s="88" t="s">
        <v>217</v>
      </c>
      <c r="E304" s="104">
        <v>45517</v>
      </c>
      <c r="F304" s="153" t="s">
        <v>21</v>
      </c>
      <c r="G304" s="166">
        <v>10250073</v>
      </c>
      <c r="H304" s="167">
        <v>45784</v>
      </c>
      <c r="I304" s="99" t="s">
        <v>660</v>
      </c>
      <c r="J304" s="91" t="s">
        <v>64</v>
      </c>
      <c r="K304" s="92" t="s">
        <v>23</v>
      </c>
      <c r="L304" s="164">
        <v>321308</v>
      </c>
      <c r="M304" s="85">
        <v>45778</v>
      </c>
    </row>
    <row r="305" spans="1:13" ht="30" x14ac:dyDescent="0.2">
      <c r="A305" s="77" t="s">
        <v>41</v>
      </c>
      <c r="B305" s="86" t="s">
        <v>0</v>
      </c>
      <c r="C305" s="87" t="s">
        <v>0</v>
      </c>
      <c r="D305" s="88" t="s">
        <v>217</v>
      </c>
      <c r="E305" s="104">
        <v>45517</v>
      </c>
      <c r="F305" s="153" t="s">
        <v>21</v>
      </c>
      <c r="G305" s="166">
        <v>10250074</v>
      </c>
      <c r="H305" s="167">
        <v>45784</v>
      </c>
      <c r="I305" s="99" t="s">
        <v>661</v>
      </c>
      <c r="J305" s="91" t="s">
        <v>64</v>
      </c>
      <c r="K305" s="92" t="s">
        <v>23</v>
      </c>
      <c r="L305" s="164">
        <v>437034</v>
      </c>
      <c r="M305" s="85">
        <v>45778</v>
      </c>
    </row>
    <row r="306" spans="1:13" ht="45" x14ac:dyDescent="0.2">
      <c r="A306" s="77" t="s">
        <v>14</v>
      </c>
      <c r="B306" s="86" t="s">
        <v>0</v>
      </c>
      <c r="C306" s="87" t="s">
        <v>0</v>
      </c>
      <c r="D306" s="88" t="s">
        <v>217</v>
      </c>
      <c r="E306" s="104">
        <v>45517</v>
      </c>
      <c r="F306" s="153" t="s">
        <v>21</v>
      </c>
      <c r="G306" s="160">
        <v>17250263</v>
      </c>
      <c r="H306" s="104">
        <v>45784</v>
      </c>
      <c r="I306" s="111" t="s">
        <v>662</v>
      </c>
      <c r="J306" s="91" t="s">
        <v>64</v>
      </c>
      <c r="K306" s="92" t="s">
        <v>23</v>
      </c>
      <c r="L306" s="106">
        <v>290086</v>
      </c>
      <c r="M306" s="85">
        <v>45778</v>
      </c>
    </row>
    <row r="307" spans="1:13" ht="45" x14ac:dyDescent="0.2">
      <c r="A307" s="77" t="s">
        <v>14</v>
      </c>
      <c r="B307" s="86" t="s">
        <v>0</v>
      </c>
      <c r="C307" s="87" t="s">
        <v>0</v>
      </c>
      <c r="D307" s="88" t="s">
        <v>217</v>
      </c>
      <c r="E307" s="104">
        <v>45517</v>
      </c>
      <c r="F307" s="153" t="s">
        <v>21</v>
      </c>
      <c r="G307" s="160">
        <v>17250264</v>
      </c>
      <c r="H307" s="104">
        <v>45784</v>
      </c>
      <c r="I307" s="111" t="s">
        <v>663</v>
      </c>
      <c r="J307" s="91" t="s">
        <v>64</v>
      </c>
      <c r="K307" s="92" t="s">
        <v>23</v>
      </c>
      <c r="L307" s="106">
        <v>290086</v>
      </c>
      <c r="M307" s="85">
        <v>45778</v>
      </c>
    </row>
    <row r="308" spans="1:13" ht="45" x14ac:dyDescent="0.2">
      <c r="A308" s="77" t="s">
        <v>14</v>
      </c>
      <c r="B308" s="86" t="s">
        <v>0</v>
      </c>
      <c r="C308" s="87" t="s">
        <v>0</v>
      </c>
      <c r="D308" s="88" t="s">
        <v>217</v>
      </c>
      <c r="E308" s="104">
        <v>45517</v>
      </c>
      <c r="F308" s="153" t="s">
        <v>21</v>
      </c>
      <c r="G308" s="160">
        <v>17250265</v>
      </c>
      <c r="H308" s="104">
        <v>45784</v>
      </c>
      <c r="I308" s="111" t="s">
        <v>664</v>
      </c>
      <c r="J308" s="91" t="s">
        <v>64</v>
      </c>
      <c r="K308" s="92" t="s">
        <v>23</v>
      </c>
      <c r="L308" s="106">
        <v>290086</v>
      </c>
      <c r="M308" s="85">
        <v>45778</v>
      </c>
    </row>
    <row r="309" spans="1:13" ht="45" x14ac:dyDescent="0.2">
      <c r="A309" s="77" t="s">
        <v>14</v>
      </c>
      <c r="B309" s="86" t="s">
        <v>0</v>
      </c>
      <c r="C309" s="87" t="s">
        <v>0</v>
      </c>
      <c r="D309" s="88" t="s">
        <v>217</v>
      </c>
      <c r="E309" s="104">
        <v>45517</v>
      </c>
      <c r="F309" s="153" t="s">
        <v>21</v>
      </c>
      <c r="G309" s="160">
        <v>17250266</v>
      </c>
      <c r="H309" s="104">
        <v>45784</v>
      </c>
      <c r="I309" s="111" t="s">
        <v>665</v>
      </c>
      <c r="J309" s="91" t="s">
        <v>64</v>
      </c>
      <c r="K309" s="92" t="s">
        <v>23</v>
      </c>
      <c r="L309" s="106">
        <v>318086</v>
      </c>
      <c r="M309" s="85">
        <v>45778</v>
      </c>
    </row>
    <row r="310" spans="1:13" ht="45" x14ac:dyDescent="0.2">
      <c r="A310" s="77" t="s">
        <v>14</v>
      </c>
      <c r="B310" s="86" t="s">
        <v>0</v>
      </c>
      <c r="C310" s="87" t="s">
        <v>0</v>
      </c>
      <c r="D310" s="88" t="s">
        <v>217</v>
      </c>
      <c r="E310" s="104">
        <v>45517</v>
      </c>
      <c r="F310" s="153" t="s">
        <v>21</v>
      </c>
      <c r="G310" s="160">
        <v>17250267</v>
      </c>
      <c r="H310" s="104">
        <v>45784</v>
      </c>
      <c r="I310" s="111" t="s">
        <v>666</v>
      </c>
      <c r="J310" s="91" t="s">
        <v>64</v>
      </c>
      <c r="K310" s="92" t="s">
        <v>23</v>
      </c>
      <c r="L310" s="106">
        <v>318086</v>
      </c>
      <c r="M310" s="85">
        <v>45778</v>
      </c>
    </row>
    <row r="311" spans="1:13" ht="45" x14ac:dyDescent="0.2">
      <c r="A311" s="77" t="s">
        <v>14</v>
      </c>
      <c r="B311" s="86" t="s">
        <v>0</v>
      </c>
      <c r="C311" s="87" t="s">
        <v>0</v>
      </c>
      <c r="D311" s="88" t="s">
        <v>217</v>
      </c>
      <c r="E311" s="104">
        <v>45517</v>
      </c>
      <c r="F311" s="153" t="s">
        <v>21</v>
      </c>
      <c r="G311" s="160">
        <v>17250268</v>
      </c>
      <c r="H311" s="104">
        <v>45784</v>
      </c>
      <c r="I311" s="111" t="s">
        <v>667</v>
      </c>
      <c r="J311" s="91" t="s">
        <v>64</v>
      </c>
      <c r="K311" s="92" t="s">
        <v>23</v>
      </c>
      <c r="L311" s="106">
        <v>318086</v>
      </c>
      <c r="M311" s="85">
        <v>45778</v>
      </c>
    </row>
    <row r="312" spans="1:13" ht="24" x14ac:dyDescent="0.2">
      <c r="A312" s="77" t="s">
        <v>15</v>
      </c>
      <c r="B312" s="114" t="s">
        <v>18</v>
      </c>
      <c r="C312" s="121" t="s">
        <v>178</v>
      </c>
      <c r="D312" s="81" t="s">
        <v>668</v>
      </c>
      <c r="E312" s="143">
        <v>45678</v>
      </c>
      <c r="F312" s="77" t="s">
        <v>20</v>
      </c>
      <c r="G312" s="81">
        <v>1250049</v>
      </c>
      <c r="H312" s="82">
        <v>45785</v>
      </c>
      <c r="I312" s="77" t="s">
        <v>669</v>
      </c>
      <c r="J312" s="77" t="s">
        <v>189</v>
      </c>
      <c r="K312" s="83" t="s">
        <v>109</v>
      </c>
      <c r="L312" s="84">
        <v>136500</v>
      </c>
      <c r="M312" s="85">
        <v>45778</v>
      </c>
    </row>
    <row r="313" spans="1:13" ht="24" x14ac:dyDescent="0.2">
      <c r="A313" s="77" t="s">
        <v>15</v>
      </c>
      <c r="B313" s="93" t="s">
        <v>220</v>
      </c>
      <c r="C313" s="78" t="s">
        <v>49</v>
      </c>
      <c r="D313" s="79" t="s">
        <v>12</v>
      </c>
      <c r="E313" s="82" t="s">
        <v>12</v>
      </c>
      <c r="F313" s="153" t="s">
        <v>21</v>
      </c>
      <c r="G313" s="81">
        <v>1250050</v>
      </c>
      <c r="H313" s="82">
        <v>45785</v>
      </c>
      <c r="I313" s="77" t="s">
        <v>670</v>
      </c>
      <c r="J313" s="77" t="s">
        <v>103</v>
      </c>
      <c r="K313" s="83" t="s">
        <v>671</v>
      </c>
      <c r="L313" s="84">
        <v>194679</v>
      </c>
      <c r="M313" s="85">
        <v>45778</v>
      </c>
    </row>
    <row r="314" spans="1:13" ht="24" x14ac:dyDescent="0.2">
      <c r="A314" s="77" t="s">
        <v>40</v>
      </c>
      <c r="B314" s="77" t="s">
        <v>13</v>
      </c>
      <c r="C314" s="78" t="s">
        <v>49</v>
      </c>
      <c r="D314" s="79" t="s">
        <v>672</v>
      </c>
      <c r="E314" s="82">
        <v>45783</v>
      </c>
      <c r="F314" s="153" t="s">
        <v>21</v>
      </c>
      <c r="G314" s="79">
        <v>2250126</v>
      </c>
      <c r="H314" s="82">
        <v>45785</v>
      </c>
      <c r="I314" s="77" t="s">
        <v>673</v>
      </c>
      <c r="J314" s="77" t="s">
        <v>110</v>
      </c>
      <c r="K314" s="83" t="s">
        <v>111</v>
      </c>
      <c r="L314" s="154">
        <v>1057910</v>
      </c>
      <c r="M314" s="85">
        <v>45778</v>
      </c>
    </row>
    <row r="315" spans="1:13" ht="24" x14ac:dyDescent="0.2">
      <c r="A315" s="77" t="s">
        <v>40</v>
      </c>
      <c r="B315" s="93" t="s">
        <v>220</v>
      </c>
      <c r="C315" s="78" t="s">
        <v>49</v>
      </c>
      <c r="D315" s="79" t="s">
        <v>12</v>
      </c>
      <c r="E315" s="82" t="s">
        <v>12</v>
      </c>
      <c r="F315" s="153" t="s">
        <v>21</v>
      </c>
      <c r="G315" s="79">
        <v>2250127</v>
      </c>
      <c r="H315" s="82">
        <v>45785</v>
      </c>
      <c r="I315" s="77" t="s">
        <v>674</v>
      </c>
      <c r="J315" s="77" t="s">
        <v>675</v>
      </c>
      <c r="K315" s="83" t="s">
        <v>676</v>
      </c>
      <c r="L315" s="154">
        <v>112455</v>
      </c>
      <c r="M315" s="85">
        <v>45778</v>
      </c>
    </row>
    <row r="316" spans="1:13" ht="36" x14ac:dyDescent="0.2">
      <c r="A316" s="77" t="s">
        <v>38</v>
      </c>
      <c r="B316" s="86" t="s">
        <v>0</v>
      </c>
      <c r="C316" s="87" t="s">
        <v>0</v>
      </c>
      <c r="D316" s="88" t="s">
        <v>217</v>
      </c>
      <c r="E316" s="104">
        <v>45517</v>
      </c>
      <c r="F316" s="153" t="s">
        <v>21</v>
      </c>
      <c r="G316" s="97">
        <v>3250072</v>
      </c>
      <c r="H316" s="155">
        <v>45785</v>
      </c>
      <c r="I316" s="99" t="s">
        <v>677</v>
      </c>
      <c r="J316" s="91" t="s">
        <v>64</v>
      </c>
      <c r="K316" s="92" t="s">
        <v>23</v>
      </c>
      <c r="L316" s="55">
        <v>310588</v>
      </c>
      <c r="M316" s="85">
        <v>45778</v>
      </c>
    </row>
    <row r="317" spans="1:13" ht="30" x14ac:dyDescent="0.2">
      <c r="A317" s="77" t="s">
        <v>37</v>
      </c>
      <c r="B317" s="86" t="s">
        <v>0</v>
      </c>
      <c r="C317" s="87" t="s">
        <v>0</v>
      </c>
      <c r="D317" s="88" t="s">
        <v>217</v>
      </c>
      <c r="E317" s="104">
        <v>45517</v>
      </c>
      <c r="F317" s="153" t="s">
        <v>21</v>
      </c>
      <c r="G317" s="112">
        <v>42500089</v>
      </c>
      <c r="H317" s="113">
        <v>45785</v>
      </c>
      <c r="I317" s="114" t="s">
        <v>678</v>
      </c>
      <c r="J317" s="91" t="s">
        <v>64</v>
      </c>
      <c r="K317" s="92" t="s">
        <v>23</v>
      </c>
      <c r="L317" s="115">
        <v>188439</v>
      </c>
      <c r="M317" s="85">
        <v>45778</v>
      </c>
    </row>
    <row r="318" spans="1:13" ht="24" x14ac:dyDescent="0.2">
      <c r="A318" s="77" t="s">
        <v>60</v>
      </c>
      <c r="B318" s="93" t="s">
        <v>220</v>
      </c>
      <c r="C318" s="78" t="s">
        <v>49</v>
      </c>
      <c r="D318" s="79" t="s">
        <v>12</v>
      </c>
      <c r="E318" s="82" t="s">
        <v>12</v>
      </c>
      <c r="F318" s="153" t="s">
        <v>21</v>
      </c>
      <c r="G318" s="79">
        <v>6250095</v>
      </c>
      <c r="H318" s="161">
        <v>45785</v>
      </c>
      <c r="I318" s="57" t="s">
        <v>679</v>
      </c>
      <c r="J318" s="57" t="s">
        <v>367</v>
      </c>
      <c r="K318" s="59" t="s">
        <v>368</v>
      </c>
      <c r="L318" s="60">
        <v>24990</v>
      </c>
      <c r="M318" s="85">
        <v>45778</v>
      </c>
    </row>
    <row r="319" spans="1:13" x14ac:dyDescent="0.2">
      <c r="A319" s="77" t="s">
        <v>60</v>
      </c>
      <c r="B319" s="93" t="s">
        <v>220</v>
      </c>
      <c r="C319" s="78" t="s">
        <v>49</v>
      </c>
      <c r="D319" s="79" t="s">
        <v>12</v>
      </c>
      <c r="E319" s="82" t="s">
        <v>12</v>
      </c>
      <c r="F319" s="153" t="s">
        <v>21</v>
      </c>
      <c r="G319" s="79">
        <v>6250096</v>
      </c>
      <c r="H319" s="161">
        <v>45785</v>
      </c>
      <c r="I319" s="57" t="s">
        <v>680</v>
      </c>
      <c r="J319" s="57" t="s">
        <v>681</v>
      </c>
      <c r="K319" s="59" t="s">
        <v>25</v>
      </c>
      <c r="L319" s="60">
        <v>84371</v>
      </c>
      <c r="M319" s="85">
        <v>45778</v>
      </c>
    </row>
    <row r="320" spans="1:13" ht="24" x14ac:dyDescent="0.2">
      <c r="A320" s="77" t="s">
        <v>41</v>
      </c>
      <c r="B320" s="77" t="s">
        <v>13</v>
      </c>
      <c r="C320" s="78" t="s">
        <v>49</v>
      </c>
      <c r="D320" s="168" t="s">
        <v>682</v>
      </c>
      <c r="E320" s="167">
        <v>45785</v>
      </c>
      <c r="F320" s="99" t="s">
        <v>19</v>
      </c>
      <c r="G320" s="169" t="s">
        <v>88</v>
      </c>
      <c r="H320" s="167">
        <v>45785</v>
      </c>
      <c r="I320" s="99" t="s">
        <v>683</v>
      </c>
      <c r="J320" s="99" t="s">
        <v>130</v>
      </c>
      <c r="K320" s="165" t="s">
        <v>131</v>
      </c>
      <c r="L320" s="164">
        <f>10.71*5*39400</f>
        <v>2109870</v>
      </c>
      <c r="M320" s="85">
        <v>45778</v>
      </c>
    </row>
    <row r="321" spans="1:13" ht="24" x14ac:dyDescent="0.2">
      <c r="A321" s="77" t="s">
        <v>40</v>
      </c>
      <c r="B321" s="93" t="s">
        <v>220</v>
      </c>
      <c r="C321" s="78" t="s">
        <v>49</v>
      </c>
      <c r="D321" s="79" t="s">
        <v>12</v>
      </c>
      <c r="E321" s="82" t="s">
        <v>12</v>
      </c>
      <c r="F321" s="153" t="s">
        <v>21</v>
      </c>
      <c r="G321" s="79">
        <v>2250128</v>
      </c>
      <c r="H321" s="82">
        <v>45786</v>
      </c>
      <c r="I321" s="77" t="s">
        <v>684</v>
      </c>
      <c r="J321" s="77" t="s">
        <v>685</v>
      </c>
      <c r="K321" s="83" t="s">
        <v>686</v>
      </c>
      <c r="L321" s="154">
        <v>107100</v>
      </c>
      <c r="M321" s="85">
        <v>45778</v>
      </c>
    </row>
    <row r="322" spans="1:13" ht="36" x14ac:dyDescent="0.2">
      <c r="A322" s="77" t="s">
        <v>40</v>
      </c>
      <c r="B322" s="93" t="s">
        <v>220</v>
      </c>
      <c r="C322" s="78" t="s">
        <v>49</v>
      </c>
      <c r="D322" s="79" t="s">
        <v>12</v>
      </c>
      <c r="E322" s="82" t="s">
        <v>12</v>
      </c>
      <c r="F322" s="153" t="s">
        <v>21</v>
      </c>
      <c r="G322" s="79">
        <v>2250130</v>
      </c>
      <c r="H322" s="82">
        <v>45786</v>
      </c>
      <c r="I322" s="77" t="s">
        <v>687</v>
      </c>
      <c r="J322" s="77" t="s">
        <v>192</v>
      </c>
      <c r="K322" s="83" t="s">
        <v>193</v>
      </c>
      <c r="L322" s="154">
        <v>150000</v>
      </c>
      <c r="M322" s="85">
        <v>45778</v>
      </c>
    </row>
    <row r="323" spans="1:13" ht="24" x14ac:dyDescent="0.2">
      <c r="A323" s="77" t="s">
        <v>40</v>
      </c>
      <c r="B323" s="93" t="s">
        <v>220</v>
      </c>
      <c r="C323" s="78" t="s">
        <v>49</v>
      </c>
      <c r="D323" s="79" t="s">
        <v>12</v>
      </c>
      <c r="E323" s="82" t="s">
        <v>12</v>
      </c>
      <c r="F323" s="153" t="s">
        <v>21</v>
      </c>
      <c r="G323" s="79">
        <v>2250131</v>
      </c>
      <c r="H323" s="82">
        <v>45786</v>
      </c>
      <c r="I323" s="77" t="s">
        <v>688</v>
      </c>
      <c r="J323" s="77" t="s">
        <v>689</v>
      </c>
      <c r="K323" s="83" t="s">
        <v>690</v>
      </c>
      <c r="L323" s="154">
        <v>100000</v>
      </c>
      <c r="M323" s="85">
        <v>45778</v>
      </c>
    </row>
    <row r="324" spans="1:13" ht="30" x14ac:dyDescent="0.2">
      <c r="A324" s="77" t="s">
        <v>31</v>
      </c>
      <c r="B324" s="86" t="s">
        <v>0</v>
      </c>
      <c r="C324" s="87" t="s">
        <v>0</v>
      </c>
      <c r="D324" s="88" t="s">
        <v>217</v>
      </c>
      <c r="E324" s="104">
        <v>45517</v>
      </c>
      <c r="F324" s="153" t="s">
        <v>21</v>
      </c>
      <c r="G324" s="79">
        <v>12250056</v>
      </c>
      <c r="H324" s="82">
        <v>45786</v>
      </c>
      <c r="I324" s="77" t="s">
        <v>691</v>
      </c>
      <c r="J324" s="91" t="s">
        <v>64</v>
      </c>
      <c r="K324" s="92" t="s">
        <v>23</v>
      </c>
      <c r="L324" s="56">
        <v>271034</v>
      </c>
      <c r="M324" s="85">
        <v>45778</v>
      </c>
    </row>
    <row r="325" spans="1:13" ht="30" x14ac:dyDescent="0.2">
      <c r="A325" s="77" t="s">
        <v>31</v>
      </c>
      <c r="B325" s="86" t="s">
        <v>0</v>
      </c>
      <c r="C325" s="87" t="s">
        <v>0</v>
      </c>
      <c r="D325" s="88" t="s">
        <v>217</v>
      </c>
      <c r="E325" s="104">
        <v>45517</v>
      </c>
      <c r="F325" s="153" t="s">
        <v>21</v>
      </c>
      <c r="G325" s="79">
        <v>12250057</v>
      </c>
      <c r="H325" s="82">
        <v>45786</v>
      </c>
      <c r="I325" s="77" t="s">
        <v>692</v>
      </c>
      <c r="J325" s="91" t="s">
        <v>64</v>
      </c>
      <c r="K325" s="92" t="s">
        <v>23</v>
      </c>
      <c r="L325" s="56">
        <v>214034</v>
      </c>
      <c r="M325" s="85">
        <v>45778</v>
      </c>
    </row>
    <row r="326" spans="1:13" x14ac:dyDescent="0.2">
      <c r="A326" s="77" t="s">
        <v>34</v>
      </c>
      <c r="B326" s="93" t="s">
        <v>220</v>
      </c>
      <c r="C326" s="78" t="s">
        <v>49</v>
      </c>
      <c r="D326" s="79" t="s">
        <v>12</v>
      </c>
      <c r="E326" s="82" t="s">
        <v>12</v>
      </c>
      <c r="F326" s="153" t="s">
        <v>21</v>
      </c>
      <c r="G326" s="79">
        <v>13250051</v>
      </c>
      <c r="H326" s="82">
        <v>45786</v>
      </c>
      <c r="I326" s="77" t="s">
        <v>693</v>
      </c>
      <c r="J326" s="77" t="s">
        <v>694</v>
      </c>
      <c r="K326" s="170" t="s">
        <v>122</v>
      </c>
      <c r="L326" s="84">
        <v>196350</v>
      </c>
      <c r="M326" s="85">
        <v>45778</v>
      </c>
    </row>
    <row r="327" spans="1:13" ht="45" x14ac:dyDescent="0.2">
      <c r="A327" s="77" t="s">
        <v>14</v>
      </c>
      <c r="B327" s="86" t="s">
        <v>0</v>
      </c>
      <c r="C327" s="87" t="s">
        <v>0</v>
      </c>
      <c r="D327" s="88" t="s">
        <v>217</v>
      </c>
      <c r="E327" s="104">
        <v>45517</v>
      </c>
      <c r="F327" s="153" t="s">
        <v>21</v>
      </c>
      <c r="G327" s="160">
        <v>17250269</v>
      </c>
      <c r="H327" s="104">
        <v>45786</v>
      </c>
      <c r="I327" s="111" t="s">
        <v>695</v>
      </c>
      <c r="J327" s="91" t="s">
        <v>64</v>
      </c>
      <c r="K327" s="92" t="s">
        <v>23</v>
      </c>
      <c r="L327" s="106">
        <v>333034</v>
      </c>
      <c r="M327" s="85">
        <v>45778</v>
      </c>
    </row>
    <row r="328" spans="1:13" ht="75" x14ac:dyDescent="0.2">
      <c r="A328" s="77" t="s">
        <v>14</v>
      </c>
      <c r="B328" s="121" t="s">
        <v>178</v>
      </c>
      <c r="C328" s="121" t="s">
        <v>178</v>
      </c>
      <c r="D328" s="156" t="s">
        <v>91</v>
      </c>
      <c r="E328" s="104">
        <v>45159</v>
      </c>
      <c r="F328" s="153" t="s">
        <v>21</v>
      </c>
      <c r="G328" s="160">
        <v>17250270</v>
      </c>
      <c r="H328" s="104">
        <v>45786</v>
      </c>
      <c r="I328" s="91" t="s">
        <v>696</v>
      </c>
      <c r="J328" s="91" t="s">
        <v>92</v>
      </c>
      <c r="K328" s="162" t="s">
        <v>93</v>
      </c>
      <c r="L328" s="106">
        <v>377091</v>
      </c>
      <c r="M328" s="85">
        <v>45778</v>
      </c>
    </row>
    <row r="329" spans="1:13" ht="90" x14ac:dyDescent="0.2">
      <c r="A329" s="77" t="s">
        <v>14</v>
      </c>
      <c r="B329" s="121" t="s">
        <v>178</v>
      </c>
      <c r="C329" s="121" t="s">
        <v>178</v>
      </c>
      <c r="D329" s="156" t="s">
        <v>91</v>
      </c>
      <c r="E329" s="104">
        <v>45159</v>
      </c>
      <c r="F329" s="153" t="s">
        <v>21</v>
      </c>
      <c r="G329" s="160">
        <v>17250271</v>
      </c>
      <c r="H329" s="104">
        <v>45786</v>
      </c>
      <c r="I329" s="91" t="s">
        <v>697</v>
      </c>
      <c r="J329" s="91" t="s">
        <v>92</v>
      </c>
      <c r="K329" s="162" t="s">
        <v>93</v>
      </c>
      <c r="L329" s="106">
        <v>952250</v>
      </c>
      <c r="M329" s="85">
        <v>45778</v>
      </c>
    </row>
    <row r="330" spans="1:13" ht="75" x14ac:dyDescent="0.2">
      <c r="A330" s="77" t="s">
        <v>14</v>
      </c>
      <c r="B330" s="121" t="s">
        <v>178</v>
      </c>
      <c r="C330" s="121" t="s">
        <v>178</v>
      </c>
      <c r="D330" s="156" t="s">
        <v>91</v>
      </c>
      <c r="E330" s="104">
        <v>45159</v>
      </c>
      <c r="F330" s="153" t="s">
        <v>21</v>
      </c>
      <c r="G330" s="160">
        <v>17250272</v>
      </c>
      <c r="H330" s="104">
        <v>45786</v>
      </c>
      <c r="I330" s="91" t="s">
        <v>698</v>
      </c>
      <c r="J330" s="91" t="s">
        <v>92</v>
      </c>
      <c r="K330" s="162" t="s">
        <v>93</v>
      </c>
      <c r="L330" s="106">
        <v>761800</v>
      </c>
      <c r="M330" s="85">
        <v>45778</v>
      </c>
    </row>
    <row r="331" spans="1:13" ht="36" x14ac:dyDescent="0.2">
      <c r="A331" s="77" t="s">
        <v>40</v>
      </c>
      <c r="B331" s="86" t="s">
        <v>0</v>
      </c>
      <c r="C331" s="87" t="s">
        <v>0</v>
      </c>
      <c r="D331" s="88" t="s">
        <v>217</v>
      </c>
      <c r="E331" s="104">
        <v>45517</v>
      </c>
      <c r="F331" s="153" t="s">
        <v>21</v>
      </c>
      <c r="G331" s="79">
        <v>2250133</v>
      </c>
      <c r="H331" s="82">
        <v>45789</v>
      </c>
      <c r="I331" s="77" t="s">
        <v>699</v>
      </c>
      <c r="J331" s="91" t="s">
        <v>64</v>
      </c>
      <c r="K331" s="92" t="s">
        <v>23</v>
      </c>
      <c r="L331" s="154">
        <v>222886</v>
      </c>
      <c r="M331" s="85">
        <v>45778</v>
      </c>
    </row>
    <row r="332" spans="1:13" ht="36" x14ac:dyDescent="0.2">
      <c r="A332" s="77" t="s">
        <v>40</v>
      </c>
      <c r="B332" s="86" t="s">
        <v>0</v>
      </c>
      <c r="C332" s="87" t="s">
        <v>0</v>
      </c>
      <c r="D332" s="88" t="s">
        <v>217</v>
      </c>
      <c r="E332" s="104">
        <v>45517</v>
      </c>
      <c r="F332" s="153" t="s">
        <v>21</v>
      </c>
      <c r="G332" s="79">
        <v>2250134</v>
      </c>
      <c r="H332" s="82">
        <v>45789</v>
      </c>
      <c r="I332" s="77" t="s">
        <v>700</v>
      </c>
      <c r="J332" s="91" t="s">
        <v>64</v>
      </c>
      <c r="K332" s="92" t="s">
        <v>23</v>
      </c>
      <c r="L332" s="154">
        <v>169113</v>
      </c>
      <c r="M332" s="85">
        <v>45778</v>
      </c>
    </row>
    <row r="333" spans="1:13" ht="24" x14ac:dyDescent="0.2">
      <c r="A333" s="77" t="s">
        <v>59</v>
      </c>
      <c r="B333" s="93" t="s">
        <v>220</v>
      </c>
      <c r="C333" s="78" t="s">
        <v>49</v>
      </c>
      <c r="D333" s="79" t="s">
        <v>12</v>
      </c>
      <c r="E333" s="82" t="s">
        <v>12</v>
      </c>
      <c r="F333" s="153" t="s">
        <v>21</v>
      </c>
      <c r="G333" s="79">
        <v>5250119</v>
      </c>
      <c r="H333" s="82">
        <v>45789</v>
      </c>
      <c r="I333" s="77" t="s">
        <v>701</v>
      </c>
      <c r="J333" s="153" t="s">
        <v>364</v>
      </c>
      <c r="K333" s="120" t="s">
        <v>365</v>
      </c>
      <c r="L333" s="84">
        <v>113190</v>
      </c>
      <c r="M333" s="85">
        <v>45778</v>
      </c>
    </row>
    <row r="334" spans="1:13" ht="30" x14ac:dyDescent="0.2">
      <c r="A334" s="77" t="s">
        <v>61</v>
      </c>
      <c r="B334" s="86" t="s">
        <v>0</v>
      </c>
      <c r="C334" s="87" t="s">
        <v>0</v>
      </c>
      <c r="D334" s="88" t="s">
        <v>217</v>
      </c>
      <c r="E334" s="104">
        <v>45517</v>
      </c>
      <c r="F334" s="153" t="s">
        <v>21</v>
      </c>
      <c r="G334" s="103">
        <v>9250061</v>
      </c>
      <c r="H334" s="104">
        <v>45789</v>
      </c>
      <c r="I334" s="91" t="s">
        <v>306</v>
      </c>
      <c r="J334" s="91" t="s">
        <v>64</v>
      </c>
      <c r="K334" s="92" t="s">
        <v>23</v>
      </c>
      <c r="L334" s="106">
        <v>263086</v>
      </c>
      <c r="M334" s="85">
        <v>45778</v>
      </c>
    </row>
    <row r="335" spans="1:13" ht="30" x14ac:dyDescent="0.2">
      <c r="A335" s="77" t="s">
        <v>61</v>
      </c>
      <c r="B335" s="86" t="s">
        <v>0</v>
      </c>
      <c r="C335" s="87" t="s">
        <v>0</v>
      </c>
      <c r="D335" s="88" t="s">
        <v>217</v>
      </c>
      <c r="E335" s="104">
        <v>45517</v>
      </c>
      <c r="F335" s="153" t="s">
        <v>21</v>
      </c>
      <c r="G335" s="103">
        <v>9250062</v>
      </c>
      <c r="H335" s="104">
        <v>45789</v>
      </c>
      <c r="I335" s="91" t="s">
        <v>374</v>
      </c>
      <c r="J335" s="91" t="s">
        <v>64</v>
      </c>
      <c r="K335" s="92" t="s">
        <v>23</v>
      </c>
      <c r="L335" s="106">
        <v>431882</v>
      </c>
      <c r="M335" s="85">
        <v>45778</v>
      </c>
    </row>
    <row r="336" spans="1:13" ht="15" x14ac:dyDescent="0.2">
      <c r="A336" s="77" t="s">
        <v>61</v>
      </c>
      <c r="B336" s="108" t="s">
        <v>0</v>
      </c>
      <c r="C336" s="87" t="s">
        <v>0</v>
      </c>
      <c r="D336" s="103" t="s">
        <v>702</v>
      </c>
      <c r="E336" s="116">
        <v>45776</v>
      </c>
      <c r="F336" s="153" t="s">
        <v>21</v>
      </c>
      <c r="G336" s="103">
        <v>9250063</v>
      </c>
      <c r="H336" s="104">
        <v>45789</v>
      </c>
      <c r="I336" s="91" t="s">
        <v>703</v>
      </c>
      <c r="J336" s="91" t="s">
        <v>704</v>
      </c>
      <c r="K336" s="105" t="s">
        <v>586</v>
      </c>
      <c r="L336" s="106">
        <v>5820000</v>
      </c>
      <c r="M336" s="85">
        <v>45778</v>
      </c>
    </row>
    <row r="337" spans="1:13" ht="24" x14ac:dyDescent="0.2">
      <c r="A337" s="77" t="s">
        <v>42</v>
      </c>
      <c r="B337" s="93" t="s">
        <v>220</v>
      </c>
      <c r="C337" s="78" t="s">
        <v>49</v>
      </c>
      <c r="D337" s="79" t="s">
        <v>12</v>
      </c>
      <c r="E337" s="82" t="s">
        <v>12</v>
      </c>
      <c r="F337" s="153" t="s">
        <v>21</v>
      </c>
      <c r="G337" s="137">
        <v>19250043</v>
      </c>
      <c r="H337" s="138">
        <v>45789</v>
      </c>
      <c r="I337" s="99" t="s">
        <v>705</v>
      </c>
      <c r="J337" s="139" t="s">
        <v>706</v>
      </c>
      <c r="K337" s="58" t="s">
        <v>707</v>
      </c>
      <c r="L337" s="55">
        <v>199999</v>
      </c>
      <c r="M337" s="85">
        <v>45778</v>
      </c>
    </row>
    <row r="338" spans="1:13" ht="30" x14ac:dyDescent="0.2">
      <c r="A338" s="77" t="s">
        <v>31</v>
      </c>
      <c r="B338" s="86" t="s">
        <v>0</v>
      </c>
      <c r="C338" s="87" t="s">
        <v>0</v>
      </c>
      <c r="D338" s="88" t="s">
        <v>217</v>
      </c>
      <c r="E338" s="104">
        <v>45517</v>
      </c>
      <c r="F338" s="153" t="s">
        <v>21</v>
      </c>
      <c r="G338" s="79">
        <v>12250058</v>
      </c>
      <c r="H338" s="82">
        <v>45789</v>
      </c>
      <c r="I338" s="77" t="s">
        <v>708</v>
      </c>
      <c r="J338" s="91" t="s">
        <v>64</v>
      </c>
      <c r="K338" s="92" t="s">
        <v>23</v>
      </c>
      <c r="L338" s="56">
        <v>248366</v>
      </c>
      <c r="M338" s="85">
        <v>45778</v>
      </c>
    </row>
    <row r="339" spans="1:13" ht="48" x14ac:dyDescent="0.2">
      <c r="A339" s="77" t="s">
        <v>39</v>
      </c>
      <c r="B339" s="77" t="s">
        <v>13</v>
      </c>
      <c r="C339" s="78" t="s">
        <v>49</v>
      </c>
      <c r="D339" s="79" t="s">
        <v>709</v>
      </c>
      <c r="E339" s="82">
        <v>45782</v>
      </c>
      <c r="F339" s="153" t="s">
        <v>21</v>
      </c>
      <c r="G339" s="79">
        <v>16250082</v>
      </c>
      <c r="H339" s="82">
        <v>45789</v>
      </c>
      <c r="I339" s="77" t="s">
        <v>710</v>
      </c>
      <c r="J339" s="119" t="s">
        <v>85</v>
      </c>
      <c r="K339" s="83" t="s">
        <v>67</v>
      </c>
      <c r="L339" s="84">
        <v>654500</v>
      </c>
      <c r="M339" s="85">
        <v>45778</v>
      </c>
    </row>
    <row r="340" spans="1:13" ht="24" x14ac:dyDescent="0.2">
      <c r="A340" s="77" t="s">
        <v>39</v>
      </c>
      <c r="B340" s="77" t="s">
        <v>13</v>
      </c>
      <c r="C340" s="78" t="s">
        <v>49</v>
      </c>
      <c r="D340" s="79" t="s">
        <v>711</v>
      </c>
      <c r="E340" s="82">
        <v>45775</v>
      </c>
      <c r="F340" s="153" t="s">
        <v>21</v>
      </c>
      <c r="G340" s="79">
        <v>16250083</v>
      </c>
      <c r="H340" s="82">
        <v>45789</v>
      </c>
      <c r="I340" s="77" t="s">
        <v>712</v>
      </c>
      <c r="J340" s="77" t="s">
        <v>173</v>
      </c>
      <c r="K340" s="83" t="s">
        <v>182</v>
      </c>
      <c r="L340" s="84">
        <v>362908</v>
      </c>
      <c r="M340" s="85">
        <v>45778</v>
      </c>
    </row>
    <row r="341" spans="1:13" ht="75" x14ac:dyDescent="0.2">
      <c r="A341" s="77" t="s">
        <v>14</v>
      </c>
      <c r="B341" s="86" t="s">
        <v>0</v>
      </c>
      <c r="C341" s="87" t="s">
        <v>0</v>
      </c>
      <c r="D341" s="88" t="s">
        <v>139</v>
      </c>
      <c r="E341" s="104">
        <v>45624</v>
      </c>
      <c r="F341" s="153" t="s">
        <v>21</v>
      </c>
      <c r="G341" s="160">
        <v>17250274</v>
      </c>
      <c r="H341" s="104">
        <v>45789</v>
      </c>
      <c r="I341" s="91" t="s">
        <v>713</v>
      </c>
      <c r="J341" s="91" t="s">
        <v>140</v>
      </c>
      <c r="K341" s="92" t="s">
        <v>141</v>
      </c>
      <c r="L341" s="106">
        <v>2137384</v>
      </c>
      <c r="M341" s="85">
        <v>45778</v>
      </c>
    </row>
    <row r="342" spans="1:13" ht="60" x14ac:dyDescent="0.2">
      <c r="A342" s="77" t="s">
        <v>14</v>
      </c>
      <c r="B342" s="86" t="s">
        <v>0</v>
      </c>
      <c r="C342" s="87" t="s">
        <v>0</v>
      </c>
      <c r="D342" s="88" t="s">
        <v>217</v>
      </c>
      <c r="E342" s="104">
        <v>45517</v>
      </c>
      <c r="F342" s="153" t="s">
        <v>21</v>
      </c>
      <c r="G342" s="160">
        <v>17250275</v>
      </c>
      <c r="H342" s="104">
        <v>45789</v>
      </c>
      <c r="I342" s="111" t="s">
        <v>714</v>
      </c>
      <c r="J342" s="91" t="s">
        <v>64</v>
      </c>
      <c r="K342" s="92" t="s">
        <v>23</v>
      </c>
      <c r="L342" s="106">
        <v>186308</v>
      </c>
      <c r="M342" s="85">
        <v>45778</v>
      </c>
    </row>
    <row r="343" spans="1:13" x14ac:dyDescent="0.2">
      <c r="A343" s="77" t="s">
        <v>15</v>
      </c>
      <c r="B343" s="93" t="s">
        <v>220</v>
      </c>
      <c r="C343" s="78" t="s">
        <v>49</v>
      </c>
      <c r="D343" s="79" t="s">
        <v>12</v>
      </c>
      <c r="E343" s="82" t="s">
        <v>12</v>
      </c>
      <c r="F343" s="77" t="s">
        <v>20</v>
      </c>
      <c r="G343" s="81">
        <v>1250051</v>
      </c>
      <c r="H343" s="82">
        <v>45790</v>
      </c>
      <c r="I343" s="77" t="s">
        <v>715</v>
      </c>
      <c r="J343" s="77" t="s">
        <v>114</v>
      </c>
      <c r="K343" s="83" t="s">
        <v>72</v>
      </c>
      <c r="L343" s="84">
        <v>53550</v>
      </c>
      <c r="M343" s="85">
        <v>45778</v>
      </c>
    </row>
    <row r="344" spans="1:13" ht="30" x14ac:dyDescent="0.2">
      <c r="A344" s="77" t="s">
        <v>40</v>
      </c>
      <c r="B344" s="86" t="s">
        <v>0</v>
      </c>
      <c r="C344" s="87" t="s">
        <v>0</v>
      </c>
      <c r="D344" s="88" t="s">
        <v>217</v>
      </c>
      <c r="E344" s="104">
        <v>45517</v>
      </c>
      <c r="F344" s="153" t="s">
        <v>21</v>
      </c>
      <c r="G344" s="79">
        <v>2250135</v>
      </c>
      <c r="H344" s="82">
        <v>45790</v>
      </c>
      <c r="I344" s="77" t="s">
        <v>716</v>
      </c>
      <c r="J344" s="91" t="s">
        <v>64</v>
      </c>
      <c r="K344" s="92" t="s">
        <v>23</v>
      </c>
      <c r="L344" s="154">
        <v>307424</v>
      </c>
      <c r="M344" s="85">
        <v>45778</v>
      </c>
    </row>
    <row r="345" spans="1:13" ht="30" x14ac:dyDescent="0.2">
      <c r="A345" s="77" t="s">
        <v>40</v>
      </c>
      <c r="B345" s="86" t="s">
        <v>0</v>
      </c>
      <c r="C345" s="87" t="s">
        <v>0</v>
      </c>
      <c r="D345" s="88" t="s">
        <v>217</v>
      </c>
      <c r="E345" s="104">
        <v>45517</v>
      </c>
      <c r="F345" s="153" t="s">
        <v>21</v>
      </c>
      <c r="G345" s="79">
        <v>2250136</v>
      </c>
      <c r="H345" s="82">
        <v>45790</v>
      </c>
      <c r="I345" s="77" t="s">
        <v>717</v>
      </c>
      <c r="J345" s="91" t="s">
        <v>64</v>
      </c>
      <c r="K345" s="92" t="s">
        <v>23</v>
      </c>
      <c r="L345" s="154">
        <v>133308</v>
      </c>
      <c r="M345" s="85">
        <v>45778</v>
      </c>
    </row>
    <row r="346" spans="1:13" ht="30" x14ac:dyDescent="0.2">
      <c r="A346" s="77" t="s">
        <v>40</v>
      </c>
      <c r="B346" s="86" t="s">
        <v>0</v>
      </c>
      <c r="C346" s="87" t="s">
        <v>0</v>
      </c>
      <c r="D346" s="88" t="s">
        <v>217</v>
      </c>
      <c r="E346" s="104">
        <v>45517</v>
      </c>
      <c r="F346" s="153" t="s">
        <v>21</v>
      </c>
      <c r="G346" s="79">
        <v>2250137</v>
      </c>
      <c r="H346" s="82">
        <v>45790</v>
      </c>
      <c r="I346" s="77" t="s">
        <v>718</v>
      </c>
      <c r="J346" s="91" t="s">
        <v>64</v>
      </c>
      <c r="K346" s="92" t="s">
        <v>23</v>
      </c>
      <c r="L346" s="154">
        <v>114634</v>
      </c>
      <c r="M346" s="85">
        <v>45778</v>
      </c>
    </row>
    <row r="347" spans="1:13" ht="30" x14ac:dyDescent="0.2">
      <c r="A347" s="77" t="s">
        <v>37</v>
      </c>
      <c r="B347" s="86" t="s">
        <v>0</v>
      </c>
      <c r="C347" s="87" t="s">
        <v>0</v>
      </c>
      <c r="D347" s="88" t="s">
        <v>217</v>
      </c>
      <c r="E347" s="104">
        <v>45517</v>
      </c>
      <c r="F347" s="153" t="s">
        <v>21</v>
      </c>
      <c r="G347" s="112">
        <v>42500090</v>
      </c>
      <c r="H347" s="113">
        <v>45790</v>
      </c>
      <c r="I347" s="114" t="s">
        <v>719</v>
      </c>
      <c r="J347" s="91" t="s">
        <v>64</v>
      </c>
      <c r="K347" s="92" t="s">
        <v>23</v>
      </c>
      <c r="L347" s="115">
        <v>270988</v>
      </c>
      <c r="M347" s="85">
        <v>45778</v>
      </c>
    </row>
    <row r="348" spans="1:13" ht="24" x14ac:dyDescent="0.2">
      <c r="A348" s="77" t="s">
        <v>33</v>
      </c>
      <c r="B348" s="93" t="s">
        <v>220</v>
      </c>
      <c r="C348" s="78" t="s">
        <v>49</v>
      </c>
      <c r="D348" s="79" t="s">
        <v>12</v>
      </c>
      <c r="E348" s="82" t="s">
        <v>12</v>
      </c>
      <c r="F348" s="153" t="s">
        <v>21</v>
      </c>
      <c r="G348" s="81">
        <v>7250104</v>
      </c>
      <c r="H348" s="82">
        <v>45790</v>
      </c>
      <c r="I348" s="77" t="s">
        <v>720</v>
      </c>
      <c r="J348" s="77" t="s">
        <v>82</v>
      </c>
      <c r="K348" s="83" t="s">
        <v>149</v>
      </c>
      <c r="L348" s="84">
        <v>65450</v>
      </c>
      <c r="M348" s="85">
        <v>45778</v>
      </c>
    </row>
    <row r="349" spans="1:13" ht="24" x14ac:dyDescent="0.2">
      <c r="A349" s="77" t="s">
        <v>33</v>
      </c>
      <c r="B349" s="93" t="s">
        <v>220</v>
      </c>
      <c r="C349" s="78" t="s">
        <v>49</v>
      </c>
      <c r="D349" s="79" t="s">
        <v>12</v>
      </c>
      <c r="E349" s="82" t="s">
        <v>12</v>
      </c>
      <c r="F349" s="153" t="s">
        <v>21</v>
      </c>
      <c r="G349" s="81">
        <v>7250105</v>
      </c>
      <c r="H349" s="82">
        <v>45790</v>
      </c>
      <c r="I349" s="77" t="s">
        <v>721</v>
      </c>
      <c r="J349" s="77" t="s">
        <v>82</v>
      </c>
      <c r="K349" s="83" t="s">
        <v>149</v>
      </c>
      <c r="L349" s="84">
        <v>203000</v>
      </c>
      <c r="M349" s="85">
        <v>45778</v>
      </c>
    </row>
    <row r="350" spans="1:13" ht="36" x14ac:dyDescent="0.2">
      <c r="A350" s="77" t="s">
        <v>33</v>
      </c>
      <c r="B350" s="77" t="s">
        <v>13</v>
      </c>
      <c r="C350" s="78" t="s">
        <v>49</v>
      </c>
      <c r="D350" s="168" t="s">
        <v>722</v>
      </c>
      <c r="E350" s="82">
        <v>45499</v>
      </c>
      <c r="F350" s="153" t="s">
        <v>21</v>
      </c>
      <c r="G350" s="81">
        <v>7250107</v>
      </c>
      <c r="H350" s="82">
        <v>45790</v>
      </c>
      <c r="I350" s="77" t="s">
        <v>723</v>
      </c>
      <c r="J350" s="77" t="s">
        <v>724</v>
      </c>
      <c r="K350" s="83" t="s">
        <v>725</v>
      </c>
      <c r="L350" s="84">
        <v>497420</v>
      </c>
      <c r="M350" s="85">
        <v>45778</v>
      </c>
    </row>
    <row r="351" spans="1:13" x14ac:dyDescent="0.2">
      <c r="A351" s="77" t="s">
        <v>35</v>
      </c>
      <c r="B351" s="93" t="s">
        <v>220</v>
      </c>
      <c r="C351" s="78" t="s">
        <v>49</v>
      </c>
      <c r="D351" s="79" t="s">
        <v>12</v>
      </c>
      <c r="E351" s="82" t="s">
        <v>12</v>
      </c>
      <c r="F351" s="153" t="s">
        <v>21</v>
      </c>
      <c r="G351" s="171">
        <v>20250066</v>
      </c>
      <c r="H351" s="172">
        <v>45790</v>
      </c>
      <c r="I351" s="77" t="s">
        <v>726</v>
      </c>
      <c r="J351" s="77" t="s">
        <v>83</v>
      </c>
      <c r="K351" s="171" t="s">
        <v>75</v>
      </c>
      <c r="L351" s="84">
        <v>200000</v>
      </c>
      <c r="M351" s="85">
        <v>45778</v>
      </c>
    </row>
    <row r="352" spans="1:13" ht="30" x14ac:dyDescent="0.2">
      <c r="A352" s="77" t="s">
        <v>61</v>
      </c>
      <c r="B352" s="93" t="s">
        <v>220</v>
      </c>
      <c r="C352" s="78" t="s">
        <v>49</v>
      </c>
      <c r="D352" s="79" t="s">
        <v>12</v>
      </c>
      <c r="E352" s="82" t="s">
        <v>12</v>
      </c>
      <c r="F352" s="153" t="s">
        <v>21</v>
      </c>
      <c r="G352" s="103">
        <v>9250065</v>
      </c>
      <c r="H352" s="104">
        <v>45790</v>
      </c>
      <c r="I352" s="91" t="s">
        <v>727</v>
      </c>
      <c r="J352" s="91" t="s">
        <v>65</v>
      </c>
      <c r="K352" s="105" t="s">
        <v>62</v>
      </c>
      <c r="L352" s="106">
        <v>126140</v>
      </c>
      <c r="M352" s="85">
        <v>45778</v>
      </c>
    </row>
    <row r="353" spans="1:13" ht="30" x14ac:dyDescent="0.2">
      <c r="A353" s="77" t="s">
        <v>61</v>
      </c>
      <c r="B353" s="93" t="s">
        <v>220</v>
      </c>
      <c r="C353" s="78" t="s">
        <v>49</v>
      </c>
      <c r="D353" s="79" t="s">
        <v>12</v>
      </c>
      <c r="E353" s="82" t="s">
        <v>12</v>
      </c>
      <c r="F353" s="153" t="s">
        <v>21</v>
      </c>
      <c r="G353" s="103">
        <v>9250066</v>
      </c>
      <c r="H353" s="104">
        <v>45790</v>
      </c>
      <c r="I353" s="91" t="s">
        <v>728</v>
      </c>
      <c r="J353" s="91" t="s">
        <v>167</v>
      </c>
      <c r="K353" s="105" t="s">
        <v>66</v>
      </c>
      <c r="L353" s="106">
        <v>145775</v>
      </c>
      <c r="M353" s="85">
        <v>45778</v>
      </c>
    </row>
    <row r="354" spans="1:13" ht="30" x14ac:dyDescent="0.2">
      <c r="A354" s="77" t="s">
        <v>41</v>
      </c>
      <c r="B354" s="86" t="s">
        <v>0</v>
      </c>
      <c r="C354" s="87" t="s">
        <v>0</v>
      </c>
      <c r="D354" s="88" t="s">
        <v>217</v>
      </c>
      <c r="E354" s="104">
        <v>45517</v>
      </c>
      <c r="F354" s="153" t="s">
        <v>21</v>
      </c>
      <c r="G354" s="166">
        <v>10250078</v>
      </c>
      <c r="H354" s="167">
        <v>45790</v>
      </c>
      <c r="I354" s="99" t="s">
        <v>729</v>
      </c>
      <c r="J354" s="91" t="s">
        <v>64</v>
      </c>
      <c r="K354" s="92" t="s">
        <v>23</v>
      </c>
      <c r="L354" s="164">
        <v>175250</v>
      </c>
      <c r="M354" s="85">
        <v>45778</v>
      </c>
    </row>
    <row r="355" spans="1:13" ht="30" x14ac:dyDescent="0.2">
      <c r="A355" s="77" t="s">
        <v>41</v>
      </c>
      <c r="B355" s="86" t="s">
        <v>0</v>
      </c>
      <c r="C355" s="87" t="s">
        <v>0</v>
      </c>
      <c r="D355" s="88" t="s">
        <v>217</v>
      </c>
      <c r="E355" s="104">
        <v>45517</v>
      </c>
      <c r="F355" s="153" t="s">
        <v>21</v>
      </c>
      <c r="G355" s="166">
        <v>10250081</v>
      </c>
      <c r="H355" s="167">
        <v>45790</v>
      </c>
      <c r="I355" s="99" t="s">
        <v>730</v>
      </c>
      <c r="J355" s="91" t="s">
        <v>64</v>
      </c>
      <c r="K355" s="92" t="s">
        <v>23</v>
      </c>
      <c r="L355" s="164">
        <v>425080</v>
      </c>
      <c r="M355" s="85">
        <v>45778</v>
      </c>
    </row>
    <row r="356" spans="1:13" ht="30" x14ac:dyDescent="0.2">
      <c r="A356" s="77" t="s">
        <v>31</v>
      </c>
      <c r="B356" s="86" t="s">
        <v>0</v>
      </c>
      <c r="C356" s="87" t="s">
        <v>0</v>
      </c>
      <c r="D356" s="88" t="s">
        <v>217</v>
      </c>
      <c r="E356" s="104">
        <v>45517</v>
      </c>
      <c r="F356" s="153" t="s">
        <v>21</v>
      </c>
      <c r="G356" s="79">
        <v>12250060</v>
      </c>
      <c r="H356" s="82">
        <v>45790</v>
      </c>
      <c r="I356" s="77" t="s">
        <v>731</v>
      </c>
      <c r="J356" s="91" t="s">
        <v>64</v>
      </c>
      <c r="K356" s="92" t="s">
        <v>23</v>
      </c>
      <c r="L356" s="56">
        <v>324750</v>
      </c>
      <c r="M356" s="85">
        <v>45778</v>
      </c>
    </row>
    <row r="357" spans="1:13" ht="24" x14ac:dyDescent="0.2">
      <c r="A357" s="77" t="s">
        <v>36</v>
      </c>
      <c r="B357" s="93" t="s">
        <v>220</v>
      </c>
      <c r="C357" s="78" t="s">
        <v>49</v>
      </c>
      <c r="D357" s="79" t="s">
        <v>12</v>
      </c>
      <c r="E357" s="82" t="s">
        <v>12</v>
      </c>
      <c r="F357" s="153" t="s">
        <v>21</v>
      </c>
      <c r="G357" s="79">
        <v>14250065</v>
      </c>
      <c r="H357" s="82">
        <v>45790</v>
      </c>
      <c r="I357" s="77" t="s">
        <v>732</v>
      </c>
      <c r="J357" s="119" t="s">
        <v>135</v>
      </c>
      <c r="K357" s="120" t="s">
        <v>136</v>
      </c>
      <c r="L357" s="84">
        <v>178500</v>
      </c>
      <c r="M357" s="85">
        <v>45778</v>
      </c>
    </row>
    <row r="358" spans="1:13" ht="30" x14ac:dyDescent="0.2">
      <c r="A358" s="77" t="s">
        <v>14</v>
      </c>
      <c r="B358" s="77" t="s">
        <v>13</v>
      </c>
      <c r="C358" s="78" t="s">
        <v>49</v>
      </c>
      <c r="D358" s="156" t="s">
        <v>733</v>
      </c>
      <c r="E358" s="104">
        <v>45789</v>
      </c>
      <c r="F358" s="153" t="s">
        <v>21</v>
      </c>
      <c r="G358" s="160">
        <v>17250276</v>
      </c>
      <c r="H358" s="104">
        <v>45790</v>
      </c>
      <c r="I358" s="91" t="s">
        <v>734</v>
      </c>
      <c r="J358" s="91" t="s">
        <v>735</v>
      </c>
      <c r="K358" s="162" t="s">
        <v>736</v>
      </c>
      <c r="L358" s="106">
        <v>364341</v>
      </c>
      <c r="M358" s="85">
        <v>45778</v>
      </c>
    </row>
    <row r="359" spans="1:13" ht="24" x14ac:dyDescent="0.2">
      <c r="A359" s="77" t="s">
        <v>40</v>
      </c>
      <c r="B359" s="93" t="s">
        <v>220</v>
      </c>
      <c r="C359" s="78" t="s">
        <v>49</v>
      </c>
      <c r="D359" s="79" t="s">
        <v>12</v>
      </c>
      <c r="E359" s="82" t="s">
        <v>12</v>
      </c>
      <c r="F359" s="153" t="s">
        <v>21</v>
      </c>
      <c r="G359" s="79">
        <v>2250138</v>
      </c>
      <c r="H359" s="82">
        <v>45791</v>
      </c>
      <c r="I359" s="77" t="s">
        <v>737</v>
      </c>
      <c r="J359" s="77" t="s">
        <v>110</v>
      </c>
      <c r="K359" s="83" t="s">
        <v>111</v>
      </c>
      <c r="L359" s="154">
        <v>184450</v>
      </c>
      <c r="M359" s="85">
        <v>45778</v>
      </c>
    </row>
    <row r="360" spans="1:13" ht="24" x14ac:dyDescent="0.2">
      <c r="A360" s="77" t="s">
        <v>40</v>
      </c>
      <c r="B360" s="93" t="s">
        <v>220</v>
      </c>
      <c r="C360" s="78" t="s">
        <v>49</v>
      </c>
      <c r="D360" s="79" t="s">
        <v>12</v>
      </c>
      <c r="E360" s="82" t="s">
        <v>12</v>
      </c>
      <c r="F360" s="153" t="s">
        <v>21</v>
      </c>
      <c r="G360" s="79">
        <v>2250139</v>
      </c>
      <c r="H360" s="82">
        <v>45791</v>
      </c>
      <c r="I360" s="77" t="s">
        <v>738</v>
      </c>
      <c r="J360" s="77" t="s">
        <v>110</v>
      </c>
      <c r="K360" s="83" t="s">
        <v>111</v>
      </c>
      <c r="L360" s="154">
        <v>200000</v>
      </c>
      <c r="M360" s="85">
        <v>45778</v>
      </c>
    </row>
    <row r="361" spans="1:13" ht="24" x14ac:dyDescent="0.2">
      <c r="A361" s="77" t="s">
        <v>40</v>
      </c>
      <c r="B361" s="93" t="s">
        <v>220</v>
      </c>
      <c r="C361" s="78" t="s">
        <v>49</v>
      </c>
      <c r="D361" s="79" t="s">
        <v>12</v>
      </c>
      <c r="E361" s="82" t="s">
        <v>12</v>
      </c>
      <c r="F361" s="153" t="s">
        <v>21</v>
      </c>
      <c r="G361" s="79">
        <v>2250140</v>
      </c>
      <c r="H361" s="82">
        <v>45791</v>
      </c>
      <c r="I361" s="77" t="s">
        <v>739</v>
      </c>
      <c r="J361" s="77" t="s">
        <v>110</v>
      </c>
      <c r="K361" s="83" t="s">
        <v>111</v>
      </c>
      <c r="L361" s="154">
        <v>200000</v>
      </c>
      <c r="M361" s="85">
        <v>45778</v>
      </c>
    </row>
    <row r="362" spans="1:13" ht="30" x14ac:dyDescent="0.2">
      <c r="A362" s="77" t="s">
        <v>41</v>
      </c>
      <c r="B362" s="86" t="s">
        <v>0</v>
      </c>
      <c r="C362" s="87" t="s">
        <v>0</v>
      </c>
      <c r="D362" s="88" t="s">
        <v>217</v>
      </c>
      <c r="E362" s="104">
        <v>45517</v>
      </c>
      <c r="F362" s="153" t="s">
        <v>21</v>
      </c>
      <c r="G362" s="166">
        <v>10250082</v>
      </c>
      <c r="H362" s="167">
        <v>45791</v>
      </c>
      <c r="I362" s="99" t="s">
        <v>740</v>
      </c>
      <c r="J362" s="91" t="s">
        <v>64</v>
      </c>
      <c r="K362" s="92" t="s">
        <v>23</v>
      </c>
      <c r="L362" s="164">
        <v>179194</v>
      </c>
      <c r="M362" s="85">
        <v>45778</v>
      </c>
    </row>
    <row r="363" spans="1:13" ht="45" x14ac:dyDescent="0.2">
      <c r="A363" s="77" t="s">
        <v>32</v>
      </c>
      <c r="B363" s="86" t="s">
        <v>0</v>
      </c>
      <c r="C363" s="87" t="s">
        <v>0</v>
      </c>
      <c r="D363" s="88" t="s">
        <v>217</v>
      </c>
      <c r="E363" s="104">
        <v>45517</v>
      </c>
      <c r="F363" s="77" t="s">
        <v>20</v>
      </c>
      <c r="G363" s="107">
        <v>1125109</v>
      </c>
      <c r="H363" s="104">
        <v>45791</v>
      </c>
      <c r="I363" s="91" t="s">
        <v>741</v>
      </c>
      <c r="J363" s="91" t="s">
        <v>64</v>
      </c>
      <c r="K363" s="92" t="s">
        <v>23</v>
      </c>
      <c r="L363" s="106">
        <v>224250</v>
      </c>
      <c r="M363" s="85">
        <v>45778</v>
      </c>
    </row>
    <row r="364" spans="1:13" ht="60" x14ac:dyDescent="0.2">
      <c r="A364" s="77" t="s">
        <v>32</v>
      </c>
      <c r="B364" s="86" t="s">
        <v>0</v>
      </c>
      <c r="C364" s="87" t="s">
        <v>0</v>
      </c>
      <c r="D364" s="88" t="s">
        <v>217</v>
      </c>
      <c r="E364" s="104">
        <v>45517</v>
      </c>
      <c r="F364" s="77" t="s">
        <v>20</v>
      </c>
      <c r="G364" s="107">
        <v>1125110</v>
      </c>
      <c r="H364" s="104">
        <v>45791</v>
      </c>
      <c r="I364" s="91" t="s">
        <v>742</v>
      </c>
      <c r="J364" s="91" t="s">
        <v>64</v>
      </c>
      <c r="K364" s="92" t="s">
        <v>23</v>
      </c>
      <c r="L364" s="106">
        <v>168250</v>
      </c>
      <c r="M364" s="85">
        <v>45778</v>
      </c>
    </row>
    <row r="365" spans="1:13" ht="60" x14ac:dyDescent="0.2">
      <c r="A365" s="77" t="s">
        <v>32</v>
      </c>
      <c r="B365" s="86" t="s">
        <v>0</v>
      </c>
      <c r="C365" s="87" t="s">
        <v>0</v>
      </c>
      <c r="D365" s="88" t="s">
        <v>217</v>
      </c>
      <c r="E365" s="104">
        <v>45517</v>
      </c>
      <c r="F365" s="77" t="s">
        <v>20</v>
      </c>
      <c r="G365" s="107">
        <v>1125111</v>
      </c>
      <c r="H365" s="104">
        <v>45791</v>
      </c>
      <c r="I365" s="91" t="s">
        <v>743</v>
      </c>
      <c r="J365" s="91" t="s">
        <v>64</v>
      </c>
      <c r="K365" s="92" t="s">
        <v>23</v>
      </c>
      <c r="L365" s="106">
        <v>224364</v>
      </c>
      <c r="M365" s="85">
        <v>45778</v>
      </c>
    </row>
    <row r="366" spans="1:13" ht="30" x14ac:dyDescent="0.2">
      <c r="A366" s="77" t="s">
        <v>31</v>
      </c>
      <c r="B366" s="86" t="s">
        <v>0</v>
      </c>
      <c r="C366" s="87" t="s">
        <v>0</v>
      </c>
      <c r="D366" s="88" t="s">
        <v>217</v>
      </c>
      <c r="E366" s="104">
        <v>45517</v>
      </c>
      <c r="F366" s="153" t="s">
        <v>21</v>
      </c>
      <c r="G366" s="173">
        <v>12250061</v>
      </c>
      <c r="H366" s="82">
        <v>45791</v>
      </c>
      <c r="I366" s="77" t="s">
        <v>744</v>
      </c>
      <c r="J366" s="91" t="s">
        <v>64</v>
      </c>
      <c r="K366" s="92" t="s">
        <v>23</v>
      </c>
      <c r="L366" s="56">
        <v>187907</v>
      </c>
      <c r="M366" s="85">
        <v>45778</v>
      </c>
    </row>
    <row r="367" spans="1:13" ht="45" x14ac:dyDescent="0.2">
      <c r="A367" s="77" t="s">
        <v>14</v>
      </c>
      <c r="B367" s="86" t="s">
        <v>0</v>
      </c>
      <c r="C367" s="87" t="s">
        <v>0</v>
      </c>
      <c r="D367" s="88" t="s">
        <v>217</v>
      </c>
      <c r="E367" s="104">
        <v>45517</v>
      </c>
      <c r="F367" s="153" t="s">
        <v>21</v>
      </c>
      <c r="G367" s="160">
        <v>17250278</v>
      </c>
      <c r="H367" s="104">
        <v>45791</v>
      </c>
      <c r="I367" s="111" t="s">
        <v>745</v>
      </c>
      <c r="J367" s="91" t="s">
        <v>64</v>
      </c>
      <c r="K367" s="92" t="s">
        <v>23</v>
      </c>
      <c r="L367" s="106">
        <v>135194</v>
      </c>
      <c r="M367" s="85">
        <v>45778</v>
      </c>
    </row>
    <row r="368" spans="1:13" ht="45" x14ac:dyDescent="0.2">
      <c r="A368" s="77" t="s">
        <v>14</v>
      </c>
      <c r="B368" s="86" t="s">
        <v>0</v>
      </c>
      <c r="C368" s="87" t="s">
        <v>0</v>
      </c>
      <c r="D368" s="88" t="s">
        <v>217</v>
      </c>
      <c r="E368" s="104">
        <v>45517</v>
      </c>
      <c r="F368" s="153" t="s">
        <v>21</v>
      </c>
      <c r="G368" s="160">
        <v>17250279</v>
      </c>
      <c r="H368" s="104">
        <v>45791</v>
      </c>
      <c r="I368" s="111" t="s">
        <v>746</v>
      </c>
      <c r="J368" s="91" t="s">
        <v>64</v>
      </c>
      <c r="K368" s="92" t="s">
        <v>23</v>
      </c>
      <c r="L368" s="106">
        <v>2551329.2000000002</v>
      </c>
      <c r="M368" s="85">
        <v>45778</v>
      </c>
    </row>
    <row r="369" spans="1:13" ht="24" x14ac:dyDescent="0.2">
      <c r="A369" s="77" t="s">
        <v>40</v>
      </c>
      <c r="B369" s="93" t="s">
        <v>220</v>
      </c>
      <c r="C369" s="78" t="s">
        <v>49</v>
      </c>
      <c r="D369" s="79" t="s">
        <v>12</v>
      </c>
      <c r="E369" s="82" t="s">
        <v>12</v>
      </c>
      <c r="F369" s="153" t="s">
        <v>21</v>
      </c>
      <c r="G369" s="79">
        <v>2250141</v>
      </c>
      <c r="H369" s="82">
        <v>45792</v>
      </c>
      <c r="I369" s="77" t="s">
        <v>747</v>
      </c>
      <c r="J369" s="77" t="s">
        <v>748</v>
      </c>
      <c r="K369" s="83" t="s">
        <v>749</v>
      </c>
      <c r="L369" s="154">
        <v>163743</v>
      </c>
      <c r="M369" s="85">
        <v>45778</v>
      </c>
    </row>
    <row r="370" spans="1:13" ht="24" x14ac:dyDescent="0.2">
      <c r="A370" s="77" t="s">
        <v>33</v>
      </c>
      <c r="B370" s="77" t="s">
        <v>13</v>
      </c>
      <c r="C370" s="78" t="s">
        <v>49</v>
      </c>
      <c r="D370" s="168" t="s">
        <v>750</v>
      </c>
      <c r="E370" s="82">
        <v>45791</v>
      </c>
      <c r="F370" s="153" t="s">
        <v>21</v>
      </c>
      <c r="G370" s="81">
        <v>7250111</v>
      </c>
      <c r="H370" s="82">
        <v>45792</v>
      </c>
      <c r="I370" s="77" t="s">
        <v>751</v>
      </c>
      <c r="J370" s="77" t="s">
        <v>177</v>
      </c>
      <c r="K370" s="83" t="s">
        <v>752</v>
      </c>
      <c r="L370" s="84">
        <v>755654</v>
      </c>
      <c r="M370" s="85">
        <v>45778</v>
      </c>
    </row>
    <row r="371" spans="1:13" ht="30" x14ac:dyDescent="0.2">
      <c r="A371" s="77" t="s">
        <v>32</v>
      </c>
      <c r="B371" s="93" t="s">
        <v>220</v>
      </c>
      <c r="C371" s="78" t="s">
        <v>49</v>
      </c>
      <c r="D371" s="79" t="s">
        <v>12</v>
      </c>
      <c r="E371" s="82" t="s">
        <v>12</v>
      </c>
      <c r="F371" s="153" t="s">
        <v>21</v>
      </c>
      <c r="G371" s="107">
        <v>1125112</v>
      </c>
      <c r="H371" s="104">
        <v>45792</v>
      </c>
      <c r="I371" s="91" t="s">
        <v>753</v>
      </c>
      <c r="J371" s="91" t="s">
        <v>459</v>
      </c>
      <c r="K371" s="92" t="s">
        <v>460</v>
      </c>
      <c r="L371" s="106">
        <v>25000</v>
      </c>
      <c r="M371" s="85">
        <v>45778</v>
      </c>
    </row>
    <row r="372" spans="1:13" ht="24" x14ac:dyDescent="0.2">
      <c r="A372" s="77" t="s">
        <v>36</v>
      </c>
      <c r="B372" s="93" t="s">
        <v>220</v>
      </c>
      <c r="C372" s="78" t="s">
        <v>49</v>
      </c>
      <c r="D372" s="79" t="s">
        <v>12</v>
      </c>
      <c r="E372" s="82" t="s">
        <v>12</v>
      </c>
      <c r="F372" s="153" t="s">
        <v>21</v>
      </c>
      <c r="G372" s="79">
        <v>14250068</v>
      </c>
      <c r="H372" s="82">
        <v>45792</v>
      </c>
      <c r="I372" s="77" t="s">
        <v>172</v>
      </c>
      <c r="J372" s="119" t="s">
        <v>754</v>
      </c>
      <c r="K372" s="120" t="s">
        <v>755</v>
      </c>
      <c r="L372" s="84">
        <v>197540</v>
      </c>
      <c r="M372" s="85">
        <v>45778</v>
      </c>
    </row>
    <row r="373" spans="1:13" x14ac:dyDescent="0.2">
      <c r="A373" s="77" t="s">
        <v>36</v>
      </c>
      <c r="B373" s="93" t="s">
        <v>220</v>
      </c>
      <c r="C373" s="78" t="s">
        <v>49</v>
      </c>
      <c r="D373" s="79" t="s">
        <v>12</v>
      </c>
      <c r="E373" s="82" t="s">
        <v>12</v>
      </c>
      <c r="F373" s="153" t="s">
        <v>21</v>
      </c>
      <c r="G373" s="79">
        <v>14250069</v>
      </c>
      <c r="H373" s="82">
        <v>45792</v>
      </c>
      <c r="I373" s="77" t="s">
        <v>756</v>
      </c>
      <c r="J373" s="119" t="s">
        <v>85</v>
      </c>
      <c r="K373" s="120" t="s">
        <v>67</v>
      </c>
      <c r="L373" s="84">
        <v>169575</v>
      </c>
      <c r="M373" s="85">
        <v>45778</v>
      </c>
    </row>
    <row r="374" spans="1:13" ht="30" x14ac:dyDescent="0.2">
      <c r="A374" s="77" t="s">
        <v>14</v>
      </c>
      <c r="B374" s="77" t="s">
        <v>13</v>
      </c>
      <c r="C374" s="78" t="s">
        <v>49</v>
      </c>
      <c r="D374" s="156" t="s">
        <v>757</v>
      </c>
      <c r="E374" s="104">
        <v>45786</v>
      </c>
      <c r="F374" s="153" t="s">
        <v>21</v>
      </c>
      <c r="G374" s="160">
        <v>17250281</v>
      </c>
      <c r="H374" s="104">
        <v>45792</v>
      </c>
      <c r="I374" s="91" t="s">
        <v>758</v>
      </c>
      <c r="J374" s="91" t="s">
        <v>759</v>
      </c>
      <c r="K374" s="162" t="s">
        <v>760</v>
      </c>
      <c r="L374" s="106">
        <v>3362940</v>
      </c>
      <c r="M374" s="85">
        <v>45778</v>
      </c>
    </row>
    <row r="375" spans="1:13" ht="30" x14ac:dyDescent="0.2">
      <c r="A375" s="77" t="s">
        <v>14</v>
      </c>
      <c r="B375" s="77" t="s">
        <v>13</v>
      </c>
      <c r="C375" s="78" t="s">
        <v>49</v>
      </c>
      <c r="D375" s="156" t="s">
        <v>761</v>
      </c>
      <c r="E375" s="104">
        <v>45786</v>
      </c>
      <c r="F375" s="153" t="s">
        <v>21</v>
      </c>
      <c r="G375" s="160">
        <v>17250283</v>
      </c>
      <c r="H375" s="104">
        <v>45792</v>
      </c>
      <c r="I375" s="91" t="s">
        <v>762</v>
      </c>
      <c r="J375" s="91" t="s">
        <v>763</v>
      </c>
      <c r="K375" s="162" t="s">
        <v>764</v>
      </c>
      <c r="L375" s="106">
        <v>3123750</v>
      </c>
      <c r="M375" s="85">
        <v>45778</v>
      </c>
    </row>
    <row r="376" spans="1:13" ht="60" x14ac:dyDescent="0.2">
      <c r="A376" s="77" t="s">
        <v>14</v>
      </c>
      <c r="B376" s="86" t="s">
        <v>0</v>
      </c>
      <c r="C376" s="87" t="s">
        <v>0</v>
      </c>
      <c r="D376" s="88" t="s">
        <v>217</v>
      </c>
      <c r="E376" s="104">
        <v>45517</v>
      </c>
      <c r="F376" s="153" t="s">
        <v>21</v>
      </c>
      <c r="G376" s="160">
        <v>17250284</v>
      </c>
      <c r="H376" s="104">
        <v>45792</v>
      </c>
      <c r="I376" s="111" t="s">
        <v>765</v>
      </c>
      <c r="J376" s="91" t="s">
        <v>64</v>
      </c>
      <c r="K376" s="92" t="s">
        <v>23</v>
      </c>
      <c r="L376" s="106">
        <v>781990.72</v>
      </c>
      <c r="M376" s="85">
        <v>45778</v>
      </c>
    </row>
    <row r="377" spans="1:13" ht="60" x14ac:dyDescent="0.2">
      <c r="A377" s="77" t="s">
        <v>14</v>
      </c>
      <c r="B377" s="86" t="s">
        <v>0</v>
      </c>
      <c r="C377" s="87" t="s">
        <v>0</v>
      </c>
      <c r="D377" s="88" t="s">
        <v>217</v>
      </c>
      <c r="E377" s="104">
        <v>45517</v>
      </c>
      <c r="F377" s="153" t="s">
        <v>21</v>
      </c>
      <c r="G377" s="160">
        <v>17250285</v>
      </c>
      <c r="H377" s="104">
        <v>45792</v>
      </c>
      <c r="I377" s="111" t="s">
        <v>766</v>
      </c>
      <c r="J377" s="91" t="s">
        <v>64</v>
      </c>
      <c r="K377" s="92" t="s">
        <v>23</v>
      </c>
      <c r="L377" s="106">
        <v>781990.72</v>
      </c>
      <c r="M377" s="85">
        <v>45778</v>
      </c>
    </row>
    <row r="378" spans="1:13" ht="30" x14ac:dyDescent="0.2">
      <c r="A378" s="77" t="s">
        <v>40</v>
      </c>
      <c r="B378" s="86" t="s">
        <v>0</v>
      </c>
      <c r="C378" s="87" t="s">
        <v>0</v>
      </c>
      <c r="D378" s="88" t="s">
        <v>217</v>
      </c>
      <c r="E378" s="104">
        <v>45517</v>
      </c>
      <c r="F378" s="153" t="s">
        <v>21</v>
      </c>
      <c r="G378" s="79">
        <v>2250142</v>
      </c>
      <c r="H378" s="82">
        <v>45793</v>
      </c>
      <c r="I378" s="77" t="s">
        <v>767</v>
      </c>
      <c r="J378" s="91" t="s">
        <v>64</v>
      </c>
      <c r="K378" s="92" t="s">
        <v>23</v>
      </c>
      <c r="L378" s="154">
        <v>153308</v>
      </c>
      <c r="M378" s="85">
        <v>45778</v>
      </c>
    </row>
    <row r="379" spans="1:13" ht="24" x14ac:dyDescent="0.2">
      <c r="A379" s="77" t="s">
        <v>40</v>
      </c>
      <c r="B379" s="77" t="s">
        <v>13</v>
      </c>
      <c r="C379" s="78" t="s">
        <v>49</v>
      </c>
      <c r="D379" s="79" t="s">
        <v>529</v>
      </c>
      <c r="E379" s="82">
        <v>45637</v>
      </c>
      <c r="F379" s="153" t="s">
        <v>21</v>
      </c>
      <c r="G379" s="79">
        <v>2250144</v>
      </c>
      <c r="H379" s="82">
        <v>45793</v>
      </c>
      <c r="I379" s="77" t="s">
        <v>768</v>
      </c>
      <c r="J379" s="77" t="s">
        <v>278</v>
      </c>
      <c r="K379" s="83" t="s">
        <v>78</v>
      </c>
      <c r="L379" s="154">
        <v>293637</v>
      </c>
      <c r="M379" s="85">
        <v>45778</v>
      </c>
    </row>
    <row r="380" spans="1:13" x14ac:dyDescent="0.2">
      <c r="A380" s="77" t="s">
        <v>35</v>
      </c>
      <c r="B380" s="93" t="s">
        <v>220</v>
      </c>
      <c r="C380" s="78" t="s">
        <v>49</v>
      </c>
      <c r="D380" s="79" t="s">
        <v>12</v>
      </c>
      <c r="E380" s="82" t="s">
        <v>12</v>
      </c>
      <c r="F380" s="153" t="s">
        <v>21</v>
      </c>
      <c r="G380" s="171">
        <v>20250067</v>
      </c>
      <c r="H380" s="172">
        <v>45793</v>
      </c>
      <c r="I380" s="77" t="s">
        <v>769</v>
      </c>
      <c r="J380" s="77" t="s">
        <v>770</v>
      </c>
      <c r="K380" s="171" t="s">
        <v>771</v>
      </c>
      <c r="L380" s="84">
        <v>197160</v>
      </c>
      <c r="M380" s="85">
        <v>45778</v>
      </c>
    </row>
    <row r="381" spans="1:13" ht="36" x14ac:dyDescent="0.2">
      <c r="A381" s="77" t="s">
        <v>42</v>
      </c>
      <c r="B381" s="86" t="s">
        <v>0</v>
      </c>
      <c r="C381" s="87" t="s">
        <v>0</v>
      </c>
      <c r="D381" s="88" t="s">
        <v>217</v>
      </c>
      <c r="E381" s="104">
        <v>45517</v>
      </c>
      <c r="F381" s="153" t="s">
        <v>21</v>
      </c>
      <c r="G381" s="137">
        <v>19250047</v>
      </c>
      <c r="H381" s="138">
        <v>45793</v>
      </c>
      <c r="I381" s="99" t="s">
        <v>772</v>
      </c>
      <c r="J381" s="91" t="s">
        <v>64</v>
      </c>
      <c r="K381" s="92" t="s">
        <v>23</v>
      </c>
      <c r="L381" s="55">
        <v>528403</v>
      </c>
      <c r="M381" s="85">
        <v>45778</v>
      </c>
    </row>
    <row r="382" spans="1:13" ht="30" x14ac:dyDescent="0.2">
      <c r="A382" s="77" t="s">
        <v>32</v>
      </c>
      <c r="B382" s="93" t="s">
        <v>220</v>
      </c>
      <c r="C382" s="78" t="s">
        <v>49</v>
      </c>
      <c r="D382" s="79" t="s">
        <v>12</v>
      </c>
      <c r="E382" s="82" t="s">
        <v>12</v>
      </c>
      <c r="F382" s="77" t="s">
        <v>20</v>
      </c>
      <c r="G382" s="107">
        <v>1125114</v>
      </c>
      <c r="H382" s="104">
        <v>45793</v>
      </c>
      <c r="I382" s="91" t="s">
        <v>773</v>
      </c>
      <c r="J382" s="91" t="s">
        <v>200</v>
      </c>
      <c r="K382" s="92" t="s">
        <v>201</v>
      </c>
      <c r="L382" s="106">
        <v>114478</v>
      </c>
      <c r="M382" s="85">
        <v>45778</v>
      </c>
    </row>
    <row r="383" spans="1:13" ht="24" x14ac:dyDescent="0.2">
      <c r="A383" s="77" t="s">
        <v>36</v>
      </c>
      <c r="B383" s="93" t="s">
        <v>220</v>
      </c>
      <c r="C383" s="78" t="s">
        <v>49</v>
      </c>
      <c r="D383" s="79" t="s">
        <v>12</v>
      </c>
      <c r="E383" s="82" t="s">
        <v>12</v>
      </c>
      <c r="F383" s="153" t="s">
        <v>21</v>
      </c>
      <c r="G383" s="79">
        <v>14250070</v>
      </c>
      <c r="H383" s="82">
        <v>45793</v>
      </c>
      <c r="I383" s="77" t="s">
        <v>774</v>
      </c>
      <c r="J383" s="119" t="s">
        <v>775</v>
      </c>
      <c r="K383" s="120" t="s">
        <v>134</v>
      </c>
      <c r="L383" s="84">
        <v>149998</v>
      </c>
      <c r="M383" s="85">
        <v>45778</v>
      </c>
    </row>
    <row r="384" spans="1:13" ht="45" x14ac:dyDescent="0.2">
      <c r="A384" s="77" t="s">
        <v>14</v>
      </c>
      <c r="B384" s="86" t="s">
        <v>0</v>
      </c>
      <c r="C384" s="87" t="s">
        <v>0</v>
      </c>
      <c r="D384" s="88" t="s">
        <v>217</v>
      </c>
      <c r="E384" s="104">
        <v>45517</v>
      </c>
      <c r="F384" s="153" t="s">
        <v>21</v>
      </c>
      <c r="G384" s="160">
        <v>17250286</v>
      </c>
      <c r="H384" s="104">
        <v>45793</v>
      </c>
      <c r="I384" s="111" t="s">
        <v>776</v>
      </c>
      <c r="J384" s="91" t="s">
        <v>64</v>
      </c>
      <c r="K384" s="92" t="s">
        <v>23</v>
      </c>
      <c r="L384" s="106">
        <v>34000</v>
      </c>
      <c r="M384" s="85">
        <v>45778</v>
      </c>
    </row>
    <row r="385" spans="1:13" ht="60" x14ac:dyDescent="0.2">
      <c r="A385" s="77" t="s">
        <v>43</v>
      </c>
      <c r="B385" s="86" t="s">
        <v>0</v>
      </c>
      <c r="C385" s="87" t="s">
        <v>0</v>
      </c>
      <c r="D385" s="88" t="s">
        <v>217</v>
      </c>
      <c r="E385" s="104">
        <v>45517</v>
      </c>
      <c r="F385" s="77" t="s">
        <v>20</v>
      </c>
      <c r="G385" s="81">
        <v>18250106</v>
      </c>
      <c r="H385" s="82">
        <v>45796</v>
      </c>
      <c r="I385" s="77" t="s">
        <v>777</v>
      </c>
      <c r="J385" s="91" t="s">
        <v>64</v>
      </c>
      <c r="K385" s="92" t="s">
        <v>23</v>
      </c>
      <c r="L385" s="84">
        <v>263222</v>
      </c>
      <c r="M385" s="85">
        <v>45778</v>
      </c>
    </row>
    <row r="386" spans="1:13" ht="30" x14ac:dyDescent="0.2">
      <c r="A386" s="77" t="s">
        <v>40</v>
      </c>
      <c r="B386" s="86" t="s">
        <v>0</v>
      </c>
      <c r="C386" s="87" t="s">
        <v>0</v>
      </c>
      <c r="D386" s="88" t="s">
        <v>217</v>
      </c>
      <c r="E386" s="104">
        <v>45517</v>
      </c>
      <c r="F386" s="153" t="s">
        <v>21</v>
      </c>
      <c r="G386" s="79">
        <v>2250145</v>
      </c>
      <c r="H386" s="82">
        <v>45796</v>
      </c>
      <c r="I386" s="77" t="s">
        <v>778</v>
      </c>
      <c r="J386" s="91" t="s">
        <v>64</v>
      </c>
      <c r="K386" s="92" t="s">
        <v>23</v>
      </c>
      <c r="L386" s="154">
        <v>816384</v>
      </c>
      <c r="M386" s="85">
        <v>45778</v>
      </c>
    </row>
    <row r="387" spans="1:13" ht="24" x14ac:dyDescent="0.2">
      <c r="A387" s="77" t="s">
        <v>40</v>
      </c>
      <c r="B387" s="93" t="s">
        <v>220</v>
      </c>
      <c r="C387" s="78" t="s">
        <v>49</v>
      </c>
      <c r="D387" s="79" t="s">
        <v>12</v>
      </c>
      <c r="E387" s="82" t="s">
        <v>12</v>
      </c>
      <c r="F387" s="153" t="s">
        <v>21</v>
      </c>
      <c r="G387" s="79">
        <v>2250146</v>
      </c>
      <c r="H387" s="82">
        <v>45796</v>
      </c>
      <c r="I387" s="77" t="s">
        <v>779</v>
      </c>
      <c r="J387" s="77" t="s">
        <v>116</v>
      </c>
      <c r="K387" s="83" t="s">
        <v>101</v>
      </c>
      <c r="L387" s="154">
        <v>74717</v>
      </c>
      <c r="M387" s="85">
        <v>45778</v>
      </c>
    </row>
    <row r="388" spans="1:13" ht="24" x14ac:dyDescent="0.2">
      <c r="A388" s="77" t="s">
        <v>40</v>
      </c>
      <c r="B388" s="93" t="s">
        <v>220</v>
      </c>
      <c r="C388" s="78" t="s">
        <v>49</v>
      </c>
      <c r="D388" s="79" t="s">
        <v>12</v>
      </c>
      <c r="E388" s="82" t="s">
        <v>12</v>
      </c>
      <c r="F388" s="153" t="s">
        <v>21</v>
      </c>
      <c r="G388" s="79">
        <v>2250147</v>
      </c>
      <c r="H388" s="82">
        <v>45796</v>
      </c>
      <c r="I388" s="77" t="s">
        <v>780</v>
      </c>
      <c r="J388" s="77" t="s">
        <v>781</v>
      </c>
      <c r="K388" s="83" t="s">
        <v>782</v>
      </c>
      <c r="L388" s="154">
        <v>164999</v>
      </c>
      <c r="M388" s="85">
        <v>45778</v>
      </c>
    </row>
    <row r="389" spans="1:13" ht="27" x14ac:dyDescent="0.2">
      <c r="A389" s="77" t="s">
        <v>37</v>
      </c>
      <c r="B389" s="114" t="s">
        <v>18</v>
      </c>
      <c r="C389" s="121" t="s">
        <v>178</v>
      </c>
      <c r="D389" s="122" t="s">
        <v>164</v>
      </c>
      <c r="E389" s="113">
        <v>45637</v>
      </c>
      <c r="F389" s="153" t="s">
        <v>21</v>
      </c>
      <c r="G389" s="112">
        <v>42500093</v>
      </c>
      <c r="H389" s="113">
        <v>45796</v>
      </c>
      <c r="I389" s="114" t="s">
        <v>783</v>
      </c>
      <c r="J389" s="114" t="s">
        <v>81</v>
      </c>
      <c r="K389" s="123" t="s">
        <v>77</v>
      </c>
      <c r="L389" s="115">
        <v>276499</v>
      </c>
      <c r="M389" s="85">
        <v>45778</v>
      </c>
    </row>
    <row r="390" spans="1:13" ht="30" x14ac:dyDescent="0.2">
      <c r="A390" s="77" t="s">
        <v>37</v>
      </c>
      <c r="B390" s="86" t="s">
        <v>0</v>
      </c>
      <c r="C390" s="87" t="s">
        <v>0</v>
      </c>
      <c r="D390" s="88" t="s">
        <v>217</v>
      </c>
      <c r="E390" s="104">
        <v>45517</v>
      </c>
      <c r="F390" s="153" t="s">
        <v>21</v>
      </c>
      <c r="G390" s="112">
        <v>42500094</v>
      </c>
      <c r="H390" s="113">
        <v>45796</v>
      </c>
      <c r="I390" s="114" t="s">
        <v>784</v>
      </c>
      <c r="J390" s="91" t="s">
        <v>64</v>
      </c>
      <c r="K390" s="92" t="s">
        <v>23</v>
      </c>
      <c r="L390" s="115">
        <v>260222</v>
      </c>
      <c r="M390" s="85">
        <v>45778</v>
      </c>
    </row>
    <row r="391" spans="1:13" ht="30" x14ac:dyDescent="0.2">
      <c r="A391" s="77" t="s">
        <v>37</v>
      </c>
      <c r="B391" s="86" t="s">
        <v>0</v>
      </c>
      <c r="C391" s="87" t="s">
        <v>0</v>
      </c>
      <c r="D391" s="88" t="s">
        <v>217</v>
      </c>
      <c r="E391" s="104">
        <v>45517</v>
      </c>
      <c r="F391" s="153" t="s">
        <v>21</v>
      </c>
      <c r="G391" s="112">
        <v>42500095</v>
      </c>
      <c r="H391" s="113">
        <v>45796</v>
      </c>
      <c r="I391" s="114" t="s">
        <v>785</v>
      </c>
      <c r="J391" s="91" t="s">
        <v>64</v>
      </c>
      <c r="K391" s="92" t="s">
        <v>23</v>
      </c>
      <c r="L391" s="115">
        <v>260222</v>
      </c>
      <c r="M391" s="85">
        <v>45778</v>
      </c>
    </row>
    <row r="392" spans="1:13" ht="24" x14ac:dyDescent="0.2">
      <c r="A392" s="77" t="s">
        <v>59</v>
      </c>
      <c r="B392" s="77" t="s">
        <v>13</v>
      </c>
      <c r="C392" s="78" t="s">
        <v>49</v>
      </c>
      <c r="D392" s="79" t="s">
        <v>786</v>
      </c>
      <c r="E392" s="82">
        <v>45680</v>
      </c>
      <c r="F392" s="153" t="s">
        <v>21</v>
      </c>
      <c r="G392" s="79">
        <v>5250126</v>
      </c>
      <c r="H392" s="82">
        <v>45796</v>
      </c>
      <c r="I392" s="77" t="s">
        <v>787</v>
      </c>
      <c r="J392" s="77" t="s">
        <v>788</v>
      </c>
      <c r="K392" s="83" t="s">
        <v>166</v>
      </c>
      <c r="L392" s="84">
        <v>19700450</v>
      </c>
      <c r="M392" s="85">
        <v>45778</v>
      </c>
    </row>
    <row r="393" spans="1:13" ht="24" x14ac:dyDescent="0.2">
      <c r="A393" s="77" t="s">
        <v>35</v>
      </c>
      <c r="B393" s="93" t="s">
        <v>220</v>
      </c>
      <c r="C393" s="78" t="s">
        <v>49</v>
      </c>
      <c r="D393" s="79" t="s">
        <v>12</v>
      </c>
      <c r="E393" s="82" t="s">
        <v>12</v>
      </c>
      <c r="F393" s="153" t="s">
        <v>21</v>
      </c>
      <c r="G393" s="171">
        <v>20250071</v>
      </c>
      <c r="H393" s="172">
        <v>45796</v>
      </c>
      <c r="I393" s="77" t="s">
        <v>789</v>
      </c>
      <c r="J393" s="77" t="s">
        <v>427</v>
      </c>
      <c r="K393" s="171" t="s">
        <v>428</v>
      </c>
      <c r="L393" s="84">
        <v>156009</v>
      </c>
      <c r="M393" s="85">
        <v>45778</v>
      </c>
    </row>
    <row r="394" spans="1:13" ht="30" x14ac:dyDescent="0.2">
      <c r="A394" s="77" t="s">
        <v>41</v>
      </c>
      <c r="B394" s="86" t="s">
        <v>0</v>
      </c>
      <c r="C394" s="87" t="s">
        <v>0</v>
      </c>
      <c r="D394" s="88" t="s">
        <v>217</v>
      </c>
      <c r="E394" s="104">
        <v>45517</v>
      </c>
      <c r="F394" s="153" t="s">
        <v>21</v>
      </c>
      <c r="G394" s="166">
        <v>10250085</v>
      </c>
      <c r="H394" s="167">
        <v>45796</v>
      </c>
      <c r="I394" s="99" t="s">
        <v>790</v>
      </c>
      <c r="J394" s="91" t="s">
        <v>64</v>
      </c>
      <c r="K394" s="92" t="s">
        <v>23</v>
      </c>
      <c r="L394" s="164">
        <v>357222</v>
      </c>
      <c r="M394" s="85">
        <v>45778</v>
      </c>
    </row>
    <row r="395" spans="1:13" ht="45" x14ac:dyDescent="0.2">
      <c r="A395" s="77" t="s">
        <v>32</v>
      </c>
      <c r="B395" s="86" t="s">
        <v>0</v>
      </c>
      <c r="C395" s="87" t="s">
        <v>0</v>
      </c>
      <c r="D395" s="88" t="s">
        <v>217</v>
      </c>
      <c r="E395" s="104">
        <v>45517</v>
      </c>
      <c r="F395" s="77" t="s">
        <v>20</v>
      </c>
      <c r="G395" s="107">
        <v>1125116</v>
      </c>
      <c r="H395" s="104">
        <v>45796</v>
      </c>
      <c r="I395" s="91" t="s">
        <v>791</v>
      </c>
      <c r="J395" s="91" t="s">
        <v>64</v>
      </c>
      <c r="K395" s="92" t="s">
        <v>23</v>
      </c>
      <c r="L395" s="106">
        <v>114142</v>
      </c>
      <c r="M395" s="85">
        <v>45778</v>
      </c>
    </row>
    <row r="396" spans="1:13" x14ac:dyDescent="0.2">
      <c r="A396" s="77" t="s">
        <v>34</v>
      </c>
      <c r="B396" s="93" t="s">
        <v>220</v>
      </c>
      <c r="C396" s="78" t="s">
        <v>49</v>
      </c>
      <c r="D396" s="79" t="s">
        <v>12</v>
      </c>
      <c r="E396" s="82" t="s">
        <v>12</v>
      </c>
      <c r="F396" s="153" t="s">
        <v>21</v>
      </c>
      <c r="G396" s="79">
        <v>13250059</v>
      </c>
      <c r="H396" s="82">
        <v>45796</v>
      </c>
      <c r="I396" s="77" t="s">
        <v>792</v>
      </c>
      <c r="J396" s="77" t="s">
        <v>346</v>
      </c>
      <c r="K396" s="170" t="s">
        <v>71</v>
      </c>
      <c r="L396" s="84">
        <v>187562</v>
      </c>
      <c r="M396" s="85">
        <v>45778</v>
      </c>
    </row>
    <row r="397" spans="1:13" ht="30" x14ac:dyDescent="0.2">
      <c r="A397" s="77" t="s">
        <v>40</v>
      </c>
      <c r="B397" s="86" t="s">
        <v>0</v>
      </c>
      <c r="C397" s="87" t="s">
        <v>0</v>
      </c>
      <c r="D397" s="88" t="s">
        <v>217</v>
      </c>
      <c r="E397" s="104">
        <v>45517</v>
      </c>
      <c r="F397" s="153" t="s">
        <v>21</v>
      </c>
      <c r="G397" s="79">
        <v>2250148</v>
      </c>
      <c r="H397" s="82">
        <v>45797</v>
      </c>
      <c r="I397" s="77" t="s">
        <v>793</v>
      </c>
      <c r="J397" s="91" t="s">
        <v>64</v>
      </c>
      <c r="K397" s="92" t="s">
        <v>23</v>
      </c>
      <c r="L397" s="154">
        <v>953274</v>
      </c>
      <c r="M397" s="85">
        <v>45778</v>
      </c>
    </row>
    <row r="398" spans="1:13" ht="30" x14ac:dyDescent="0.2">
      <c r="A398" s="77" t="s">
        <v>40</v>
      </c>
      <c r="B398" s="86" t="s">
        <v>0</v>
      </c>
      <c r="C398" s="87" t="s">
        <v>0</v>
      </c>
      <c r="D398" s="88" t="s">
        <v>217</v>
      </c>
      <c r="E398" s="104">
        <v>45517</v>
      </c>
      <c r="F398" s="153" t="s">
        <v>21</v>
      </c>
      <c r="G398" s="79">
        <v>2250149</v>
      </c>
      <c r="H398" s="82">
        <v>45797</v>
      </c>
      <c r="I398" s="77" t="s">
        <v>794</v>
      </c>
      <c r="J398" s="91" t="s">
        <v>64</v>
      </c>
      <c r="K398" s="92" t="s">
        <v>23</v>
      </c>
      <c r="L398" s="154">
        <v>323222</v>
      </c>
      <c r="M398" s="85">
        <v>45778</v>
      </c>
    </row>
    <row r="399" spans="1:13" ht="30" x14ac:dyDescent="0.2">
      <c r="A399" s="77" t="s">
        <v>40</v>
      </c>
      <c r="B399" s="86" t="s">
        <v>0</v>
      </c>
      <c r="C399" s="87" t="s">
        <v>0</v>
      </c>
      <c r="D399" s="88" t="s">
        <v>217</v>
      </c>
      <c r="E399" s="104">
        <v>45517</v>
      </c>
      <c r="F399" s="153" t="s">
        <v>21</v>
      </c>
      <c r="G399" s="79">
        <v>2250150</v>
      </c>
      <c r="H399" s="82">
        <v>45797</v>
      </c>
      <c r="I399" s="77" t="s">
        <v>795</v>
      </c>
      <c r="J399" s="91" t="s">
        <v>64</v>
      </c>
      <c r="K399" s="92" t="s">
        <v>23</v>
      </c>
      <c r="L399" s="154">
        <v>253222</v>
      </c>
      <c r="M399" s="85">
        <v>45778</v>
      </c>
    </row>
    <row r="400" spans="1:13" ht="30" x14ac:dyDescent="0.2">
      <c r="A400" s="77" t="s">
        <v>40</v>
      </c>
      <c r="B400" s="86" t="s">
        <v>0</v>
      </c>
      <c r="C400" s="87" t="s">
        <v>0</v>
      </c>
      <c r="D400" s="88" t="s">
        <v>217</v>
      </c>
      <c r="E400" s="104">
        <v>45517</v>
      </c>
      <c r="F400" s="153" t="s">
        <v>21</v>
      </c>
      <c r="G400" s="79">
        <v>2250151</v>
      </c>
      <c r="H400" s="82">
        <v>45797</v>
      </c>
      <c r="I400" s="77" t="s">
        <v>796</v>
      </c>
      <c r="J400" s="91" t="s">
        <v>64</v>
      </c>
      <c r="K400" s="92" t="s">
        <v>23</v>
      </c>
      <c r="L400" s="154">
        <v>62914</v>
      </c>
      <c r="M400" s="85">
        <v>45778</v>
      </c>
    </row>
    <row r="401" spans="1:13" ht="36" x14ac:dyDescent="0.2">
      <c r="A401" s="77" t="s">
        <v>40</v>
      </c>
      <c r="B401" s="77" t="s">
        <v>13</v>
      </c>
      <c r="C401" s="78" t="s">
        <v>49</v>
      </c>
      <c r="D401" s="79" t="s">
        <v>797</v>
      </c>
      <c r="E401" s="82">
        <v>45782</v>
      </c>
      <c r="F401" s="153" t="s">
        <v>21</v>
      </c>
      <c r="G401" s="79">
        <v>2250152</v>
      </c>
      <c r="H401" s="82">
        <v>45797</v>
      </c>
      <c r="I401" s="77" t="s">
        <v>798</v>
      </c>
      <c r="J401" s="77" t="s">
        <v>110</v>
      </c>
      <c r="K401" s="83" t="s">
        <v>111</v>
      </c>
      <c r="L401" s="154">
        <v>655801</v>
      </c>
      <c r="M401" s="85">
        <v>45778</v>
      </c>
    </row>
    <row r="402" spans="1:13" ht="24" x14ac:dyDescent="0.2">
      <c r="A402" s="77" t="s">
        <v>40</v>
      </c>
      <c r="B402" s="93" t="s">
        <v>220</v>
      </c>
      <c r="C402" s="78" t="s">
        <v>49</v>
      </c>
      <c r="D402" s="79" t="s">
        <v>12</v>
      </c>
      <c r="E402" s="82" t="s">
        <v>12</v>
      </c>
      <c r="F402" s="153" t="s">
        <v>21</v>
      </c>
      <c r="G402" s="79">
        <v>2250153</v>
      </c>
      <c r="H402" s="82">
        <v>45797</v>
      </c>
      <c r="I402" s="77" t="s">
        <v>799</v>
      </c>
      <c r="J402" s="77" t="s">
        <v>158</v>
      </c>
      <c r="K402" s="83" t="s">
        <v>159</v>
      </c>
      <c r="L402" s="154">
        <v>150000</v>
      </c>
      <c r="M402" s="85">
        <v>45778</v>
      </c>
    </row>
    <row r="403" spans="1:13" x14ac:dyDescent="0.2">
      <c r="A403" s="77" t="s">
        <v>40</v>
      </c>
      <c r="B403" s="93" t="s">
        <v>220</v>
      </c>
      <c r="C403" s="78" t="s">
        <v>49</v>
      </c>
      <c r="D403" s="79" t="s">
        <v>12</v>
      </c>
      <c r="E403" s="82" t="s">
        <v>12</v>
      </c>
      <c r="F403" s="153" t="s">
        <v>21</v>
      </c>
      <c r="G403" s="79">
        <v>2250154</v>
      </c>
      <c r="H403" s="82">
        <v>45797</v>
      </c>
      <c r="I403" s="77" t="s">
        <v>800</v>
      </c>
      <c r="J403" s="77" t="s">
        <v>158</v>
      </c>
      <c r="K403" s="83" t="s">
        <v>159</v>
      </c>
      <c r="L403" s="154">
        <v>181287</v>
      </c>
      <c r="M403" s="85">
        <v>45778</v>
      </c>
    </row>
    <row r="404" spans="1:13" x14ac:dyDescent="0.2">
      <c r="A404" s="77" t="s">
        <v>70</v>
      </c>
      <c r="B404" s="93" t="s">
        <v>220</v>
      </c>
      <c r="C404" s="78" t="s">
        <v>49</v>
      </c>
      <c r="D404" s="79" t="s">
        <v>12</v>
      </c>
      <c r="E404" s="82" t="s">
        <v>12</v>
      </c>
      <c r="F404" s="77" t="s">
        <v>20</v>
      </c>
      <c r="G404" s="77">
        <v>8250054</v>
      </c>
      <c r="H404" s="82">
        <v>45797</v>
      </c>
      <c r="I404" s="77" t="s">
        <v>801</v>
      </c>
      <c r="J404" s="77" t="s">
        <v>802</v>
      </c>
      <c r="K404" s="120" t="s">
        <v>803</v>
      </c>
      <c r="L404" s="84">
        <v>181900</v>
      </c>
      <c r="M404" s="85">
        <v>45778</v>
      </c>
    </row>
    <row r="405" spans="1:13" x14ac:dyDescent="0.2">
      <c r="A405" s="77" t="s">
        <v>39</v>
      </c>
      <c r="B405" s="77" t="s">
        <v>13</v>
      </c>
      <c r="C405" s="78" t="s">
        <v>49</v>
      </c>
      <c r="D405" s="79" t="s">
        <v>804</v>
      </c>
      <c r="E405" s="82">
        <v>45685</v>
      </c>
      <c r="F405" s="153" t="s">
        <v>21</v>
      </c>
      <c r="G405" s="79">
        <v>16250085</v>
      </c>
      <c r="H405" s="82">
        <v>45797</v>
      </c>
      <c r="I405" s="77" t="s">
        <v>805</v>
      </c>
      <c r="J405" s="119" t="s">
        <v>85</v>
      </c>
      <c r="K405" s="83" t="s">
        <v>67</v>
      </c>
      <c r="L405" s="84">
        <v>240000</v>
      </c>
      <c r="M405" s="85">
        <v>45778</v>
      </c>
    </row>
    <row r="406" spans="1:13" ht="75" x14ac:dyDescent="0.2">
      <c r="A406" s="77" t="s">
        <v>14</v>
      </c>
      <c r="B406" s="86" t="s">
        <v>0</v>
      </c>
      <c r="C406" s="87" t="s">
        <v>0</v>
      </c>
      <c r="D406" s="88" t="s">
        <v>217</v>
      </c>
      <c r="E406" s="104">
        <v>45517</v>
      </c>
      <c r="F406" s="153" t="s">
        <v>21</v>
      </c>
      <c r="G406" s="160">
        <v>17250288</v>
      </c>
      <c r="H406" s="104">
        <v>45797</v>
      </c>
      <c r="I406" s="111" t="s">
        <v>806</v>
      </c>
      <c r="J406" s="91" t="s">
        <v>64</v>
      </c>
      <c r="K406" s="92" t="s">
        <v>23</v>
      </c>
      <c r="L406" s="106">
        <v>907559</v>
      </c>
      <c r="M406" s="85">
        <v>45778</v>
      </c>
    </row>
    <row r="407" spans="1:13" ht="60" x14ac:dyDescent="0.2">
      <c r="A407" s="77" t="s">
        <v>14</v>
      </c>
      <c r="B407" s="86" t="s">
        <v>0</v>
      </c>
      <c r="C407" s="87" t="s">
        <v>0</v>
      </c>
      <c r="D407" s="88" t="s">
        <v>217</v>
      </c>
      <c r="E407" s="104">
        <v>45517</v>
      </c>
      <c r="F407" s="153" t="s">
        <v>21</v>
      </c>
      <c r="G407" s="160">
        <v>17250289</v>
      </c>
      <c r="H407" s="104">
        <v>45797</v>
      </c>
      <c r="I407" s="111" t="s">
        <v>807</v>
      </c>
      <c r="J407" s="91" t="s">
        <v>64</v>
      </c>
      <c r="K407" s="92" t="s">
        <v>23</v>
      </c>
      <c r="L407" s="106">
        <v>36250</v>
      </c>
      <c r="M407" s="85">
        <v>45778</v>
      </c>
    </row>
    <row r="408" spans="1:13" ht="24" x14ac:dyDescent="0.2">
      <c r="A408" s="77" t="s">
        <v>40</v>
      </c>
      <c r="B408" s="93" t="s">
        <v>220</v>
      </c>
      <c r="C408" s="78" t="s">
        <v>49</v>
      </c>
      <c r="D408" s="79" t="s">
        <v>12</v>
      </c>
      <c r="E408" s="82" t="s">
        <v>12</v>
      </c>
      <c r="F408" s="153" t="s">
        <v>21</v>
      </c>
      <c r="G408" s="79">
        <v>2250155</v>
      </c>
      <c r="H408" s="82">
        <v>45799</v>
      </c>
      <c r="I408" s="77" t="s">
        <v>808</v>
      </c>
      <c r="J408" s="77" t="s">
        <v>116</v>
      </c>
      <c r="K408" s="83" t="s">
        <v>101</v>
      </c>
      <c r="L408" s="154">
        <v>164650</v>
      </c>
      <c r="M408" s="85">
        <v>45778</v>
      </c>
    </row>
    <row r="409" spans="1:13" ht="24" x14ac:dyDescent="0.2">
      <c r="A409" s="77" t="s">
        <v>40</v>
      </c>
      <c r="B409" s="93" t="s">
        <v>220</v>
      </c>
      <c r="C409" s="78" t="s">
        <v>49</v>
      </c>
      <c r="D409" s="79" t="s">
        <v>12</v>
      </c>
      <c r="E409" s="82" t="s">
        <v>12</v>
      </c>
      <c r="F409" s="153" t="s">
        <v>21</v>
      </c>
      <c r="G409" s="79">
        <v>2250157</v>
      </c>
      <c r="H409" s="82">
        <v>45799</v>
      </c>
      <c r="I409" s="77" t="s">
        <v>809</v>
      </c>
      <c r="J409" s="77" t="s">
        <v>781</v>
      </c>
      <c r="K409" s="83" t="s">
        <v>782</v>
      </c>
      <c r="L409" s="154">
        <v>125000</v>
      </c>
      <c r="M409" s="85">
        <v>45778</v>
      </c>
    </row>
    <row r="410" spans="1:13" ht="30" x14ac:dyDescent="0.2">
      <c r="A410" s="77" t="s">
        <v>37</v>
      </c>
      <c r="B410" s="86" t="s">
        <v>0</v>
      </c>
      <c r="C410" s="87" t="s">
        <v>0</v>
      </c>
      <c r="D410" s="88" t="s">
        <v>217</v>
      </c>
      <c r="E410" s="104">
        <v>45517</v>
      </c>
      <c r="F410" s="153" t="s">
        <v>21</v>
      </c>
      <c r="G410" s="112">
        <v>42500096</v>
      </c>
      <c r="H410" s="113">
        <v>45799</v>
      </c>
      <c r="I410" s="114" t="s">
        <v>810</v>
      </c>
      <c r="J410" s="91" t="s">
        <v>64</v>
      </c>
      <c r="K410" s="92" t="s">
        <v>23</v>
      </c>
      <c r="L410" s="115">
        <v>298250</v>
      </c>
      <c r="M410" s="85">
        <v>45778</v>
      </c>
    </row>
    <row r="411" spans="1:13" ht="30" x14ac:dyDescent="0.2">
      <c r="A411" s="77" t="s">
        <v>37</v>
      </c>
      <c r="B411" s="86" t="s">
        <v>0</v>
      </c>
      <c r="C411" s="87" t="s">
        <v>0</v>
      </c>
      <c r="D411" s="88" t="s">
        <v>217</v>
      </c>
      <c r="E411" s="104">
        <v>45517</v>
      </c>
      <c r="F411" s="153" t="s">
        <v>21</v>
      </c>
      <c r="G411" s="112">
        <v>42500097</v>
      </c>
      <c r="H411" s="113">
        <v>45799</v>
      </c>
      <c r="I411" s="114" t="s">
        <v>811</v>
      </c>
      <c r="J411" s="91" t="s">
        <v>64</v>
      </c>
      <c r="K411" s="92" t="s">
        <v>23</v>
      </c>
      <c r="L411" s="115">
        <v>325250</v>
      </c>
      <c r="M411" s="85">
        <v>45778</v>
      </c>
    </row>
    <row r="412" spans="1:13" ht="30" x14ac:dyDescent="0.2">
      <c r="A412" s="77" t="s">
        <v>59</v>
      </c>
      <c r="B412" s="86" t="s">
        <v>0</v>
      </c>
      <c r="C412" s="87" t="s">
        <v>0</v>
      </c>
      <c r="D412" s="88" t="s">
        <v>217</v>
      </c>
      <c r="E412" s="104">
        <v>45517</v>
      </c>
      <c r="F412" s="153" t="s">
        <v>21</v>
      </c>
      <c r="G412" s="79">
        <v>5250128</v>
      </c>
      <c r="H412" s="82">
        <v>45799</v>
      </c>
      <c r="I412" s="77" t="s">
        <v>812</v>
      </c>
      <c r="J412" s="91" t="s">
        <v>64</v>
      </c>
      <c r="K412" s="92" t="s">
        <v>23</v>
      </c>
      <c r="L412" s="84">
        <v>188336</v>
      </c>
      <c r="M412" s="85">
        <v>45778</v>
      </c>
    </row>
    <row r="413" spans="1:13" ht="24" x14ac:dyDescent="0.2">
      <c r="A413" s="77" t="s">
        <v>33</v>
      </c>
      <c r="B413" s="93" t="s">
        <v>220</v>
      </c>
      <c r="C413" s="78" t="s">
        <v>49</v>
      </c>
      <c r="D413" s="79" t="s">
        <v>12</v>
      </c>
      <c r="E413" s="82" t="s">
        <v>12</v>
      </c>
      <c r="F413" s="153" t="s">
        <v>21</v>
      </c>
      <c r="G413" s="81">
        <v>7250113</v>
      </c>
      <c r="H413" s="82">
        <v>45799</v>
      </c>
      <c r="I413" s="77" t="s">
        <v>813</v>
      </c>
      <c r="J413" s="77" t="s">
        <v>338</v>
      </c>
      <c r="K413" s="83" t="s">
        <v>814</v>
      </c>
      <c r="L413" s="84">
        <v>83776</v>
      </c>
      <c r="M413" s="85">
        <v>45778</v>
      </c>
    </row>
    <row r="414" spans="1:13" ht="24" x14ac:dyDescent="0.2">
      <c r="A414" s="77" t="s">
        <v>33</v>
      </c>
      <c r="B414" s="93" t="s">
        <v>220</v>
      </c>
      <c r="C414" s="78" t="s">
        <v>49</v>
      </c>
      <c r="D414" s="79" t="s">
        <v>12</v>
      </c>
      <c r="E414" s="82" t="s">
        <v>12</v>
      </c>
      <c r="F414" s="153" t="s">
        <v>21</v>
      </c>
      <c r="G414" s="81">
        <v>7250114</v>
      </c>
      <c r="H414" s="82">
        <v>45799</v>
      </c>
      <c r="I414" s="77" t="s">
        <v>815</v>
      </c>
      <c r="J414" s="77" t="s">
        <v>816</v>
      </c>
      <c r="K414" s="83" t="s">
        <v>817</v>
      </c>
      <c r="L414" s="84">
        <v>88208</v>
      </c>
      <c r="M414" s="85">
        <v>45778</v>
      </c>
    </row>
    <row r="415" spans="1:13" ht="24" x14ac:dyDescent="0.2">
      <c r="A415" s="77" t="s">
        <v>35</v>
      </c>
      <c r="B415" s="93" t="s">
        <v>220</v>
      </c>
      <c r="C415" s="78" t="s">
        <v>49</v>
      </c>
      <c r="D415" s="79" t="s">
        <v>12</v>
      </c>
      <c r="E415" s="82" t="s">
        <v>12</v>
      </c>
      <c r="F415" s="153" t="s">
        <v>21</v>
      </c>
      <c r="G415" s="171">
        <v>20250072</v>
      </c>
      <c r="H415" s="172">
        <v>45799</v>
      </c>
      <c r="I415" s="77" t="s">
        <v>818</v>
      </c>
      <c r="J415" s="77" t="s">
        <v>189</v>
      </c>
      <c r="K415" s="83" t="s">
        <v>109</v>
      </c>
      <c r="L415" s="84">
        <v>97917</v>
      </c>
      <c r="M415" s="85">
        <v>45778</v>
      </c>
    </row>
    <row r="416" spans="1:13" x14ac:dyDescent="0.2">
      <c r="A416" s="77" t="s">
        <v>70</v>
      </c>
      <c r="B416" s="93" t="s">
        <v>220</v>
      </c>
      <c r="C416" s="78" t="s">
        <v>49</v>
      </c>
      <c r="D416" s="79" t="s">
        <v>12</v>
      </c>
      <c r="E416" s="82" t="s">
        <v>12</v>
      </c>
      <c r="F416" s="77" t="s">
        <v>20</v>
      </c>
      <c r="G416" s="77">
        <v>8250057</v>
      </c>
      <c r="H416" s="82">
        <v>45799</v>
      </c>
      <c r="I416" s="77" t="s">
        <v>819</v>
      </c>
      <c r="J416" s="77" t="s">
        <v>820</v>
      </c>
      <c r="K416" s="120" t="s">
        <v>821</v>
      </c>
      <c r="L416" s="84">
        <v>133280</v>
      </c>
      <c r="M416" s="85">
        <v>45778</v>
      </c>
    </row>
    <row r="417" spans="1:13" x14ac:dyDescent="0.2">
      <c r="A417" s="77" t="s">
        <v>70</v>
      </c>
      <c r="B417" s="93" t="s">
        <v>220</v>
      </c>
      <c r="C417" s="78" t="s">
        <v>49</v>
      </c>
      <c r="D417" s="79" t="s">
        <v>12</v>
      </c>
      <c r="E417" s="82" t="s">
        <v>12</v>
      </c>
      <c r="F417" s="77" t="s">
        <v>20</v>
      </c>
      <c r="G417" s="77">
        <v>8250051</v>
      </c>
      <c r="H417" s="82">
        <v>45799</v>
      </c>
      <c r="I417" s="77" t="s">
        <v>822</v>
      </c>
      <c r="J417" s="77" t="s">
        <v>45</v>
      </c>
      <c r="K417" s="120" t="s">
        <v>46</v>
      </c>
      <c r="L417" s="84">
        <v>190400</v>
      </c>
      <c r="M417" s="85">
        <v>45778</v>
      </c>
    </row>
    <row r="418" spans="1:13" x14ac:dyDescent="0.2">
      <c r="A418" s="77" t="s">
        <v>70</v>
      </c>
      <c r="B418" s="93" t="s">
        <v>220</v>
      </c>
      <c r="C418" s="78" t="s">
        <v>49</v>
      </c>
      <c r="D418" s="79" t="s">
        <v>12</v>
      </c>
      <c r="E418" s="82" t="s">
        <v>12</v>
      </c>
      <c r="F418" s="77" t="s">
        <v>20</v>
      </c>
      <c r="G418" s="77">
        <v>8250056</v>
      </c>
      <c r="H418" s="82">
        <v>45799</v>
      </c>
      <c r="I418" s="77" t="s">
        <v>823</v>
      </c>
      <c r="J418" s="77" t="s">
        <v>824</v>
      </c>
      <c r="K418" s="120" t="s">
        <v>825</v>
      </c>
      <c r="L418" s="84">
        <v>92000</v>
      </c>
      <c r="M418" s="85">
        <v>45778</v>
      </c>
    </row>
    <row r="419" spans="1:13" ht="30" x14ac:dyDescent="0.2">
      <c r="A419" s="77" t="s">
        <v>31</v>
      </c>
      <c r="B419" s="86" t="s">
        <v>0</v>
      </c>
      <c r="C419" s="87" t="s">
        <v>0</v>
      </c>
      <c r="D419" s="88" t="s">
        <v>217</v>
      </c>
      <c r="E419" s="104">
        <v>45517</v>
      </c>
      <c r="F419" s="153" t="s">
        <v>21</v>
      </c>
      <c r="G419" s="173">
        <v>12250063</v>
      </c>
      <c r="H419" s="82">
        <v>45799</v>
      </c>
      <c r="I419" s="77" t="s">
        <v>826</v>
      </c>
      <c r="J419" s="91" t="s">
        <v>64</v>
      </c>
      <c r="K419" s="92" t="s">
        <v>23</v>
      </c>
      <c r="L419" s="56">
        <v>176420</v>
      </c>
      <c r="M419" s="85">
        <v>45778</v>
      </c>
    </row>
    <row r="420" spans="1:13" ht="60" x14ac:dyDescent="0.2">
      <c r="A420" s="77" t="s">
        <v>14</v>
      </c>
      <c r="B420" s="86" t="s">
        <v>0</v>
      </c>
      <c r="C420" s="87" t="s">
        <v>0</v>
      </c>
      <c r="D420" s="88" t="s">
        <v>217</v>
      </c>
      <c r="E420" s="104">
        <v>45517</v>
      </c>
      <c r="F420" s="153" t="s">
        <v>21</v>
      </c>
      <c r="G420" s="160">
        <v>17250292</v>
      </c>
      <c r="H420" s="104">
        <v>45799</v>
      </c>
      <c r="I420" s="111" t="s">
        <v>827</v>
      </c>
      <c r="J420" s="91" t="s">
        <v>64</v>
      </c>
      <c r="K420" s="92" t="s">
        <v>23</v>
      </c>
      <c r="L420" s="106">
        <v>160516</v>
      </c>
      <c r="M420" s="85">
        <v>45778</v>
      </c>
    </row>
    <row r="421" spans="1:13" ht="36" x14ac:dyDescent="0.2">
      <c r="A421" s="77" t="s">
        <v>43</v>
      </c>
      <c r="B421" s="86" t="s">
        <v>0</v>
      </c>
      <c r="C421" s="87" t="s">
        <v>0</v>
      </c>
      <c r="D421" s="88" t="s">
        <v>217</v>
      </c>
      <c r="E421" s="104">
        <v>45517</v>
      </c>
      <c r="F421" s="77" t="s">
        <v>20</v>
      </c>
      <c r="G421" s="81">
        <v>18250107</v>
      </c>
      <c r="H421" s="82">
        <v>45800</v>
      </c>
      <c r="I421" s="77" t="s">
        <v>828</v>
      </c>
      <c r="J421" s="91" t="s">
        <v>64</v>
      </c>
      <c r="K421" s="92" t="s">
        <v>23</v>
      </c>
      <c r="L421" s="84">
        <v>418308</v>
      </c>
      <c r="M421" s="85">
        <v>45778</v>
      </c>
    </row>
    <row r="422" spans="1:13" ht="36" x14ac:dyDescent="0.2">
      <c r="A422" s="77" t="s">
        <v>43</v>
      </c>
      <c r="B422" s="86" t="s">
        <v>0</v>
      </c>
      <c r="C422" s="87" t="s">
        <v>0</v>
      </c>
      <c r="D422" s="88" t="s">
        <v>217</v>
      </c>
      <c r="E422" s="104">
        <v>45517</v>
      </c>
      <c r="F422" s="77" t="s">
        <v>20</v>
      </c>
      <c r="G422" s="81">
        <v>18250108</v>
      </c>
      <c r="H422" s="82">
        <v>45800</v>
      </c>
      <c r="I422" s="77" t="s">
        <v>829</v>
      </c>
      <c r="J422" s="91" t="s">
        <v>64</v>
      </c>
      <c r="K422" s="92" t="s">
        <v>23</v>
      </c>
      <c r="L422" s="84">
        <v>501308</v>
      </c>
      <c r="M422" s="85">
        <v>45778</v>
      </c>
    </row>
    <row r="423" spans="1:13" ht="30" x14ac:dyDescent="0.2">
      <c r="A423" s="77" t="s">
        <v>40</v>
      </c>
      <c r="B423" s="86" t="s">
        <v>0</v>
      </c>
      <c r="C423" s="87" t="s">
        <v>0</v>
      </c>
      <c r="D423" s="88" t="s">
        <v>217</v>
      </c>
      <c r="E423" s="104">
        <v>45517</v>
      </c>
      <c r="F423" s="153" t="s">
        <v>21</v>
      </c>
      <c r="G423" s="79">
        <v>2250158</v>
      </c>
      <c r="H423" s="82">
        <v>45800</v>
      </c>
      <c r="I423" s="77" t="s">
        <v>830</v>
      </c>
      <c r="J423" s="91" t="s">
        <v>64</v>
      </c>
      <c r="K423" s="92" t="s">
        <v>23</v>
      </c>
      <c r="L423" s="154">
        <v>80224</v>
      </c>
      <c r="M423" s="85">
        <v>45778</v>
      </c>
    </row>
    <row r="424" spans="1:13" ht="30" x14ac:dyDescent="0.2">
      <c r="A424" s="77" t="s">
        <v>59</v>
      </c>
      <c r="B424" s="86" t="s">
        <v>0</v>
      </c>
      <c r="C424" s="87" t="s">
        <v>0</v>
      </c>
      <c r="D424" s="88" t="s">
        <v>217</v>
      </c>
      <c r="E424" s="104">
        <v>45517</v>
      </c>
      <c r="F424" s="153" t="s">
        <v>21</v>
      </c>
      <c r="G424" s="79">
        <v>5250130</v>
      </c>
      <c r="H424" s="82">
        <v>45800</v>
      </c>
      <c r="I424" s="77" t="s">
        <v>831</v>
      </c>
      <c r="J424" s="91" t="s">
        <v>64</v>
      </c>
      <c r="K424" s="92" t="s">
        <v>23</v>
      </c>
      <c r="L424" s="84">
        <v>34000</v>
      </c>
      <c r="M424" s="85">
        <v>45778</v>
      </c>
    </row>
    <row r="425" spans="1:13" ht="24" x14ac:dyDescent="0.2">
      <c r="A425" s="77" t="s">
        <v>60</v>
      </c>
      <c r="B425" s="77" t="s">
        <v>13</v>
      </c>
      <c r="C425" s="78" t="s">
        <v>49</v>
      </c>
      <c r="D425" s="61" t="s">
        <v>832</v>
      </c>
      <c r="E425" s="143">
        <v>45800</v>
      </c>
      <c r="F425" s="57" t="s">
        <v>19</v>
      </c>
      <c r="G425" s="79" t="s">
        <v>12</v>
      </c>
      <c r="H425" s="161">
        <v>45800</v>
      </c>
      <c r="I425" s="57" t="s">
        <v>833</v>
      </c>
      <c r="J425" s="57" t="s">
        <v>834</v>
      </c>
      <c r="K425" s="59" t="s">
        <v>196</v>
      </c>
      <c r="L425" s="60">
        <f>190.78/12*7*39300</f>
        <v>4373631.5</v>
      </c>
      <c r="M425" s="85">
        <v>45778</v>
      </c>
    </row>
    <row r="426" spans="1:13" ht="24" x14ac:dyDescent="0.2">
      <c r="A426" s="77" t="s">
        <v>35</v>
      </c>
      <c r="B426" s="93" t="s">
        <v>220</v>
      </c>
      <c r="C426" s="78" t="s">
        <v>49</v>
      </c>
      <c r="D426" s="79" t="s">
        <v>12</v>
      </c>
      <c r="E426" s="82" t="s">
        <v>12</v>
      </c>
      <c r="F426" s="153" t="s">
        <v>21</v>
      </c>
      <c r="G426" s="171">
        <v>20250074</v>
      </c>
      <c r="H426" s="172">
        <v>45800</v>
      </c>
      <c r="I426" s="77" t="s">
        <v>835</v>
      </c>
      <c r="J426" s="77" t="s">
        <v>83</v>
      </c>
      <c r="K426" s="171" t="s">
        <v>75</v>
      </c>
      <c r="L426" s="84">
        <v>95000</v>
      </c>
      <c r="M426" s="85">
        <v>45778</v>
      </c>
    </row>
    <row r="427" spans="1:13" ht="30" x14ac:dyDescent="0.2">
      <c r="A427" s="77" t="s">
        <v>41</v>
      </c>
      <c r="B427" s="86" t="s">
        <v>0</v>
      </c>
      <c r="C427" s="87" t="s">
        <v>0</v>
      </c>
      <c r="D427" s="88" t="s">
        <v>217</v>
      </c>
      <c r="E427" s="104">
        <v>45517</v>
      </c>
      <c r="F427" s="153" t="s">
        <v>21</v>
      </c>
      <c r="G427" s="166">
        <v>10250093</v>
      </c>
      <c r="H427" s="167">
        <v>45800</v>
      </c>
      <c r="I427" s="99" t="s">
        <v>836</v>
      </c>
      <c r="J427" s="91" t="s">
        <v>64</v>
      </c>
      <c r="K427" s="92" t="s">
        <v>23</v>
      </c>
      <c r="L427" s="164">
        <v>20000</v>
      </c>
      <c r="M427" s="85">
        <v>45778</v>
      </c>
    </row>
    <row r="428" spans="1:13" ht="36" x14ac:dyDescent="0.2">
      <c r="A428" s="77" t="s">
        <v>31</v>
      </c>
      <c r="B428" s="93" t="s">
        <v>220</v>
      </c>
      <c r="C428" s="78" t="s">
        <v>49</v>
      </c>
      <c r="D428" s="79" t="s">
        <v>12</v>
      </c>
      <c r="E428" s="82" t="s">
        <v>12</v>
      </c>
      <c r="F428" s="153" t="s">
        <v>21</v>
      </c>
      <c r="G428" s="173">
        <v>12250064</v>
      </c>
      <c r="H428" s="82">
        <v>45800</v>
      </c>
      <c r="I428" s="77" t="s">
        <v>837</v>
      </c>
      <c r="J428" s="77" t="s">
        <v>838</v>
      </c>
      <c r="K428" s="120" t="s">
        <v>839</v>
      </c>
      <c r="L428" s="56">
        <v>200000</v>
      </c>
      <c r="M428" s="85">
        <v>45778</v>
      </c>
    </row>
    <row r="429" spans="1:13" ht="30" x14ac:dyDescent="0.2">
      <c r="A429" s="77" t="s">
        <v>31</v>
      </c>
      <c r="B429" s="86" t="s">
        <v>0</v>
      </c>
      <c r="C429" s="87" t="s">
        <v>0</v>
      </c>
      <c r="D429" s="88" t="s">
        <v>217</v>
      </c>
      <c r="E429" s="104">
        <v>45517</v>
      </c>
      <c r="F429" s="153" t="s">
        <v>21</v>
      </c>
      <c r="G429" s="173">
        <v>12250065</v>
      </c>
      <c r="H429" s="82">
        <v>45800</v>
      </c>
      <c r="I429" s="77" t="s">
        <v>840</v>
      </c>
      <c r="J429" s="91" t="s">
        <v>64</v>
      </c>
      <c r="K429" s="92" t="s">
        <v>23</v>
      </c>
      <c r="L429" s="56">
        <v>34000</v>
      </c>
      <c r="M429" s="85">
        <v>45778</v>
      </c>
    </row>
    <row r="430" spans="1:13" ht="24" x14ac:dyDescent="0.2">
      <c r="A430" s="77" t="s">
        <v>36</v>
      </c>
      <c r="B430" s="93" t="s">
        <v>220</v>
      </c>
      <c r="C430" s="78" t="s">
        <v>49</v>
      </c>
      <c r="D430" s="79" t="s">
        <v>12</v>
      </c>
      <c r="E430" s="82" t="s">
        <v>12</v>
      </c>
      <c r="F430" s="153" t="s">
        <v>21</v>
      </c>
      <c r="G430" s="79">
        <v>14250074</v>
      </c>
      <c r="H430" s="82">
        <v>45800</v>
      </c>
      <c r="I430" s="77" t="s">
        <v>841</v>
      </c>
      <c r="J430" s="119" t="s">
        <v>76</v>
      </c>
      <c r="K430" s="120" t="s">
        <v>73</v>
      </c>
      <c r="L430" s="84">
        <v>69972</v>
      </c>
      <c r="M430" s="85">
        <v>45778</v>
      </c>
    </row>
    <row r="431" spans="1:13" ht="24" x14ac:dyDescent="0.2">
      <c r="A431" s="77" t="s">
        <v>36</v>
      </c>
      <c r="B431" s="93" t="s">
        <v>220</v>
      </c>
      <c r="C431" s="78" t="s">
        <v>49</v>
      </c>
      <c r="D431" s="79" t="s">
        <v>12</v>
      </c>
      <c r="E431" s="82" t="s">
        <v>12</v>
      </c>
      <c r="F431" s="153" t="s">
        <v>21</v>
      </c>
      <c r="G431" s="79">
        <v>14250076</v>
      </c>
      <c r="H431" s="82">
        <v>45800</v>
      </c>
      <c r="I431" s="77" t="s">
        <v>842</v>
      </c>
      <c r="J431" s="119" t="s">
        <v>76</v>
      </c>
      <c r="K431" s="120" t="s">
        <v>73</v>
      </c>
      <c r="L431" s="84">
        <v>23324</v>
      </c>
      <c r="M431" s="85">
        <v>45778</v>
      </c>
    </row>
    <row r="432" spans="1:13" ht="36" x14ac:dyDescent="0.2">
      <c r="A432" s="77" t="s">
        <v>39</v>
      </c>
      <c r="B432" s="77" t="s">
        <v>13</v>
      </c>
      <c r="C432" s="78" t="s">
        <v>49</v>
      </c>
      <c r="D432" s="79" t="s">
        <v>843</v>
      </c>
      <c r="E432" s="82">
        <v>45793</v>
      </c>
      <c r="F432" s="153" t="s">
        <v>21</v>
      </c>
      <c r="G432" s="79">
        <v>16250086</v>
      </c>
      <c r="H432" s="82">
        <v>45800</v>
      </c>
      <c r="I432" s="77" t="s">
        <v>844</v>
      </c>
      <c r="J432" s="77" t="s">
        <v>845</v>
      </c>
      <c r="K432" s="83" t="s">
        <v>846</v>
      </c>
      <c r="L432" s="84">
        <v>452200</v>
      </c>
      <c r="M432" s="85">
        <v>45778</v>
      </c>
    </row>
    <row r="433" spans="1:13" ht="90" x14ac:dyDescent="0.2">
      <c r="A433" s="77" t="s">
        <v>14</v>
      </c>
      <c r="B433" s="77" t="s">
        <v>13</v>
      </c>
      <c r="C433" s="78" t="s">
        <v>49</v>
      </c>
      <c r="D433" s="156" t="s">
        <v>847</v>
      </c>
      <c r="E433" s="104">
        <v>45792</v>
      </c>
      <c r="F433" s="153" t="s">
        <v>21</v>
      </c>
      <c r="G433" s="160">
        <v>17250294</v>
      </c>
      <c r="H433" s="104">
        <v>45800</v>
      </c>
      <c r="I433" s="91" t="s">
        <v>848</v>
      </c>
      <c r="J433" s="91" t="s">
        <v>849</v>
      </c>
      <c r="K433" s="92" t="s">
        <v>850</v>
      </c>
      <c r="L433" s="106">
        <v>531953134</v>
      </c>
      <c r="M433" s="85">
        <v>45778</v>
      </c>
    </row>
    <row r="434" spans="1:13" ht="60" x14ac:dyDescent="0.2">
      <c r="A434" s="77" t="s">
        <v>14</v>
      </c>
      <c r="B434" s="86" t="s">
        <v>0</v>
      </c>
      <c r="C434" s="87" t="s">
        <v>0</v>
      </c>
      <c r="D434" s="88" t="s">
        <v>217</v>
      </c>
      <c r="E434" s="104">
        <v>45517</v>
      </c>
      <c r="F434" s="153" t="s">
        <v>21</v>
      </c>
      <c r="G434" s="160">
        <v>17250295</v>
      </c>
      <c r="H434" s="104">
        <v>45800</v>
      </c>
      <c r="I434" s="111" t="s">
        <v>851</v>
      </c>
      <c r="J434" s="91" t="s">
        <v>64</v>
      </c>
      <c r="K434" s="92" t="s">
        <v>23</v>
      </c>
      <c r="L434" s="106">
        <v>247478</v>
      </c>
      <c r="M434" s="85">
        <v>45778</v>
      </c>
    </row>
    <row r="435" spans="1:13" ht="25.5" x14ac:dyDescent="0.2">
      <c r="A435" s="174"/>
      <c r="B435" s="175" t="s">
        <v>852</v>
      </c>
      <c r="C435" s="176" t="s">
        <v>853</v>
      </c>
      <c r="D435" s="174"/>
      <c r="E435" s="174"/>
      <c r="F435" s="177"/>
      <c r="G435" s="178" t="s">
        <v>854</v>
      </c>
      <c r="H435" s="179">
        <v>45800.473240740743</v>
      </c>
      <c r="I435" s="178" t="s">
        <v>855</v>
      </c>
      <c r="J435" s="175"/>
      <c r="K435" s="174"/>
      <c r="L435" s="180">
        <v>6500000</v>
      </c>
      <c r="M435" s="85">
        <v>45778</v>
      </c>
    </row>
    <row r="436" spans="1:13" ht="25.5" x14ac:dyDescent="0.2">
      <c r="A436" s="174"/>
      <c r="B436" s="175" t="s">
        <v>852</v>
      </c>
      <c r="C436" s="176" t="s">
        <v>853</v>
      </c>
      <c r="D436" s="174"/>
      <c r="E436" s="174"/>
      <c r="F436" s="177"/>
      <c r="G436" s="178" t="s">
        <v>856</v>
      </c>
      <c r="H436" s="179">
        <v>45800.477997685186</v>
      </c>
      <c r="I436" s="178" t="s">
        <v>857</v>
      </c>
      <c r="J436" s="175"/>
      <c r="K436" s="174"/>
      <c r="L436" s="180">
        <v>249900</v>
      </c>
      <c r="M436" s="85">
        <v>45778</v>
      </c>
    </row>
    <row r="437" spans="1:13" ht="25.5" x14ac:dyDescent="0.2">
      <c r="A437" s="174"/>
      <c r="B437" s="175" t="s">
        <v>852</v>
      </c>
      <c r="C437" s="176" t="s">
        <v>853</v>
      </c>
      <c r="D437" s="174"/>
      <c r="E437" s="174"/>
      <c r="F437" s="177"/>
      <c r="G437" s="178" t="s">
        <v>858</v>
      </c>
      <c r="H437" s="179">
        <v>45800.53502314815</v>
      </c>
      <c r="I437" s="178" t="s">
        <v>859</v>
      </c>
      <c r="J437" s="175"/>
      <c r="K437" s="174"/>
      <c r="L437" s="180">
        <v>559300</v>
      </c>
      <c r="M437" s="85">
        <v>45778</v>
      </c>
    </row>
    <row r="438" spans="1:13" ht="25.5" x14ac:dyDescent="0.2">
      <c r="A438" s="174"/>
      <c r="B438" s="175" t="s">
        <v>852</v>
      </c>
      <c r="C438" s="176" t="s">
        <v>853</v>
      </c>
      <c r="D438" s="174"/>
      <c r="E438" s="174"/>
      <c r="F438" s="177"/>
      <c r="G438" s="178" t="s">
        <v>860</v>
      </c>
      <c r="H438" s="179">
        <v>45800.545682870368</v>
      </c>
      <c r="I438" s="178" t="s">
        <v>861</v>
      </c>
      <c r="J438" s="175"/>
      <c r="K438" s="174"/>
      <c r="L438" s="180">
        <v>3631880</v>
      </c>
      <c r="M438" s="85">
        <v>45778</v>
      </c>
    </row>
    <row r="439" spans="1:13" ht="25.5" x14ac:dyDescent="0.2">
      <c r="A439" s="174"/>
      <c r="B439" s="175" t="s">
        <v>852</v>
      </c>
      <c r="C439" s="176" t="s">
        <v>853</v>
      </c>
      <c r="D439" s="174"/>
      <c r="E439" s="174"/>
      <c r="F439" s="177"/>
      <c r="G439" s="178" t="s">
        <v>862</v>
      </c>
      <c r="H439" s="179">
        <v>45800.549976851849</v>
      </c>
      <c r="I439" s="178" t="s">
        <v>863</v>
      </c>
      <c r="J439" s="175"/>
      <c r="K439" s="174"/>
      <c r="L439" s="180">
        <v>113050</v>
      </c>
      <c r="M439" s="85">
        <v>45778</v>
      </c>
    </row>
    <row r="440" spans="1:13" ht="25.5" x14ac:dyDescent="0.2">
      <c r="A440" s="174"/>
      <c r="B440" s="175" t="s">
        <v>852</v>
      </c>
      <c r="C440" s="176" t="s">
        <v>853</v>
      </c>
      <c r="D440" s="174"/>
      <c r="E440" s="174"/>
      <c r="F440" s="177"/>
      <c r="G440" s="178" t="s">
        <v>864</v>
      </c>
      <c r="H440" s="179">
        <v>45800.678668981483</v>
      </c>
      <c r="I440" s="178" t="s">
        <v>865</v>
      </c>
      <c r="J440" s="175"/>
      <c r="K440" s="174"/>
      <c r="L440" s="180">
        <v>658798.28</v>
      </c>
      <c r="M440" s="85">
        <v>45778</v>
      </c>
    </row>
    <row r="441" spans="1:13" ht="36" x14ac:dyDescent="0.2">
      <c r="A441" s="77" t="s">
        <v>43</v>
      </c>
      <c r="B441" s="86" t="s">
        <v>0</v>
      </c>
      <c r="C441" s="87" t="s">
        <v>0</v>
      </c>
      <c r="D441" s="88" t="s">
        <v>217</v>
      </c>
      <c r="E441" s="104">
        <v>45517</v>
      </c>
      <c r="F441" s="181" t="s">
        <v>20</v>
      </c>
      <c r="G441" s="182">
        <v>18250109</v>
      </c>
      <c r="H441" s="183">
        <v>45803</v>
      </c>
      <c r="I441" s="181" t="s">
        <v>866</v>
      </c>
      <c r="J441" s="91" t="s">
        <v>64</v>
      </c>
      <c r="K441" s="92" t="s">
        <v>23</v>
      </c>
      <c r="L441" s="184">
        <v>161308</v>
      </c>
      <c r="M441" s="85">
        <v>45778</v>
      </c>
    </row>
    <row r="442" spans="1:13" x14ac:dyDescent="0.2">
      <c r="A442" s="77" t="s">
        <v>15</v>
      </c>
      <c r="B442" s="93" t="s">
        <v>220</v>
      </c>
      <c r="C442" s="185" t="s">
        <v>49</v>
      </c>
      <c r="D442" s="186" t="s">
        <v>12</v>
      </c>
      <c r="E442" s="82" t="s">
        <v>12</v>
      </c>
      <c r="F442" s="153" t="s">
        <v>21</v>
      </c>
      <c r="G442" s="182">
        <v>1250052</v>
      </c>
      <c r="H442" s="183">
        <v>45803</v>
      </c>
      <c r="I442" s="181" t="s">
        <v>867</v>
      </c>
      <c r="J442" s="181" t="s">
        <v>103</v>
      </c>
      <c r="K442" s="187" t="s">
        <v>671</v>
      </c>
      <c r="L442" s="184">
        <v>181427</v>
      </c>
      <c r="M442" s="85">
        <v>45778</v>
      </c>
    </row>
    <row r="443" spans="1:13" ht="24" x14ac:dyDescent="0.2">
      <c r="A443" s="77" t="s">
        <v>15</v>
      </c>
      <c r="B443" s="114" t="s">
        <v>18</v>
      </c>
      <c r="C443" s="121" t="s">
        <v>178</v>
      </c>
      <c r="D443" s="182" t="s">
        <v>668</v>
      </c>
      <c r="E443" s="188">
        <v>45678</v>
      </c>
      <c r="F443" s="181" t="s">
        <v>20</v>
      </c>
      <c r="G443" s="182">
        <v>1250053</v>
      </c>
      <c r="H443" s="183">
        <v>45803</v>
      </c>
      <c r="I443" s="181" t="s">
        <v>868</v>
      </c>
      <c r="J443" s="181" t="s">
        <v>189</v>
      </c>
      <c r="K443" s="187" t="s">
        <v>109</v>
      </c>
      <c r="L443" s="184">
        <v>709200</v>
      </c>
      <c r="M443" s="85">
        <v>45778</v>
      </c>
    </row>
    <row r="444" spans="1:13" ht="30" x14ac:dyDescent="0.2">
      <c r="A444" s="77" t="s">
        <v>61</v>
      </c>
      <c r="B444" s="93" t="s">
        <v>220</v>
      </c>
      <c r="C444" s="185" t="s">
        <v>49</v>
      </c>
      <c r="D444" s="186" t="s">
        <v>12</v>
      </c>
      <c r="E444" s="82" t="s">
        <v>12</v>
      </c>
      <c r="F444" s="153" t="s">
        <v>21</v>
      </c>
      <c r="G444" s="103">
        <v>9250068</v>
      </c>
      <c r="H444" s="189">
        <v>45803</v>
      </c>
      <c r="I444" s="190" t="s">
        <v>869</v>
      </c>
      <c r="J444" s="190" t="s">
        <v>126</v>
      </c>
      <c r="K444" s="191" t="s">
        <v>127</v>
      </c>
      <c r="L444" s="192">
        <v>112770</v>
      </c>
      <c r="M444" s="85">
        <v>45778</v>
      </c>
    </row>
    <row r="445" spans="1:13" ht="30" x14ac:dyDescent="0.2">
      <c r="A445" s="77" t="s">
        <v>61</v>
      </c>
      <c r="B445" s="93" t="s">
        <v>220</v>
      </c>
      <c r="C445" s="185" t="s">
        <v>49</v>
      </c>
      <c r="D445" s="186" t="s">
        <v>12</v>
      </c>
      <c r="E445" s="82" t="s">
        <v>12</v>
      </c>
      <c r="F445" s="153" t="s">
        <v>21</v>
      </c>
      <c r="G445" s="103">
        <v>9250069</v>
      </c>
      <c r="H445" s="189">
        <v>45803</v>
      </c>
      <c r="I445" s="190" t="s">
        <v>870</v>
      </c>
      <c r="J445" s="190" t="s">
        <v>65</v>
      </c>
      <c r="K445" s="191" t="s">
        <v>62</v>
      </c>
      <c r="L445" s="192">
        <v>190600</v>
      </c>
      <c r="M445" s="85">
        <v>45778</v>
      </c>
    </row>
    <row r="446" spans="1:13" ht="30" x14ac:dyDescent="0.2">
      <c r="A446" s="77" t="s">
        <v>31</v>
      </c>
      <c r="B446" s="86" t="s">
        <v>0</v>
      </c>
      <c r="C446" s="87" t="s">
        <v>0</v>
      </c>
      <c r="D446" s="88" t="s">
        <v>217</v>
      </c>
      <c r="E446" s="104">
        <v>45517</v>
      </c>
      <c r="F446" s="153" t="s">
        <v>21</v>
      </c>
      <c r="G446" s="173">
        <v>12250066</v>
      </c>
      <c r="H446" s="82">
        <v>45803</v>
      </c>
      <c r="I446" s="181" t="s">
        <v>871</v>
      </c>
      <c r="J446" s="91" t="s">
        <v>64</v>
      </c>
      <c r="K446" s="92" t="s">
        <v>23</v>
      </c>
      <c r="L446" s="56">
        <v>196308</v>
      </c>
      <c r="M446" s="85">
        <v>45778</v>
      </c>
    </row>
    <row r="447" spans="1:13" x14ac:dyDescent="0.2">
      <c r="A447" s="77" t="s">
        <v>36</v>
      </c>
      <c r="B447" s="93" t="s">
        <v>220</v>
      </c>
      <c r="C447" s="185" t="s">
        <v>49</v>
      </c>
      <c r="D447" s="186" t="s">
        <v>12</v>
      </c>
      <c r="E447" s="82" t="s">
        <v>12</v>
      </c>
      <c r="F447" s="153" t="s">
        <v>21</v>
      </c>
      <c r="G447" s="186">
        <v>14250077</v>
      </c>
      <c r="H447" s="183">
        <v>45803</v>
      </c>
      <c r="I447" s="77" t="s">
        <v>872</v>
      </c>
      <c r="J447" s="119" t="s">
        <v>27</v>
      </c>
      <c r="K447" s="193" t="s">
        <v>28</v>
      </c>
      <c r="L447" s="184">
        <v>47957</v>
      </c>
      <c r="M447" s="85">
        <v>45778</v>
      </c>
    </row>
    <row r="448" spans="1:13" ht="25.5" x14ac:dyDescent="0.2">
      <c r="A448" s="174"/>
      <c r="B448" s="175" t="s">
        <v>852</v>
      </c>
      <c r="C448" s="176" t="s">
        <v>853</v>
      </c>
      <c r="D448" s="174"/>
      <c r="E448" s="174"/>
      <c r="F448" s="177"/>
      <c r="G448" s="178" t="s">
        <v>873</v>
      </c>
      <c r="H448" s="179">
        <v>45803.415949074071</v>
      </c>
      <c r="I448" s="178" t="s">
        <v>874</v>
      </c>
      <c r="J448" s="175"/>
      <c r="K448" s="174"/>
      <c r="L448" s="180">
        <v>786500.75</v>
      </c>
      <c r="M448" s="85">
        <v>45778</v>
      </c>
    </row>
    <row r="449" spans="1:13" ht="25.5" x14ac:dyDescent="0.2">
      <c r="A449" s="174"/>
      <c r="B449" s="175" t="s">
        <v>852</v>
      </c>
      <c r="C449" s="176" t="s">
        <v>853</v>
      </c>
      <c r="D449" s="174"/>
      <c r="E449" s="174"/>
      <c r="F449" s="177"/>
      <c r="G449" s="178" t="s">
        <v>875</v>
      </c>
      <c r="H449" s="179">
        <v>45803.439930555556</v>
      </c>
      <c r="I449" s="178" t="s">
        <v>876</v>
      </c>
      <c r="J449" s="175"/>
      <c r="K449" s="174"/>
      <c r="L449" s="180">
        <v>273700</v>
      </c>
      <c r="M449" s="85">
        <v>45778</v>
      </c>
    </row>
    <row r="450" spans="1:13" ht="25.5" x14ac:dyDescent="0.2">
      <c r="A450" s="174"/>
      <c r="B450" s="175" t="s">
        <v>852</v>
      </c>
      <c r="C450" s="176" t="s">
        <v>853</v>
      </c>
      <c r="D450" s="174"/>
      <c r="E450" s="174"/>
      <c r="F450" s="177"/>
      <c r="G450" s="178" t="s">
        <v>877</v>
      </c>
      <c r="H450" s="179">
        <v>45803.47824074074</v>
      </c>
      <c r="I450" s="178" t="s">
        <v>878</v>
      </c>
      <c r="J450" s="175"/>
      <c r="K450" s="174"/>
      <c r="L450" s="180">
        <v>433160</v>
      </c>
      <c r="M450" s="85">
        <v>45778</v>
      </c>
    </row>
    <row r="451" spans="1:13" ht="38.25" x14ac:dyDescent="0.2">
      <c r="A451" s="174"/>
      <c r="B451" s="175" t="s">
        <v>852</v>
      </c>
      <c r="C451" s="176" t="s">
        <v>853</v>
      </c>
      <c r="D451" s="174"/>
      <c r="E451" s="174"/>
      <c r="F451" s="177"/>
      <c r="G451" s="178" t="s">
        <v>879</v>
      </c>
      <c r="H451" s="179">
        <v>45803.485960648148</v>
      </c>
      <c r="I451" s="178" t="s">
        <v>880</v>
      </c>
      <c r="J451" s="175"/>
      <c r="K451" s="174"/>
      <c r="L451" s="180">
        <v>3730250.16</v>
      </c>
      <c r="M451" s="85">
        <v>45778</v>
      </c>
    </row>
    <row r="452" spans="1:13" ht="38.25" x14ac:dyDescent="0.2">
      <c r="A452" s="174"/>
      <c r="B452" s="175" t="s">
        <v>852</v>
      </c>
      <c r="C452" s="176" t="s">
        <v>853</v>
      </c>
      <c r="D452" s="174"/>
      <c r="E452" s="174"/>
      <c r="F452" s="177"/>
      <c r="G452" s="178" t="s">
        <v>881</v>
      </c>
      <c r="H452" s="179">
        <v>45803.682662037034</v>
      </c>
      <c r="I452" s="178" t="s">
        <v>882</v>
      </c>
      <c r="J452" s="175"/>
      <c r="K452" s="174"/>
      <c r="L452" s="180">
        <v>1194760</v>
      </c>
      <c r="M452" s="85">
        <v>45778</v>
      </c>
    </row>
    <row r="453" spans="1:13" ht="25.5" x14ac:dyDescent="0.2">
      <c r="A453" s="174"/>
      <c r="B453" s="175" t="s">
        <v>852</v>
      </c>
      <c r="C453" s="176" t="s">
        <v>853</v>
      </c>
      <c r="D453" s="174"/>
      <c r="E453" s="174"/>
      <c r="F453" s="177"/>
      <c r="G453" s="178" t="s">
        <v>883</v>
      </c>
      <c r="H453" s="179">
        <v>45803.714398148149</v>
      </c>
      <c r="I453" s="178" t="s">
        <v>884</v>
      </c>
      <c r="J453" s="175"/>
      <c r="K453" s="174"/>
      <c r="L453" s="180">
        <v>178500</v>
      </c>
      <c r="M453" s="85">
        <v>45778</v>
      </c>
    </row>
    <row r="454" spans="1:13" ht="25.5" x14ac:dyDescent="0.2">
      <c r="A454" s="174"/>
      <c r="B454" s="175" t="s">
        <v>852</v>
      </c>
      <c r="C454" s="176" t="s">
        <v>853</v>
      </c>
      <c r="D454" s="174"/>
      <c r="E454" s="174"/>
      <c r="F454" s="177"/>
      <c r="G454" s="178" t="s">
        <v>885</v>
      </c>
      <c r="H454" s="179">
        <v>45803.721759259257</v>
      </c>
      <c r="I454" s="178" t="s">
        <v>886</v>
      </c>
      <c r="J454" s="175"/>
      <c r="K454" s="174"/>
      <c r="L454" s="180">
        <v>560847</v>
      </c>
      <c r="M454" s="85">
        <v>45778</v>
      </c>
    </row>
    <row r="455" spans="1:13" ht="25.5" x14ac:dyDescent="0.2">
      <c r="A455" s="174"/>
      <c r="B455" s="175" t="s">
        <v>852</v>
      </c>
      <c r="C455" s="176" t="s">
        <v>853</v>
      </c>
      <c r="D455" s="174"/>
      <c r="E455" s="174"/>
      <c r="F455" s="177"/>
      <c r="G455" s="178" t="s">
        <v>887</v>
      </c>
      <c r="H455" s="179">
        <v>45803.73715277778</v>
      </c>
      <c r="I455" s="178" t="s">
        <v>888</v>
      </c>
      <c r="J455" s="175"/>
      <c r="K455" s="174"/>
      <c r="L455" s="180">
        <v>2021347.09</v>
      </c>
      <c r="M455" s="85">
        <v>45778</v>
      </c>
    </row>
    <row r="456" spans="1:13" ht="30" x14ac:dyDescent="0.2">
      <c r="A456" s="77" t="s">
        <v>40</v>
      </c>
      <c r="B456" s="86" t="s">
        <v>0</v>
      </c>
      <c r="C456" s="87" t="s">
        <v>0</v>
      </c>
      <c r="D456" s="88" t="s">
        <v>217</v>
      </c>
      <c r="E456" s="104">
        <v>45517</v>
      </c>
      <c r="F456" s="153" t="s">
        <v>21</v>
      </c>
      <c r="G456" s="186">
        <v>2250160</v>
      </c>
      <c r="H456" s="183">
        <v>45804</v>
      </c>
      <c r="I456" s="181" t="s">
        <v>889</v>
      </c>
      <c r="J456" s="91" t="s">
        <v>64</v>
      </c>
      <c r="K456" s="92" t="s">
        <v>23</v>
      </c>
      <c r="L456" s="194">
        <v>1470072</v>
      </c>
      <c r="M456" s="85">
        <v>45778</v>
      </c>
    </row>
    <row r="457" spans="1:13" ht="30" x14ac:dyDescent="0.2">
      <c r="A457" s="77" t="s">
        <v>40</v>
      </c>
      <c r="B457" s="86" t="s">
        <v>0</v>
      </c>
      <c r="C457" s="87" t="s">
        <v>0</v>
      </c>
      <c r="D457" s="88" t="s">
        <v>217</v>
      </c>
      <c r="E457" s="104">
        <v>45517</v>
      </c>
      <c r="F457" s="153" t="s">
        <v>21</v>
      </c>
      <c r="G457" s="186">
        <v>2250161</v>
      </c>
      <c r="H457" s="183">
        <v>45804</v>
      </c>
      <c r="I457" s="181" t="s">
        <v>890</v>
      </c>
      <c r="J457" s="91" t="s">
        <v>64</v>
      </c>
      <c r="K457" s="92" t="s">
        <v>23</v>
      </c>
      <c r="L457" s="194">
        <v>112668</v>
      </c>
      <c r="M457" s="85">
        <v>45778</v>
      </c>
    </row>
    <row r="458" spans="1:13" ht="24" x14ac:dyDescent="0.2">
      <c r="A458" s="77" t="s">
        <v>40</v>
      </c>
      <c r="B458" s="77" t="s">
        <v>13</v>
      </c>
      <c r="C458" s="185" t="s">
        <v>49</v>
      </c>
      <c r="D458" s="186" t="s">
        <v>891</v>
      </c>
      <c r="E458" s="82">
        <v>45804</v>
      </c>
      <c r="F458" s="153" t="s">
        <v>21</v>
      </c>
      <c r="G458" s="186">
        <v>2250163</v>
      </c>
      <c r="H458" s="183">
        <v>45804</v>
      </c>
      <c r="I458" s="181" t="s">
        <v>892</v>
      </c>
      <c r="J458" s="181" t="s">
        <v>207</v>
      </c>
      <c r="K458" s="187" t="s">
        <v>208</v>
      </c>
      <c r="L458" s="194">
        <v>1547000</v>
      </c>
      <c r="M458" s="85">
        <v>45778</v>
      </c>
    </row>
    <row r="459" spans="1:13" ht="13.5" x14ac:dyDescent="0.2">
      <c r="A459" s="77" t="s">
        <v>37</v>
      </c>
      <c r="B459" s="93" t="s">
        <v>220</v>
      </c>
      <c r="C459" s="185" t="s">
        <v>49</v>
      </c>
      <c r="D459" s="186" t="s">
        <v>12</v>
      </c>
      <c r="E459" s="82" t="s">
        <v>12</v>
      </c>
      <c r="F459" s="153" t="s">
        <v>21</v>
      </c>
      <c r="G459" s="112">
        <v>42500102</v>
      </c>
      <c r="H459" s="113">
        <v>45804</v>
      </c>
      <c r="I459" s="114" t="s">
        <v>893</v>
      </c>
      <c r="J459" s="114" t="s">
        <v>453</v>
      </c>
      <c r="K459" s="123" t="s">
        <v>454</v>
      </c>
      <c r="L459" s="115">
        <v>121618</v>
      </c>
      <c r="M459" s="85">
        <v>45778</v>
      </c>
    </row>
    <row r="460" spans="1:13" ht="30" x14ac:dyDescent="0.2">
      <c r="A460" s="77" t="s">
        <v>61</v>
      </c>
      <c r="B460" s="93" t="s">
        <v>220</v>
      </c>
      <c r="C460" s="185" t="s">
        <v>49</v>
      </c>
      <c r="D460" s="186" t="s">
        <v>12</v>
      </c>
      <c r="E460" s="82" t="s">
        <v>12</v>
      </c>
      <c r="F460" s="153" t="s">
        <v>21</v>
      </c>
      <c r="G460" s="103">
        <v>9250071</v>
      </c>
      <c r="H460" s="189">
        <v>45804</v>
      </c>
      <c r="I460" s="190" t="s">
        <v>894</v>
      </c>
      <c r="J460" s="190" t="s">
        <v>895</v>
      </c>
      <c r="K460" s="191" t="s">
        <v>896</v>
      </c>
      <c r="L460" s="192">
        <v>196350</v>
      </c>
      <c r="M460" s="85">
        <v>45778</v>
      </c>
    </row>
    <row r="461" spans="1:13" ht="30" x14ac:dyDescent="0.2">
      <c r="A461" s="77" t="s">
        <v>61</v>
      </c>
      <c r="B461" s="93" t="s">
        <v>220</v>
      </c>
      <c r="C461" s="185" t="s">
        <v>49</v>
      </c>
      <c r="D461" s="186" t="s">
        <v>12</v>
      </c>
      <c r="E461" s="82" t="s">
        <v>12</v>
      </c>
      <c r="F461" s="153" t="s">
        <v>21</v>
      </c>
      <c r="G461" s="103">
        <v>9250072</v>
      </c>
      <c r="H461" s="189">
        <v>45804</v>
      </c>
      <c r="I461" s="190" t="s">
        <v>897</v>
      </c>
      <c r="J461" s="190" t="s">
        <v>65</v>
      </c>
      <c r="K461" s="191" t="s">
        <v>62</v>
      </c>
      <c r="L461" s="192">
        <v>136731</v>
      </c>
      <c r="M461" s="85">
        <v>45778</v>
      </c>
    </row>
    <row r="462" spans="1:13" ht="30" x14ac:dyDescent="0.2">
      <c r="A462" s="77" t="s">
        <v>32</v>
      </c>
      <c r="B462" s="93" t="s">
        <v>220</v>
      </c>
      <c r="C462" s="185" t="s">
        <v>49</v>
      </c>
      <c r="D462" s="186" t="s">
        <v>12</v>
      </c>
      <c r="E462" s="82" t="s">
        <v>12</v>
      </c>
      <c r="F462" s="181" t="s">
        <v>20</v>
      </c>
      <c r="G462" s="107">
        <v>1125123</v>
      </c>
      <c r="H462" s="104">
        <v>45804</v>
      </c>
      <c r="I462" s="190" t="s">
        <v>898</v>
      </c>
      <c r="J462" s="91" t="s">
        <v>153</v>
      </c>
      <c r="K462" s="92" t="s">
        <v>154</v>
      </c>
      <c r="L462" s="106">
        <v>30345</v>
      </c>
      <c r="M462" s="85">
        <v>45778</v>
      </c>
    </row>
    <row r="463" spans="1:13" ht="30" x14ac:dyDescent="0.2">
      <c r="A463" s="77" t="s">
        <v>31</v>
      </c>
      <c r="B463" s="86" t="s">
        <v>0</v>
      </c>
      <c r="C463" s="87" t="s">
        <v>0</v>
      </c>
      <c r="D463" s="88" t="s">
        <v>217</v>
      </c>
      <c r="E463" s="104">
        <v>45517</v>
      </c>
      <c r="F463" s="153" t="s">
        <v>21</v>
      </c>
      <c r="G463" s="173">
        <v>12250067</v>
      </c>
      <c r="H463" s="82">
        <v>45804</v>
      </c>
      <c r="I463" s="181" t="s">
        <v>899</v>
      </c>
      <c r="J463" s="91" t="s">
        <v>64</v>
      </c>
      <c r="K463" s="92" t="s">
        <v>23</v>
      </c>
      <c r="L463" s="56">
        <v>214602</v>
      </c>
      <c r="M463" s="85">
        <v>45778</v>
      </c>
    </row>
    <row r="464" spans="1:13" ht="24" x14ac:dyDescent="0.2">
      <c r="A464" s="77" t="s">
        <v>29</v>
      </c>
      <c r="B464" s="93" t="s">
        <v>220</v>
      </c>
      <c r="C464" s="185" t="s">
        <v>49</v>
      </c>
      <c r="D464" s="186" t="s">
        <v>12</v>
      </c>
      <c r="E464" s="82" t="s">
        <v>12</v>
      </c>
      <c r="F464" s="153" t="s">
        <v>21</v>
      </c>
      <c r="G464" s="186">
        <v>15250092</v>
      </c>
      <c r="H464" s="183">
        <v>45804</v>
      </c>
      <c r="I464" s="181" t="s">
        <v>900</v>
      </c>
      <c r="J464" s="181" t="s">
        <v>27</v>
      </c>
      <c r="K464" s="187" t="s">
        <v>28</v>
      </c>
      <c r="L464" s="184">
        <v>47957</v>
      </c>
      <c r="M464" s="85">
        <v>45778</v>
      </c>
    </row>
    <row r="465" spans="1:13" ht="36" x14ac:dyDescent="0.2">
      <c r="A465" s="77" t="s">
        <v>39</v>
      </c>
      <c r="B465" s="77" t="s">
        <v>13</v>
      </c>
      <c r="C465" s="185" t="s">
        <v>49</v>
      </c>
      <c r="D465" s="186" t="s">
        <v>901</v>
      </c>
      <c r="E465" s="183">
        <v>45797</v>
      </c>
      <c r="F465" s="153" t="s">
        <v>21</v>
      </c>
      <c r="G465" s="186">
        <v>16250087</v>
      </c>
      <c r="H465" s="183">
        <v>45804</v>
      </c>
      <c r="I465" s="181" t="s">
        <v>902</v>
      </c>
      <c r="J465" s="181" t="s">
        <v>903</v>
      </c>
      <c r="K465" s="187" t="s">
        <v>904</v>
      </c>
      <c r="L465" s="184">
        <v>2058998</v>
      </c>
      <c r="M465" s="85">
        <v>45778</v>
      </c>
    </row>
    <row r="466" spans="1:13" ht="24" x14ac:dyDescent="0.2">
      <c r="A466" s="77" t="s">
        <v>39</v>
      </c>
      <c r="B466" s="77" t="s">
        <v>13</v>
      </c>
      <c r="C466" s="185" t="s">
        <v>49</v>
      </c>
      <c r="D466" s="186" t="s">
        <v>22</v>
      </c>
      <c r="E466" s="183" t="s">
        <v>22</v>
      </c>
      <c r="F466" s="153" t="s">
        <v>21</v>
      </c>
      <c r="G466" s="186">
        <v>16250092</v>
      </c>
      <c r="H466" s="183">
        <v>45804</v>
      </c>
      <c r="I466" s="181" t="s">
        <v>905</v>
      </c>
      <c r="J466" s="181" t="s">
        <v>906</v>
      </c>
      <c r="K466" s="187" t="s">
        <v>907</v>
      </c>
      <c r="L466" s="184">
        <v>294000</v>
      </c>
      <c r="M466" s="85">
        <v>45778</v>
      </c>
    </row>
    <row r="467" spans="1:13" ht="24" x14ac:dyDescent="0.2">
      <c r="A467" s="77" t="s">
        <v>39</v>
      </c>
      <c r="B467" s="77" t="s">
        <v>13</v>
      </c>
      <c r="C467" s="185" t="s">
        <v>49</v>
      </c>
      <c r="D467" s="186" t="s">
        <v>22</v>
      </c>
      <c r="E467" s="183" t="s">
        <v>22</v>
      </c>
      <c r="F467" s="153" t="s">
        <v>21</v>
      </c>
      <c r="G467" s="186">
        <v>16250094</v>
      </c>
      <c r="H467" s="183">
        <v>45804</v>
      </c>
      <c r="I467" s="181" t="s">
        <v>908</v>
      </c>
      <c r="J467" s="181" t="s">
        <v>906</v>
      </c>
      <c r="K467" s="187" t="s">
        <v>907</v>
      </c>
      <c r="L467" s="184">
        <v>275001</v>
      </c>
      <c r="M467" s="85">
        <v>45778</v>
      </c>
    </row>
    <row r="468" spans="1:13" ht="60" x14ac:dyDescent="0.2">
      <c r="A468" s="77" t="s">
        <v>14</v>
      </c>
      <c r="B468" s="86" t="s">
        <v>0</v>
      </c>
      <c r="C468" s="87" t="s">
        <v>0</v>
      </c>
      <c r="D468" s="88" t="s">
        <v>217</v>
      </c>
      <c r="E468" s="104">
        <v>45517</v>
      </c>
      <c r="F468" s="153" t="s">
        <v>21</v>
      </c>
      <c r="G468" s="195">
        <v>17250298</v>
      </c>
      <c r="H468" s="189">
        <v>45804</v>
      </c>
      <c r="I468" s="111" t="s">
        <v>909</v>
      </c>
      <c r="J468" s="91" t="s">
        <v>64</v>
      </c>
      <c r="K468" s="92" t="s">
        <v>23</v>
      </c>
      <c r="L468" s="192">
        <v>163222</v>
      </c>
      <c r="M468" s="85">
        <v>45778</v>
      </c>
    </row>
    <row r="469" spans="1:13" ht="60" x14ac:dyDescent="0.2">
      <c r="A469" s="77" t="s">
        <v>14</v>
      </c>
      <c r="B469" s="86" t="s">
        <v>0</v>
      </c>
      <c r="C469" s="87" t="s">
        <v>0</v>
      </c>
      <c r="D469" s="88" t="s">
        <v>217</v>
      </c>
      <c r="E469" s="104">
        <v>45517</v>
      </c>
      <c r="F469" s="153" t="s">
        <v>21</v>
      </c>
      <c r="G469" s="195">
        <v>17250299</v>
      </c>
      <c r="H469" s="189">
        <v>45804</v>
      </c>
      <c r="I469" s="111" t="s">
        <v>910</v>
      </c>
      <c r="J469" s="91" t="s">
        <v>64</v>
      </c>
      <c r="K469" s="92" t="s">
        <v>23</v>
      </c>
      <c r="L469" s="192">
        <v>163222</v>
      </c>
      <c r="M469" s="85">
        <v>45778</v>
      </c>
    </row>
    <row r="470" spans="1:13" ht="30" x14ac:dyDescent="0.2">
      <c r="A470" s="77" t="s">
        <v>14</v>
      </c>
      <c r="B470" s="93" t="s">
        <v>220</v>
      </c>
      <c r="C470" s="185" t="s">
        <v>49</v>
      </c>
      <c r="D470" s="186" t="s">
        <v>12</v>
      </c>
      <c r="E470" s="82" t="s">
        <v>12</v>
      </c>
      <c r="F470" s="153" t="s">
        <v>21</v>
      </c>
      <c r="G470" s="195">
        <v>17250302</v>
      </c>
      <c r="H470" s="189">
        <v>45804</v>
      </c>
      <c r="I470" s="190" t="s">
        <v>911</v>
      </c>
      <c r="J470" s="190" t="s">
        <v>912</v>
      </c>
      <c r="K470" s="196" t="s">
        <v>142</v>
      </c>
      <c r="L470" s="192">
        <v>162379</v>
      </c>
      <c r="M470" s="85">
        <v>45778</v>
      </c>
    </row>
    <row r="471" spans="1:13" ht="25.5" x14ac:dyDescent="0.2">
      <c r="A471" s="174"/>
      <c r="B471" s="175" t="s">
        <v>852</v>
      </c>
      <c r="C471" s="176" t="s">
        <v>853</v>
      </c>
      <c r="D471" s="174"/>
      <c r="E471" s="174"/>
      <c r="F471" s="177"/>
      <c r="G471" s="178" t="s">
        <v>913</v>
      </c>
      <c r="H471" s="179">
        <v>45804.405324074076</v>
      </c>
      <c r="I471" s="178" t="s">
        <v>914</v>
      </c>
      <c r="J471" s="175"/>
      <c r="K471" s="174"/>
      <c r="L471" s="180">
        <v>1011503.57</v>
      </c>
      <c r="M471" s="85">
        <v>45778</v>
      </c>
    </row>
    <row r="472" spans="1:13" ht="25.5" x14ac:dyDescent="0.2">
      <c r="A472" s="174"/>
      <c r="B472" s="175" t="s">
        <v>852</v>
      </c>
      <c r="C472" s="176" t="s">
        <v>853</v>
      </c>
      <c r="D472" s="174"/>
      <c r="E472" s="174"/>
      <c r="F472" s="177"/>
      <c r="G472" s="178" t="s">
        <v>915</v>
      </c>
      <c r="H472" s="179">
        <v>45804.410266203704</v>
      </c>
      <c r="I472" s="178" t="s">
        <v>916</v>
      </c>
      <c r="J472" s="175"/>
      <c r="K472" s="174"/>
      <c r="L472" s="180">
        <v>210001.68</v>
      </c>
      <c r="M472" s="85">
        <v>45778</v>
      </c>
    </row>
    <row r="473" spans="1:13" ht="25.5" x14ac:dyDescent="0.2">
      <c r="A473" s="174"/>
      <c r="B473" s="175" t="s">
        <v>852</v>
      </c>
      <c r="C473" s="176" t="s">
        <v>853</v>
      </c>
      <c r="D473" s="174"/>
      <c r="E473" s="174"/>
      <c r="F473" s="177"/>
      <c r="G473" s="178" t="s">
        <v>917</v>
      </c>
      <c r="H473" s="179">
        <v>45804.414837962962</v>
      </c>
      <c r="I473" s="178" t="s">
        <v>918</v>
      </c>
      <c r="J473" s="175"/>
      <c r="K473" s="174"/>
      <c r="L473" s="180">
        <v>774868.5</v>
      </c>
      <c r="M473" s="85">
        <v>45778</v>
      </c>
    </row>
    <row r="474" spans="1:13" ht="25.5" x14ac:dyDescent="0.2">
      <c r="A474" s="174"/>
      <c r="B474" s="175" t="s">
        <v>852</v>
      </c>
      <c r="C474" s="176" t="s">
        <v>853</v>
      </c>
      <c r="D474" s="174"/>
      <c r="E474" s="174"/>
      <c r="F474" s="177"/>
      <c r="G474" s="178" t="s">
        <v>919</v>
      </c>
      <c r="H474" s="179">
        <v>45804.417824074073</v>
      </c>
      <c r="I474" s="178" t="s">
        <v>920</v>
      </c>
      <c r="J474" s="175"/>
      <c r="K474" s="174"/>
      <c r="L474" s="180">
        <v>735205.8</v>
      </c>
      <c r="M474" s="85">
        <v>45778</v>
      </c>
    </row>
    <row r="475" spans="1:13" ht="25.5" x14ac:dyDescent="0.2">
      <c r="A475" s="174"/>
      <c r="B475" s="175" t="s">
        <v>852</v>
      </c>
      <c r="C475" s="176" t="s">
        <v>853</v>
      </c>
      <c r="D475" s="174"/>
      <c r="E475" s="174"/>
      <c r="F475" s="177"/>
      <c r="G475" s="178" t="s">
        <v>921</v>
      </c>
      <c r="H475" s="179">
        <v>45804.418587962966</v>
      </c>
      <c r="I475" s="178" t="s">
        <v>922</v>
      </c>
      <c r="J475" s="175"/>
      <c r="K475" s="174"/>
      <c r="L475" s="180">
        <v>1739363.5</v>
      </c>
      <c r="M475" s="85">
        <v>45778</v>
      </c>
    </row>
    <row r="476" spans="1:13" ht="25.5" x14ac:dyDescent="0.2">
      <c r="A476" s="174"/>
      <c r="B476" s="175" t="s">
        <v>852</v>
      </c>
      <c r="C476" s="176" t="s">
        <v>853</v>
      </c>
      <c r="D476" s="174"/>
      <c r="E476" s="174"/>
      <c r="F476" s="177"/>
      <c r="G476" s="178" t="s">
        <v>923</v>
      </c>
      <c r="H476" s="179">
        <v>45804.438819444447</v>
      </c>
      <c r="I476" s="178" t="s">
        <v>924</v>
      </c>
      <c r="J476" s="175"/>
      <c r="K476" s="174"/>
      <c r="L476" s="180">
        <v>264964.21000000002</v>
      </c>
      <c r="M476" s="85">
        <v>45778</v>
      </c>
    </row>
    <row r="477" spans="1:13" ht="25.5" x14ac:dyDescent="0.2">
      <c r="A477" s="174"/>
      <c r="B477" s="175" t="s">
        <v>852</v>
      </c>
      <c r="C477" s="176" t="s">
        <v>853</v>
      </c>
      <c r="D477" s="174"/>
      <c r="E477" s="174"/>
      <c r="F477" s="177"/>
      <c r="G477" s="178" t="s">
        <v>925</v>
      </c>
      <c r="H477" s="179">
        <v>45804.491122685184</v>
      </c>
      <c r="I477" s="178" t="s">
        <v>926</v>
      </c>
      <c r="J477" s="175"/>
      <c r="K477" s="174"/>
      <c r="L477" s="180">
        <v>773500</v>
      </c>
      <c r="M477" s="85">
        <v>45778</v>
      </c>
    </row>
    <row r="478" spans="1:13" ht="25.5" x14ac:dyDescent="0.2">
      <c r="A478" s="174"/>
      <c r="B478" s="175" t="s">
        <v>852</v>
      </c>
      <c r="C478" s="176" t="s">
        <v>853</v>
      </c>
      <c r="D478" s="174"/>
      <c r="E478" s="174"/>
      <c r="F478" s="177"/>
      <c r="G478" s="178" t="s">
        <v>927</v>
      </c>
      <c r="H478" s="179">
        <v>45804.622824074075</v>
      </c>
      <c r="I478" s="178" t="s">
        <v>928</v>
      </c>
      <c r="J478" s="175"/>
      <c r="K478" s="174"/>
      <c r="L478" s="180">
        <v>2558500</v>
      </c>
      <c r="M478" s="85">
        <v>45778</v>
      </c>
    </row>
    <row r="479" spans="1:13" ht="25.5" x14ac:dyDescent="0.2">
      <c r="A479" s="174"/>
      <c r="B479" s="175" t="s">
        <v>852</v>
      </c>
      <c r="C479" s="176" t="s">
        <v>853</v>
      </c>
      <c r="D479" s="174"/>
      <c r="E479" s="174"/>
      <c r="F479" s="177"/>
      <c r="G479" s="178" t="s">
        <v>929</v>
      </c>
      <c r="H479" s="179">
        <v>45804.632835648146</v>
      </c>
      <c r="I479" s="178" t="s">
        <v>930</v>
      </c>
      <c r="J479" s="175"/>
      <c r="K479" s="174"/>
      <c r="L479" s="180">
        <v>385560</v>
      </c>
      <c r="M479" s="85">
        <v>45778</v>
      </c>
    </row>
    <row r="480" spans="1:13" ht="25.5" x14ac:dyDescent="0.2">
      <c r="A480" s="174"/>
      <c r="B480" s="175" t="s">
        <v>852</v>
      </c>
      <c r="C480" s="176" t="s">
        <v>853</v>
      </c>
      <c r="D480" s="174"/>
      <c r="E480" s="174"/>
      <c r="F480" s="177"/>
      <c r="G480" s="178" t="s">
        <v>931</v>
      </c>
      <c r="H480" s="179">
        <v>45804.665706018517</v>
      </c>
      <c r="I480" s="178" t="s">
        <v>932</v>
      </c>
      <c r="J480" s="175"/>
      <c r="K480" s="174"/>
      <c r="L480" s="180">
        <v>141848</v>
      </c>
      <c r="M480" s="85">
        <v>45778</v>
      </c>
    </row>
    <row r="481" spans="1:13" ht="25.5" x14ac:dyDescent="0.2">
      <c r="A481" s="174"/>
      <c r="B481" s="175" t="s">
        <v>852</v>
      </c>
      <c r="C481" s="176" t="s">
        <v>853</v>
      </c>
      <c r="D481" s="174"/>
      <c r="E481" s="174"/>
      <c r="F481" s="177"/>
      <c r="G481" s="178" t="s">
        <v>933</v>
      </c>
      <c r="H481" s="179">
        <v>45804.671979166669</v>
      </c>
      <c r="I481" s="178" t="s">
        <v>934</v>
      </c>
      <c r="J481" s="175"/>
      <c r="K481" s="174"/>
      <c r="L481" s="180">
        <v>1190000</v>
      </c>
      <c r="M481" s="85">
        <v>45778</v>
      </c>
    </row>
    <row r="482" spans="1:13" ht="25.5" x14ac:dyDescent="0.2">
      <c r="A482" s="174"/>
      <c r="B482" s="175" t="s">
        <v>852</v>
      </c>
      <c r="C482" s="176" t="s">
        <v>853</v>
      </c>
      <c r="D482" s="174"/>
      <c r="E482" s="174"/>
      <c r="F482" s="177"/>
      <c r="G482" s="178" t="s">
        <v>935</v>
      </c>
      <c r="H482" s="179">
        <v>45804.677175925928</v>
      </c>
      <c r="I482" s="178" t="s">
        <v>936</v>
      </c>
      <c r="J482" s="175"/>
      <c r="K482" s="174"/>
      <c r="L482" s="180">
        <v>200872</v>
      </c>
      <c r="M482" s="85">
        <v>45778</v>
      </c>
    </row>
    <row r="483" spans="1:13" ht="25.5" x14ac:dyDescent="0.2">
      <c r="A483" s="174"/>
      <c r="B483" s="175" t="s">
        <v>852</v>
      </c>
      <c r="C483" s="176" t="s">
        <v>853</v>
      </c>
      <c r="D483" s="174"/>
      <c r="E483" s="174"/>
      <c r="F483" s="177"/>
      <c r="G483" s="178" t="s">
        <v>937</v>
      </c>
      <c r="H483" s="179">
        <v>45804.696423611109</v>
      </c>
      <c r="I483" s="178" t="s">
        <v>938</v>
      </c>
      <c r="J483" s="175"/>
      <c r="K483" s="174"/>
      <c r="L483" s="180">
        <v>206900</v>
      </c>
      <c r="M483" s="85">
        <v>45778</v>
      </c>
    </row>
    <row r="484" spans="1:13" ht="25.5" x14ac:dyDescent="0.2">
      <c r="A484" s="174"/>
      <c r="B484" s="175" t="s">
        <v>852</v>
      </c>
      <c r="C484" s="176" t="s">
        <v>853</v>
      </c>
      <c r="D484" s="174"/>
      <c r="E484" s="174"/>
      <c r="F484" s="177"/>
      <c r="G484" s="178" t="s">
        <v>939</v>
      </c>
      <c r="H484" s="179">
        <v>45804.710717592592</v>
      </c>
      <c r="I484" s="178" t="s">
        <v>940</v>
      </c>
      <c r="J484" s="175"/>
      <c r="K484" s="174"/>
      <c r="L484" s="180">
        <v>717957.94</v>
      </c>
      <c r="M484" s="85">
        <v>45778</v>
      </c>
    </row>
    <row r="485" spans="1:13" ht="25.5" x14ac:dyDescent="0.2">
      <c r="A485" s="174"/>
      <c r="B485" s="175" t="s">
        <v>852</v>
      </c>
      <c r="C485" s="176" t="s">
        <v>853</v>
      </c>
      <c r="D485" s="174"/>
      <c r="E485" s="174"/>
      <c r="F485" s="177"/>
      <c r="G485" s="178" t="s">
        <v>941</v>
      </c>
      <c r="H485" s="179">
        <v>45804.767870370371</v>
      </c>
      <c r="I485" s="178" t="s">
        <v>942</v>
      </c>
      <c r="J485" s="175"/>
      <c r="K485" s="174"/>
      <c r="L485" s="180">
        <v>729529.5</v>
      </c>
      <c r="M485" s="85">
        <v>45778</v>
      </c>
    </row>
    <row r="486" spans="1:13" ht="36" x14ac:dyDescent="0.2">
      <c r="A486" s="77" t="s">
        <v>43</v>
      </c>
      <c r="B486" s="86" t="s">
        <v>0</v>
      </c>
      <c r="C486" s="87" t="s">
        <v>0</v>
      </c>
      <c r="D486" s="88" t="s">
        <v>217</v>
      </c>
      <c r="E486" s="104">
        <v>45517</v>
      </c>
      <c r="F486" s="181" t="s">
        <v>20</v>
      </c>
      <c r="G486" s="182">
        <v>18250114</v>
      </c>
      <c r="H486" s="183">
        <v>45805</v>
      </c>
      <c r="I486" s="181" t="s">
        <v>655</v>
      </c>
      <c r="J486" s="91" t="s">
        <v>64</v>
      </c>
      <c r="K486" s="92" t="s">
        <v>23</v>
      </c>
      <c r="L486" s="184">
        <v>285194</v>
      </c>
      <c r="M486" s="85">
        <v>45778</v>
      </c>
    </row>
    <row r="487" spans="1:13" ht="30" x14ac:dyDescent="0.2">
      <c r="A487" s="77" t="s">
        <v>43</v>
      </c>
      <c r="B487" s="86" t="s">
        <v>0</v>
      </c>
      <c r="C487" s="87" t="s">
        <v>0</v>
      </c>
      <c r="D487" s="88" t="s">
        <v>217</v>
      </c>
      <c r="E487" s="104">
        <v>45517</v>
      </c>
      <c r="F487" s="181" t="s">
        <v>20</v>
      </c>
      <c r="G487" s="182">
        <v>18250115</v>
      </c>
      <c r="H487" s="183">
        <v>45805</v>
      </c>
      <c r="I487" s="181" t="s">
        <v>943</v>
      </c>
      <c r="J487" s="91" t="s">
        <v>64</v>
      </c>
      <c r="K487" s="92" t="s">
        <v>23</v>
      </c>
      <c r="L487" s="184">
        <v>81500</v>
      </c>
      <c r="M487" s="85">
        <v>45778</v>
      </c>
    </row>
    <row r="488" spans="1:13" x14ac:dyDescent="0.2">
      <c r="A488" s="77" t="s">
        <v>15</v>
      </c>
      <c r="B488" s="93" t="s">
        <v>220</v>
      </c>
      <c r="C488" s="185" t="s">
        <v>49</v>
      </c>
      <c r="D488" s="186" t="s">
        <v>12</v>
      </c>
      <c r="E488" s="82" t="s">
        <v>12</v>
      </c>
      <c r="F488" s="181" t="s">
        <v>20</v>
      </c>
      <c r="G488" s="182">
        <v>1250056</v>
      </c>
      <c r="H488" s="183">
        <v>45805</v>
      </c>
      <c r="I488" s="181" t="s">
        <v>944</v>
      </c>
      <c r="J488" s="181" t="s">
        <v>184</v>
      </c>
      <c r="K488" s="187" t="s">
        <v>147</v>
      </c>
      <c r="L488" s="184">
        <v>119000</v>
      </c>
      <c r="M488" s="85">
        <v>45778</v>
      </c>
    </row>
    <row r="489" spans="1:13" ht="30" x14ac:dyDescent="0.2">
      <c r="A489" s="77" t="s">
        <v>40</v>
      </c>
      <c r="B489" s="86" t="s">
        <v>0</v>
      </c>
      <c r="C489" s="87" t="s">
        <v>0</v>
      </c>
      <c r="D489" s="88" t="s">
        <v>217</v>
      </c>
      <c r="E489" s="104">
        <v>45517</v>
      </c>
      <c r="F489" s="153" t="s">
        <v>21</v>
      </c>
      <c r="G489" s="186">
        <v>2250164</v>
      </c>
      <c r="H489" s="183">
        <v>45805</v>
      </c>
      <c r="I489" s="181" t="s">
        <v>945</v>
      </c>
      <c r="J489" s="91" t="s">
        <v>64</v>
      </c>
      <c r="K489" s="92" t="s">
        <v>23</v>
      </c>
      <c r="L489" s="194">
        <v>153194</v>
      </c>
      <c r="M489" s="85">
        <v>45778</v>
      </c>
    </row>
    <row r="490" spans="1:13" ht="30" x14ac:dyDescent="0.2">
      <c r="A490" s="77" t="s">
        <v>61</v>
      </c>
      <c r="B490" s="86" t="s">
        <v>0</v>
      </c>
      <c r="C490" s="87" t="s">
        <v>0</v>
      </c>
      <c r="D490" s="88" t="s">
        <v>217</v>
      </c>
      <c r="E490" s="104">
        <v>45517</v>
      </c>
      <c r="F490" s="153" t="s">
        <v>21</v>
      </c>
      <c r="G490" s="103">
        <v>9250073</v>
      </c>
      <c r="H490" s="189">
        <v>45805</v>
      </c>
      <c r="I490" s="190" t="s">
        <v>374</v>
      </c>
      <c r="J490" s="91" t="s">
        <v>64</v>
      </c>
      <c r="K490" s="92" t="s">
        <v>23</v>
      </c>
      <c r="L490" s="192">
        <v>265194</v>
      </c>
      <c r="M490" s="85">
        <v>45778</v>
      </c>
    </row>
    <row r="491" spans="1:13" ht="24" x14ac:dyDescent="0.2">
      <c r="A491" s="77" t="s">
        <v>34</v>
      </c>
      <c r="B491" s="197" t="s">
        <v>0</v>
      </c>
      <c r="C491" s="87" t="s">
        <v>0</v>
      </c>
      <c r="D491" s="198" t="s">
        <v>132</v>
      </c>
      <c r="E491" s="199">
        <v>45631</v>
      </c>
      <c r="F491" s="153" t="s">
        <v>21</v>
      </c>
      <c r="G491" s="198">
        <v>13250062</v>
      </c>
      <c r="H491" s="199">
        <v>45805</v>
      </c>
      <c r="I491" s="197" t="s">
        <v>946</v>
      </c>
      <c r="J491" s="181" t="s">
        <v>189</v>
      </c>
      <c r="K491" s="187" t="s">
        <v>109</v>
      </c>
      <c r="L491" s="200">
        <v>881594</v>
      </c>
      <c r="M491" s="85">
        <v>45778</v>
      </c>
    </row>
    <row r="492" spans="1:13" ht="27" x14ac:dyDescent="0.2">
      <c r="A492" s="77" t="s">
        <v>34</v>
      </c>
      <c r="B492" s="197" t="s">
        <v>0</v>
      </c>
      <c r="C492" s="87" t="s">
        <v>0</v>
      </c>
      <c r="D492" s="198" t="s">
        <v>132</v>
      </c>
      <c r="E492" s="199">
        <v>45631</v>
      </c>
      <c r="F492" s="153" t="s">
        <v>21</v>
      </c>
      <c r="G492" s="198">
        <v>13250063</v>
      </c>
      <c r="H492" s="199">
        <v>45805</v>
      </c>
      <c r="I492" s="197" t="s">
        <v>947</v>
      </c>
      <c r="J492" s="114" t="s">
        <v>81</v>
      </c>
      <c r="K492" s="123" t="s">
        <v>77</v>
      </c>
      <c r="L492" s="200">
        <v>626911</v>
      </c>
      <c r="M492" s="85">
        <v>45778</v>
      </c>
    </row>
    <row r="493" spans="1:13" ht="36" x14ac:dyDescent="0.2">
      <c r="A493" s="77" t="s">
        <v>39</v>
      </c>
      <c r="B493" s="93" t="s">
        <v>220</v>
      </c>
      <c r="C493" s="185" t="s">
        <v>49</v>
      </c>
      <c r="D493" s="186" t="s">
        <v>12</v>
      </c>
      <c r="E493" s="82" t="s">
        <v>12</v>
      </c>
      <c r="F493" s="153" t="s">
        <v>21</v>
      </c>
      <c r="G493" s="186">
        <v>16250095</v>
      </c>
      <c r="H493" s="183">
        <v>45805</v>
      </c>
      <c r="I493" s="181" t="s">
        <v>948</v>
      </c>
      <c r="J493" s="181" t="s">
        <v>135</v>
      </c>
      <c r="K493" s="187" t="s">
        <v>136</v>
      </c>
      <c r="L493" s="184">
        <v>60095</v>
      </c>
      <c r="M493" s="85">
        <v>45778</v>
      </c>
    </row>
    <row r="494" spans="1:13" ht="48" x14ac:dyDescent="0.2">
      <c r="A494" s="77" t="s">
        <v>39</v>
      </c>
      <c r="B494" s="93" t="s">
        <v>220</v>
      </c>
      <c r="C494" s="185" t="s">
        <v>49</v>
      </c>
      <c r="D494" s="186" t="s">
        <v>12</v>
      </c>
      <c r="E494" s="82" t="s">
        <v>12</v>
      </c>
      <c r="F494" s="153" t="s">
        <v>21</v>
      </c>
      <c r="G494" s="186">
        <v>16250096</v>
      </c>
      <c r="H494" s="183">
        <v>45805</v>
      </c>
      <c r="I494" s="181" t="s">
        <v>949</v>
      </c>
      <c r="J494" s="181" t="s">
        <v>135</v>
      </c>
      <c r="K494" s="187" t="s">
        <v>136</v>
      </c>
      <c r="L494" s="184">
        <v>201705</v>
      </c>
      <c r="M494" s="85">
        <v>45778</v>
      </c>
    </row>
    <row r="495" spans="1:13" ht="48" x14ac:dyDescent="0.2">
      <c r="A495" s="77" t="s">
        <v>39</v>
      </c>
      <c r="B495" s="93" t="s">
        <v>220</v>
      </c>
      <c r="C495" s="185" t="s">
        <v>49</v>
      </c>
      <c r="D495" s="186" t="s">
        <v>12</v>
      </c>
      <c r="E495" s="82" t="s">
        <v>12</v>
      </c>
      <c r="F495" s="153" t="s">
        <v>21</v>
      </c>
      <c r="G495" s="186">
        <v>16250097</v>
      </c>
      <c r="H495" s="183">
        <v>45805</v>
      </c>
      <c r="I495" s="181" t="s">
        <v>950</v>
      </c>
      <c r="J495" s="181" t="s">
        <v>135</v>
      </c>
      <c r="K495" s="187" t="s">
        <v>136</v>
      </c>
      <c r="L495" s="184">
        <v>47600</v>
      </c>
      <c r="M495" s="85">
        <v>45778</v>
      </c>
    </row>
    <row r="496" spans="1:13" ht="36" x14ac:dyDescent="0.2">
      <c r="A496" s="77" t="s">
        <v>39</v>
      </c>
      <c r="B496" s="93" t="s">
        <v>220</v>
      </c>
      <c r="C496" s="185" t="s">
        <v>49</v>
      </c>
      <c r="D496" s="186" t="s">
        <v>12</v>
      </c>
      <c r="E496" s="82" t="s">
        <v>12</v>
      </c>
      <c r="F496" s="153" t="s">
        <v>21</v>
      </c>
      <c r="G496" s="186">
        <v>16250098</v>
      </c>
      <c r="H496" s="183">
        <v>45805</v>
      </c>
      <c r="I496" s="181" t="s">
        <v>951</v>
      </c>
      <c r="J496" s="181" t="s">
        <v>135</v>
      </c>
      <c r="K496" s="187" t="s">
        <v>136</v>
      </c>
      <c r="L496" s="184">
        <v>113050</v>
      </c>
      <c r="M496" s="85">
        <v>45778</v>
      </c>
    </row>
    <row r="497" spans="1:13" ht="30" x14ac:dyDescent="0.2">
      <c r="A497" s="77" t="s">
        <v>14</v>
      </c>
      <c r="B497" s="77" t="s">
        <v>13</v>
      </c>
      <c r="C497" s="185" t="s">
        <v>49</v>
      </c>
      <c r="D497" s="201" t="s">
        <v>952</v>
      </c>
      <c r="E497" s="189">
        <v>45800</v>
      </c>
      <c r="F497" s="153" t="s">
        <v>21</v>
      </c>
      <c r="G497" s="195">
        <v>17250305</v>
      </c>
      <c r="H497" s="189">
        <v>45805</v>
      </c>
      <c r="I497" s="190" t="s">
        <v>953</v>
      </c>
      <c r="J497" s="190" t="s">
        <v>954</v>
      </c>
      <c r="K497" s="196" t="s">
        <v>955</v>
      </c>
      <c r="L497" s="192">
        <v>6794000</v>
      </c>
      <c r="M497" s="85">
        <v>45778</v>
      </c>
    </row>
    <row r="498" spans="1:13" ht="60" x14ac:dyDescent="0.2">
      <c r="A498" s="77" t="s">
        <v>14</v>
      </c>
      <c r="B498" s="86" t="s">
        <v>0</v>
      </c>
      <c r="C498" s="87" t="s">
        <v>0</v>
      </c>
      <c r="D498" s="88" t="s">
        <v>217</v>
      </c>
      <c r="E498" s="104">
        <v>45517</v>
      </c>
      <c r="F498" s="153" t="s">
        <v>21</v>
      </c>
      <c r="G498" s="195">
        <v>17250306</v>
      </c>
      <c r="H498" s="189">
        <v>45805</v>
      </c>
      <c r="I498" s="111" t="s">
        <v>956</v>
      </c>
      <c r="J498" s="91" t="s">
        <v>64</v>
      </c>
      <c r="K498" s="92" t="s">
        <v>23</v>
      </c>
      <c r="L498" s="192">
        <v>295194</v>
      </c>
      <c r="M498" s="85">
        <v>45778</v>
      </c>
    </row>
    <row r="499" spans="1:13" ht="60" x14ac:dyDescent="0.2">
      <c r="A499" s="77" t="s">
        <v>14</v>
      </c>
      <c r="B499" s="121" t="s">
        <v>178</v>
      </c>
      <c r="C499" s="121" t="s">
        <v>178</v>
      </c>
      <c r="D499" s="201" t="s">
        <v>91</v>
      </c>
      <c r="E499" s="189">
        <v>45159</v>
      </c>
      <c r="F499" s="153" t="s">
        <v>21</v>
      </c>
      <c r="G499" s="195">
        <v>17250307</v>
      </c>
      <c r="H499" s="189">
        <v>45805</v>
      </c>
      <c r="I499" s="190" t="s">
        <v>957</v>
      </c>
      <c r="J499" s="190" t="s">
        <v>92</v>
      </c>
      <c r="K499" s="196" t="s">
        <v>93</v>
      </c>
      <c r="L499" s="192">
        <v>548496</v>
      </c>
      <c r="M499" s="85">
        <v>45778</v>
      </c>
    </row>
    <row r="500" spans="1:13" ht="90" x14ac:dyDescent="0.2">
      <c r="A500" s="77" t="s">
        <v>14</v>
      </c>
      <c r="B500" s="121" t="s">
        <v>178</v>
      </c>
      <c r="C500" s="121" t="s">
        <v>178</v>
      </c>
      <c r="D500" s="201" t="s">
        <v>91</v>
      </c>
      <c r="E500" s="189">
        <v>45159</v>
      </c>
      <c r="F500" s="153" t="s">
        <v>21</v>
      </c>
      <c r="G500" s="195">
        <v>17250308</v>
      </c>
      <c r="H500" s="189">
        <v>45805</v>
      </c>
      <c r="I500" s="190" t="s">
        <v>958</v>
      </c>
      <c r="J500" s="190" t="s">
        <v>92</v>
      </c>
      <c r="K500" s="196" t="s">
        <v>93</v>
      </c>
      <c r="L500" s="192">
        <v>857025</v>
      </c>
      <c r="M500" s="85">
        <v>45778</v>
      </c>
    </row>
    <row r="501" spans="1:13" ht="25.5" x14ac:dyDescent="0.2">
      <c r="A501" s="174"/>
      <c r="B501" s="175" t="s">
        <v>852</v>
      </c>
      <c r="C501" s="176" t="s">
        <v>853</v>
      </c>
      <c r="D501" s="174"/>
      <c r="E501" s="174"/>
      <c r="F501" s="177"/>
      <c r="G501" s="178" t="s">
        <v>959</v>
      </c>
      <c r="H501" s="179">
        <v>45805.377430555556</v>
      </c>
      <c r="I501" s="178" t="s">
        <v>960</v>
      </c>
      <c r="J501" s="175"/>
      <c r="K501" s="174"/>
      <c r="L501" s="180">
        <v>1379970.41</v>
      </c>
      <c r="M501" s="85">
        <v>45778</v>
      </c>
    </row>
    <row r="502" spans="1:13" ht="38.25" x14ac:dyDescent="0.2">
      <c r="A502" s="174"/>
      <c r="B502" s="175" t="s">
        <v>852</v>
      </c>
      <c r="C502" s="176" t="s">
        <v>853</v>
      </c>
      <c r="D502" s="174"/>
      <c r="E502" s="174"/>
      <c r="F502" s="177"/>
      <c r="G502" s="178" t="s">
        <v>961</v>
      </c>
      <c r="H502" s="179">
        <v>45805.439212962963</v>
      </c>
      <c r="I502" s="178" t="s">
        <v>962</v>
      </c>
      <c r="J502" s="175"/>
      <c r="K502" s="174"/>
      <c r="L502" s="180">
        <v>2900000.25</v>
      </c>
      <c r="M502" s="85">
        <v>45778</v>
      </c>
    </row>
    <row r="503" spans="1:13" ht="25.5" x14ac:dyDescent="0.2">
      <c r="A503" s="174"/>
      <c r="B503" s="175" t="s">
        <v>852</v>
      </c>
      <c r="C503" s="176" t="s">
        <v>853</v>
      </c>
      <c r="D503" s="174"/>
      <c r="E503" s="174"/>
      <c r="F503" s="177"/>
      <c r="G503" s="178" t="s">
        <v>963</v>
      </c>
      <c r="H503" s="179">
        <v>45805.482210648152</v>
      </c>
      <c r="I503" s="178" t="s">
        <v>964</v>
      </c>
      <c r="J503" s="175"/>
      <c r="K503" s="174"/>
      <c r="L503" s="180">
        <v>4566030</v>
      </c>
      <c r="M503" s="85">
        <v>45778</v>
      </c>
    </row>
    <row r="504" spans="1:13" ht="25.5" x14ac:dyDescent="0.2">
      <c r="A504" s="174"/>
      <c r="B504" s="175" t="s">
        <v>852</v>
      </c>
      <c r="C504" s="176" t="s">
        <v>853</v>
      </c>
      <c r="D504" s="174"/>
      <c r="E504" s="174"/>
      <c r="F504" s="177"/>
      <c r="G504" s="178" t="s">
        <v>965</v>
      </c>
      <c r="H504" s="179">
        <v>45805.519513888888</v>
      </c>
      <c r="I504" s="178" t="s">
        <v>966</v>
      </c>
      <c r="J504" s="175"/>
      <c r="K504" s="174"/>
      <c r="L504" s="180">
        <v>2950000.48</v>
      </c>
      <c r="M504" s="85">
        <v>45778</v>
      </c>
    </row>
    <row r="505" spans="1:13" ht="25.5" x14ac:dyDescent="0.2">
      <c r="A505" s="174"/>
      <c r="B505" s="175" t="s">
        <v>852</v>
      </c>
      <c r="C505" s="176" t="s">
        <v>853</v>
      </c>
      <c r="D505" s="174"/>
      <c r="E505" s="174"/>
      <c r="F505" s="177"/>
      <c r="G505" s="178" t="s">
        <v>967</v>
      </c>
      <c r="H505" s="179">
        <v>45805.637164351851</v>
      </c>
      <c r="I505" s="178" t="s">
        <v>968</v>
      </c>
      <c r="J505" s="175"/>
      <c r="K505" s="174"/>
      <c r="L505" s="180">
        <v>1875742.26</v>
      </c>
      <c r="M505" s="85">
        <v>45778</v>
      </c>
    </row>
    <row r="506" spans="1:13" ht="38.25" x14ac:dyDescent="0.2">
      <c r="A506" s="174"/>
      <c r="B506" s="175" t="s">
        <v>852</v>
      </c>
      <c r="C506" s="176" t="s">
        <v>853</v>
      </c>
      <c r="D506" s="174"/>
      <c r="E506" s="174"/>
      <c r="F506" s="177"/>
      <c r="G506" s="178" t="s">
        <v>969</v>
      </c>
      <c r="H506" s="179">
        <v>45805.664907407408</v>
      </c>
      <c r="I506" s="178" t="s">
        <v>970</v>
      </c>
      <c r="J506" s="175"/>
      <c r="K506" s="174"/>
      <c r="L506" s="180">
        <v>1604362.76</v>
      </c>
      <c r="M506" s="85">
        <v>45778</v>
      </c>
    </row>
    <row r="507" spans="1:13" ht="25.5" x14ac:dyDescent="0.2">
      <c r="A507" s="174"/>
      <c r="B507" s="175" t="s">
        <v>852</v>
      </c>
      <c r="C507" s="176" t="s">
        <v>853</v>
      </c>
      <c r="D507" s="174"/>
      <c r="E507" s="174"/>
      <c r="F507" s="177"/>
      <c r="G507" s="178" t="s">
        <v>971</v>
      </c>
      <c r="H507" s="179">
        <v>45805.686296296299</v>
      </c>
      <c r="I507" s="178" t="s">
        <v>972</v>
      </c>
      <c r="J507" s="175"/>
      <c r="K507" s="174"/>
      <c r="L507" s="180">
        <v>476000</v>
      </c>
      <c r="M507" s="85">
        <v>45778</v>
      </c>
    </row>
    <row r="508" spans="1:13" ht="25.5" x14ac:dyDescent="0.2">
      <c r="A508" s="174"/>
      <c r="B508" s="175" t="s">
        <v>852</v>
      </c>
      <c r="C508" s="176" t="s">
        <v>853</v>
      </c>
      <c r="D508" s="174"/>
      <c r="E508" s="174"/>
      <c r="F508" s="177"/>
      <c r="G508" s="178" t="s">
        <v>973</v>
      </c>
      <c r="H508" s="179">
        <v>45805.698391203703</v>
      </c>
      <c r="I508" s="178" t="s">
        <v>974</v>
      </c>
      <c r="J508" s="175"/>
      <c r="K508" s="174"/>
      <c r="L508" s="180">
        <v>12591431.65</v>
      </c>
      <c r="M508" s="85">
        <v>45778</v>
      </c>
    </row>
    <row r="509" spans="1:13" x14ac:dyDescent="0.2">
      <c r="A509" s="77" t="s">
        <v>70</v>
      </c>
      <c r="B509" s="93" t="s">
        <v>220</v>
      </c>
      <c r="C509" s="185" t="s">
        <v>49</v>
      </c>
      <c r="D509" s="186" t="s">
        <v>12</v>
      </c>
      <c r="E509" s="82" t="s">
        <v>12</v>
      </c>
      <c r="F509" s="181" t="s">
        <v>20</v>
      </c>
      <c r="G509" s="181">
        <v>8250065</v>
      </c>
      <c r="H509" s="183">
        <v>45806</v>
      </c>
      <c r="I509" s="181" t="s">
        <v>975</v>
      </c>
      <c r="J509" s="181" t="s">
        <v>976</v>
      </c>
      <c r="K509" s="120" t="s">
        <v>977</v>
      </c>
      <c r="L509" s="184">
        <v>15000</v>
      </c>
      <c r="M509" s="85">
        <v>45778</v>
      </c>
    </row>
    <row r="510" spans="1:13" ht="30" x14ac:dyDescent="0.2">
      <c r="A510" s="77" t="s">
        <v>61</v>
      </c>
      <c r="B510" s="86" t="s">
        <v>0</v>
      </c>
      <c r="C510" s="87" t="s">
        <v>0</v>
      </c>
      <c r="D510" s="88" t="s">
        <v>217</v>
      </c>
      <c r="E510" s="104">
        <v>45517</v>
      </c>
      <c r="F510" s="153" t="s">
        <v>21</v>
      </c>
      <c r="G510" s="103">
        <v>9250074</v>
      </c>
      <c r="H510" s="189">
        <v>45806</v>
      </c>
      <c r="I510" s="190" t="s">
        <v>306</v>
      </c>
      <c r="J510" s="91" t="s">
        <v>64</v>
      </c>
      <c r="K510" s="92" t="s">
        <v>23</v>
      </c>
      <c r="L510" s="192">
        <v>194194</v>
      </c>
      <c r="M510" s="85">
        <v>45778</v>
      </c>
    </row>
    <row r="511" spans="1:13" ht="30" x14ac:dyDescent="0.2">
      <c r="A511" s="77" t="s">
        <v>61</v>
      </c>
      <c r="B511" s="86" t="s">
        <v>0</v>
      </c>
      <c r="C511" s="87" t="s">
        <v>0</v>
      </c>
      <c r="D511" s="88" t="s">
        <v>217</v>
      </c>
      <c r="E511" s="104">
        <v>45517</v>
      </c>
      <c r="F511" s="153" t="s">
        <v>21</v>
      </c>
      <c r="G511" s="103">
        <v>9250075</v>
      </c>
      <c r="H511" s="189">
        <v>45806</v>
      </c>
      <c r="I511" s="190" t="s">
        <v>374</v>
      </c>
      <c r="J511" s="91" t="s">
        <v>64</v>
      </c>
      <c r="K511" s="92" t="s">
        <v>23</v>
      </c>
      <c r="L511" s="192">
        <v>204194</v>
      </c>
      <c r="M511" s="85">
        <v>45778</v>
      </c>
    </row>
    <row r="512" spans="1:13" ht="30" x14ac:dyDescent="0.2">
      <c r="A512" s="77" t="s">
        <v>41</v>
      </c>
      <c r="B512" s="86" t="s">
        <v>0</v>
      </c>
      <c r="C512" s="87" t="s">
        <v>0</v>
      </c>
      <c r="D512" s="88" t="s">
        <v>217</v>
      </c>
      <c r="E512" s="104">
        <v>45517</v>
      </c>
      <c r="F512" s="153" t="s">
        <v>21</v>
      </c>
      <c r="G512" s="166">
        <v>10250095</v>
      </c>
      <c r="H512" s="167">
        <v>45806</v>
      </c>
      <c r="I512" s="99" t="s">
        <v>978</v>
      </c>
      <c r="J512" s="91" t="s">
        <v>64</v>
      </c>
      <c r="K512" s="92" t="s">
        <v>23</v>
      </c>
      <c r="L512" s="164">
        <v>207194</v>
      </c>
      <c r="M512" s="85">
        <v>45778</v>
      </c>
    </row>
    <row r="513" spans="1:13" x14ac:dyDescent="0.2">
      <c r="A513" s="77" t="s">
        <v>34</v>
      </c>
      <c r="B513" s="93" t="s">
        <v>220</v>
      </c>
      <c r="C513" s="185" t="s">
        <v>49</v>
      </c>
      <c r="D513" s="186" t="s">
        <v>12</v>
      </c>
      <c r="E513" s="82" t="s">
        <v>12</v>
      </c>
      <c r="F513" s="153" t="s">
        <v>21</v>
      </c>
      <c r="G513" s="198">
        <v>13250064</v>
      </c>
      <c r="H513" s="199">
        <v>45806</v>
      </c>
      <c r="I513" s="197" t="s">
        <v>979</v>
      </c>
      <c r="J513" s="197" t="s">
        <v>27</v>
      </c>
      <c r="K513" s="202" t="s">
        <v>28</v>
      </c>
      <c r="L513" s="200">
        <v>143871</v>
      </c>
      <c r="M513" s="85">
        <v>45778</v>
      </c>
    </row>
    <row r="514" spans="1:13" ht="24" x14ac:dyDescent="0.2">
      <c r="A514" s="77" t="s">
        <v>36</v>
      </c>
      <c r="B514" s="93" t="s">
        <v>220</v>
      </c>
      <c r="C514" s="185" t="s">
        <v>49</v>
      </c>
      <c r="D514" s="186" t="s">
        <v>12</v>
      </c>
      <c r="E514" s="82" t="s">
        <v>12</v>
      </c>
      <c r="F514" s="153" t="s">
        <v>21</v>
      </c>
      <c r="G514" s="186">
        <v>14250079</v>
      </c>
      <c r="H514" s="183">
        <v>45806</v>
      </c>
      <c r="I514" s="77" t="s">
        <v>980</v>
      </c>
      <c r="J514" s="119" t="s">
        <v>981</v>
      </c>
      <c r="K514" s="193" t="s">
        <v>982</v>
      </c>
      <c r="L514" s="184">
        <v>198862</v>
      </c>
      <c r="M514" s="85">
        <v>45778</v>
      </c>
    </row>
    <row r="515" spans="1:13" ht="25.5" x14ac:dyDescent="0.2">
      <c r="A515" s="174"/>
      <c r="B515" s="175" t="s">
        <v>852</v>
      </c>
      <c r="C515" s="176" t="s">
        <v>853</v>
      </c>
      <c r="D515" s="174"/>
      <c r="E515" s="174"/>
      <c r="F515" s="177"/>
      <c r="G515" s="178" t="s">
        <v>983</v>
      </c>
      <c r="H515" s="179">
        <v>45806.397037037037</v>
      </c>
      <c r="I515" s="178" t="s">
        <v>984</v>
      </c>
      <c r="J515" s="175"/>
      <c r="K515" s="174"/>
      <c r="L515" s="180">
        <v>55278</v>
      </c>
      <c r="M515" s="85">
        <v>45778</v>
      </c>
    </row>
    <row r="516" spans="1:13" ht="25.5" x14ac:dyDescent="0.2">
      <c r="A516" s="174"/>
      <c r="B516" s="175" t="s">
        <v>852</v>
      </c>
      <c r="C516" s="176" t="s">
        <v>853</v>
      </c>
      <c r="D516" s="174"/>
      <c r="E516" s="174"/>
      <c r="F516" s="177"/>
      <c r="G516" s="178" t="s">
        <v>985</v>
      </c>
      <c r="H516" s="179">
        <v>45806.455034722225</v>
      </c>
      <c r="I516" s="178" t="s">
        <v>986</v>
      </c>
      <c r="J516" s="175"/>
      <c r="K516" s="174"/>
      <c r="L516" s="180">
        <v>1661199.54</v>
      </c>
      <c r="M516" s="85">
        <v>45778</v>
      </c>
    </row>
    <row r="517" spans="1:13" ht="25.5" x14ac:dyDescent="0.2">
      <c r="A517" s="174"/>
      <c r="B517" s="175" t="s">
        <v>852</v>
      </c>
      <c r="C517" s="176" t="s">
        <v>853</v>
      </c>
      <c r="D517" s="174"/>
      <c r="E517" s="174"/>
      <c r="F517" s="177"/>
      <c r="G517" s="178" t="s">
        <v>987</v>
      </c>
      <c r="H517" s="179">
        <v>45806.46502314815</v>
      </c>
      <c r="I517" s="178" t="s">
        <v>988</v>
      </c>
      <c r="J517" s="175"/>
      <c r="K517" s="174"/>
      <c r="L517" s="180">
        <v>273700</v>
      </c>
      <c r="M517" s="85">
        <v>45778</v>
      </c>
    </row>
    <row r="518" spans="1:13" ht="38.25" x14ac:dyDescent="0.2">
      <c r="A518" s="174"/>
      <c r="B518" s="175" t="s">
        <v>852</v>
      </c>
      <c r="C518" s="176" t="s">
        <v>853</v>
      </c>
      <c r="D518" s="174"/>
      <c r="E518" s="174"/>
      <c r="F518" s="177"/>
      <c r="G518" s="178" t="s">
        <v>989</v>
      </c>
      <c r="H518" s="179">
        <v>45806.486192129632</v>
      </c>
      <c r="I518" s="178" t="s">
        <v>990</v>
      </c>
      <c r="J518" s="175"/>
      <c r="K518" s="174"/>
      <c r="L518" s="180">
        <v>534597.98</v>
      </c>
      <c r="M518" s="85">
        <v>45778</v>
      </c>
    </row>
    <row r="519" spans="1:13" ht="25.5" x14ac:dyDescent="0.2">
      <c r="A519" s="174"/>
      <c r="B519" s="175" t="s">
        <v>852</v>
      </c>
      <c r="C519" s="176" t="s">
        <v>853</v>
      </c>
      <c r="D519" s="174"/>
      <c r="E519" s="174"/>
      <c r="F519" s="177"/>
      <c r="G519" s="178" t="s">
        <v>991</v>
      </c>
      <c r="H519" s="179">
        <v>45806.536192129628</v>
      </c>
      <c r="I519" s="178" t="s">
        <v>992</v>
      </c>
      <c r="J519" s="175"/>
      <c r="K519" s="174"/>
      <c r="L519" s="180">
        <v>339999.66</v>
      </c>
      <c r="M519" s="85">
        <v>45778</v>
      </c>
    </row>
    <row r="520" spans="1:13" ht="25.5" x14ac:dyDescent="0.2">
      <c r="A520" s="174"/>
      <c r="B520" s="175" t="s">
        <v>852</v>
      </c>
      <c r="C520" s="176" t="s">
        <v>853</v>
      </c>
      <c r="D520" s="174"/>
      <c r="E520" s="174"/>
      <c r="F520" s="177"/>
      <c r="G520" s="178" t="s">
        <v>993</v>
      </c>
      <c r="H520" s="179">
        <v>45806.546956018516</v>
      </c>
      <c r="I520" s="178" t="s">
        <v>994</v>
      </c>
      <c r="J520" s="175"/>
      <c r="K520" s="174"/>
      <c r="L520" s="180">
        <v>1547000</v>
      </c>
      <c r="M520" s="85">
        <v>45778</v>
      </c>
    </row>
    <row r="521" spans="1:13" ht="25.5" x14ac:dyDescent="0.2">
      <c r="A521" s="174"/>
      <c r="B521" s="175" t="s">
        <v>852</v>
      </c>
      <c r="C521" s="176" t="s">
        <v>853</v>
      </c>
      <c r="D521" s="174"/>
      <c r="E521" s="174"/>
      <c r="F521" s="177"/>
      <c r="G521" s="178" t="s">
        <v>995</v>
      </c>
      <c r="H521" s="179">
        <v>45806.55505787037</v>
      </c>
      <c r="I521" s="178" t="s">
        <v>996</v>
      </c>
      <c r="J521" s="175"/>
      <c r="K521" s="174"/>
      <c r="L521" s="180">
        <v>1487500</v>
      </c>
      <c r="M521" s="85">
        <v>45778</v>
      </c>
    </row>
    <row r="522" spans="1:13" ht="38.25" x14ac:dyDescent="0.2">
      <c r="A522" s="174"/>
      <c r="B522" s="175" t="s">
        <v>852</v>
      </c>
      <c r="C522" s="176" t="s">
        <v>853</v>
      </c>
      <c r="D522" s="174"/>
      <c r="E522" s="174"/>
      <c r="F522" s="177"/>
      <c r="G522" s="178" t="s">
        <v>997</v>
      </c>
      <c r="H522" s="179">
        <v>45806.646412037036</v>
      </c>
      <c r="I522" s="178" t="s">
        <v>998</v>
      </c>
      <c r="J522" s="175"/>
      <c r="K522" s="174"/>
      <c r="L522" s="180">
        <v>1453846.8</v>
      </c>
      <c r="M522" s="85">
        <v>45778</v>
      </c>
    </row>
    <row r="523" spans="1:13" ht="25.5" x14ac:dyDescent="0.2">
      <c r="A523" s="174"/>
      <c r="B523" s="175" t="s">
        <v>852</v>
      </c>
      <c r="C523" s="176" t="s">
        <v>853</v>
      </c>
      <c r="D523" s="174"/>
      <c r="E523" s="174"/>
      <c r="F523" s="177"/>
      <c r="G523" s="178" t="s">
        <v>999</v>
      </c>
      <c r="H523" s="179">
        <v>45806.669641203705</v>
      </c>
      <c r="I523" s="178" t="s">
        <v>1000</v>
      </c>
      <c r="J523" s="175"/>
      <c r="K523" s="174"/>
      <c r="L523" s="180">
        <v>933793</v>
      </c>
      <c r="M523" s="85">
        <v>45778</v>
      </c>
    </row>
    <row r="524" spans="1:13" ht="51" x14ac:dyDescent="0.2">
      <c r="A524" s="174"/>
      <c r="B524" s="175" t="s">
        <v>852</v>
      </c>
      <c r="C524" s="176" t="s">
        <v>853</v>
      </c>
      <c r="D524" s="174"/>
      <c r="E524" s="174"/>
      <c r="F524" s="177"/>
      <c r="G524" s="178" t="s">
        <v>1001</v>
      </c>
      <c r="H524" s="179">
        <v>45806.710381944446</v>
      </c>
      <c r="I524" s="178" t="s">
        <v>1002</v>
      </c>
      <c r="J524" s="175"/>
      <c r="K524" s="174"/>
      <c r="L524" s="180">
        <v>1526547.47</v>
      </c>
      <c r="M524" s="85">
        <v>45778</v>
      </c>
    </row>
    <row r="525" spans="1:13" ht="25.5" x14ac:dyDescent="0.2">
      <c r="A525" s="174"/>
      <c r="B525" s="175" t="s">
        <v>852</v>
      </c>
      <c r="C525" s="176" t="s">
        <v>853</v>
      </c>
      <c r="D525" s="174"/>
      <c r="E525" s="174"/>
      <c r="F525" s="177"/>
      <c r="G525" s="178" t="s">
        <v>1003</v>
      </c>
      <c r="H525" s="179">
        <v>45806.753888888888</v>
      </c>
      <c r="I525" s="178" t="s">
        <v>1004</v>
      </c>
      <c r="J525" s="175"/>
      <c r="K525" s="174"/>
      <c r="L525" s="180">
        <v>149940</v>
      </c>
      <c r="M525" s="85">
        <v>45778</v>
      </c>
    </row>
    <row r="526" spans="1:13" ht="36" x14ac:dyDescent="0.2">
      <c r="A526" s="77" t="s">
        <v>43</v>
      </c>
      <c r="B526" s="86" t="s">
        <v>0</v>
      </c>
      <c r="C526" s="87" t="s">
        <v>0</v>
      </c>
      <c r="D526" s="88" t="s">
        <v>217</v>
      </c>
      <c r="E526" s="104">
        <v>45517</v>
      </c>
      <c r="F526" s="181" t="s">
        <v>20</v>
      </c>
      <c r="G526" s="182">
        <v>18250117</v>
      </c>
      <c r="H526" s="183">
        <v>45807</v>
      </c>
      <c r="I526" s="181" t="s">
        <v>1005</v>
      </c>
      <c r="J526" s="91" t="s">
        <v>64</v>
      </c>
      <c r="K526" s="92" t="s">
        <v>23</v>
      </c>
      <c r="L526" s="184">
        <v>452166</v>
      </c>
      <c r="M526" s="85">
        <v>45778</v>
      </c>
    </row>
    <row r="527" spans="1:13" ht="36" x14ac:dyDescent="0.2">
      <c r="A527" s="77" t="s">
        <v>43</v>
      </c>
      <c r="B527" s="93" t="s">
        <v>220</v>
      </c>
      <c r="C527" s="185" t="s">
        <v>49</v>
      </c>
      <c r="D527" s="186" t="s">
        <v>12</v>
      </c>
      <c r="E527" s="82" t="s">
        <v>12</v>
      </c>
      <c r="F527" s="181" t="s">
        <v>20</v>
      </c>
      <c r="G527" s="182">
        <v>18250118</v>
      </c>
      <c r="H527" s="183">
        <v>45807</v>
      </c>
      <c r="I527" s="181" t="s">
        <v>1006</v>
      </c>
      <c r="J527" s="181" t="s">
        <v>1007</v>
      </c>
      <c r="K527" s="187" t="s">
        <v>145</v>
      </c>
      <c r="L527" s="184">
        <v>156740</v>
      </c>
      <c r="M527" s="85">
        <v>45778</v>
      </c>
    </row>
    <row r="528" spans="1:13" ht="36" x14ac:dyDescent="0.2">
      <c r="A528" s="77" t="s">
        <v>15</v>
      </c>
      <c r="B528" s="93" t="s">
        <v>220</v>
      </c>
      <c r="C528" s="185" t="s">
        <v>49</v>
      </c>
      <c r="D528" s="186" t="s">
        <v>12</v>
      </c>
      <c r="E528" s="82" t="s">
        <v>12</v>
      </c>
      <c r="F528" s="181" t="s">
        <v>20</v>
      </c>
      <c r="G528" s="182">
        <v>1250058</v>
      </c>
      <c r="H528" s="183">
        <v>45807</v>
      </c>
      <c r="I528" s="181" t="s">
        <v>1008</v>
      </c>
      <c r="J528" s="181" t="s">
        <v>114</v>
      </c>
      <c r="K528" s="187" t="s">
        <v>72</v>
      </c>
      <c r="L528" s="184">
        <v>82824</v>
      </c>
      <c r="M528" s="85">
        <v>45778</v>
      </c>
    </row>
    <row r="529" spans="1:13" ht="24" x14ac:dyDescent="0.2">
      <c r="A529" s="77" t="s">
        <v>40</v>
      </c>
      <c r="B529" s="93" t="s">
        <v>220</v>
      </c>
      <c r="C529" s="185" t="s">
        <v>49</v>
      </c>
      <c r="D529" s="186" t="s">
        <v>12</v>
      </c>
      <c r="E529" s="82" t="s">
        <v>12</v>
      </c>
      <c r="F529" s="153" t="s">
        <v>21</v>
      </c>
      <c r="G529" s="186">
        <v>2250166</v>
      </c>
      <c r="H529" s="183">
        <v>45807</v>
      </c>
      <c r="I529" s="181" t="s">
        <v>1009</v>
      </c>
      <c r="J529" s="181" t="s">
        <v>116</v>
      </c>
      <c r="K529" s="187" t="s">
        <v>101</v>
      </c>
      <c r="L529" s="194">
        <v>119683</v>
      </c>
      <c r="M529" s="85">
        <v>45778</v>
      </c>
    </row>
    <row r="530" spans="1:13" ht="24" x14ac:dyDescent="0.2">
      <c r="A530" s="77" t="s">
        <v>40</v>
      </c>
      <c r="B530" s="93" t="s">
        <v>220</v>
      </c>
      <c r="C530" s="185" t="s">
        <v>49</v>
      </c>
      <c r="D530" s="186" t="s">
        <v>12</v>
      </c>
      <c r="E530" s="82" t="s">
        <v>12</v>
      </c>
      <c r="F530" s="153" t="s">
        <v>21</v>
      </c>
      <c r="G530" s="186">
        <v>2250167</v>
      </c>
      <c r="H530" s="183">
        <v>45807</v>
      </c>
      <c r="I530" s="181" t="s">
        <v>1010</v>
      </c>
      <c r="J530" s="181" t="s">
        <v>116</v>
      </c>
      <c r="K530" s="187" t="s">
        <v>101</v>
      </c>
      <c r="L530" s="194">
        <v>154874</v>
      </c>
      <c r="M530" s="85">
        <v>45778</v>
      </c>
    </row>
    <row r="531" spans="1:13" ht="30" x14ac:dyDescent="0.2">
      <c r="A531" s="77" t="s">
        <v>40</v>
      </c>
      <c r="B531" s="86" t="s">
        <v>0</v>
      </c>
      <c r="C531" s="87" t="s">
        <v>0</v>
      </c>
      <c r="D531" s="88" t="s">
        <v>217</v>
      </c>
      <c r="E531" s="104">
        <v>45517</v>
      </c>
      <c r="F531" s="153" t="s">
        <v>21</v>
      </c>
      <c r="G531" s="186">
        <v>2250168</v>
      </c>
      <c r="H531" s="183">
        <v>45807</v>
      </c>
      <c r="I531" s="181" t="s">
        <v>1011</v>
      </c>
      <c r="J531" s="91" t="s">
        <v>64</v>
      </c>
      <c r="K531" s="92" t="s">
        <v>23</v>
      </c>
      <c r="L531" s="194">
        <v>114037</v>
      </c>
      <c r="M531" s="85">
        <v>45778</v>
      </c>
    </row>
    <row r="532" spans="1:13" ht="30" x14ac:dyDescent="0.2">
      <c r="A532" s="77" t="s">
        <v>40</v>
      </c>
      <c r="B532" s="86" t="s">
        <v>0</v>
      </c>
      <c r="C532" s="87" t="s">
        <v>0</v>
      </c>
      <c r="D532" s="88" t="s">
        <v>217</v>
      </c>
      <c r="E532" s="104">
        <v>45517</v>
      </c>
      <c r="F532" s="153" t="s">
        <v>21</v>
      </c>
      <c r="G532" s="186">
        <v>2250169</v>
      </c>
      <c r="H532" s="183">
        <v>45807</v>
      </c>
      <c r="I532" s="181" t="s">
        <v>1012</v>
      </c>
      <c r="J532" s="91" t="s">
        <v>64</v>
      </c>
      <c r="K532" s="92" t="s">
        <v>23</v>
      </c>
      <c r="L532" s="194">
        <v>429110</v>
      </c>
      <c r="M532" s="85">
        <v>45778</v>
      </c>
    </row>
    <row r="533" spans="1:13" ht="30" x14ac:dyDescent="0.2">
      <c r="A533" s="77" t="s">
        <v>40</v>
      </c>
      <c r="B533" s="86" t="s">
        <v>0</v>
      </c>
      <c r="C533" s="87" t="s">
        <v>0</v>
      </c>
      <c r="D533" s="88" t="s">
        <v>217</v>
      </c>
      <c r="E533" s="104">
        <v>45517</v>
      </c>
      <c r="F533" s="153" t="s">
        <v>21</v>
      </c>
      <c r="G533" s="186">
        <v>2250170</v>
      </c>
      <c r="H533" s="183">
        <v>45807</v>
      </c>
      <c r="I533" s="181" t="s">
        <v>1013</v>
      </c>
      <c r="J533" s="91" t="s">
        <v>64</v>
      </c>
      <c r="K533" s="92" t="s">
        <v>23</v>
      </c>
      <c r="L533" s="194">
        <v>168465</v>
      </c>
      <c r="M533" s="85">
        <v>45778</v>
      </c>
    </row>
    <row r="534" spans="1:13" ht="30" x14ac:dyDescent="0.2">
      <c r="A534" s="77" t="s">
        <v>40</v>
      </c>
      <c r="B534" s="86" t="s">
        <v>0</v>
      </c>
      <c r="C534" s="87" t="s">
        <v>0</v>
      </c>
      <c r="D534" s="88" t="s">
        <v>217</v>
      </c>
      <c r="E534" s="104">
        <v>45517</v>
      </c>
      <c r="F534" s="153" t="s">
        <v>21</v>
      </c>
      <c r="G534" s="186">
        <v>2250171</v>
      </c>
      <c r="H534" s="183">
        <v>45807</v>
      </c>
      <c r="I534" s="181" t="s">
        <v>1014</v>
      </c>
      <c r="J534" s="91" t="s">
        <v>64</v>
      </c>
      <c r="K534" s="92" t="s">
        <v>23</v>
      </c>
      <c r="L534" s="194">
        <v>409922</v>
      </c>
      <c r="M534" s="85">
        <v>45778</v>
      </c>
    </row>
    <row r="535" spans="1:13" ht="24" x14ac:dyDescent="0.2">
      <c r="A535" s="77" t="s">
        <v>59</v>
      </c>
      <c r="B535" s="93" t="s">
        <v>220</v>
      </c>
      <c r="C535" s="185" t="s">
        <v>49</v>
      </c>
      <c r="D535" s="186" t="s">
        <v>12</v>
      </c>
      <c r="E535" s="82" t="s">
        <v>12</v>
      </c>
      <c r="F535" s="153" t="s">
        <v>21</v>
      </c>
      <c r="G535" s="79">
        <v>5250134</v>
      </c>
      <c r="H535" s="82">
        <v>45807</v>
      </c>
      <c r="I535" s="77" t="s">
        <v>1015</v>
      </c>
      <c r="J535" s="77" t="s">
        <v>1016</v>
      </c>
      <c r="K535" s="120" t="s">
        <v>1017</v>
      </c>
      <c r="L535" s="84">
        <v>204000</v>
      </c>
      <c r="M535" s="85">
        <v>45778</v>
      </c>
    </row>
    <row r="536" spans="1:13" ht="24" x14ac:dyDescent="0.2">
      <c r="A536" s="77" t="s">
        <v>60</v>
      </c>
      <c r="B536" s="77" t="s">
        <v>13</v>
      </c>
      <c r="C536" s="185" t="s">
        <v>49</v>
      </c>
      <c r="D536" s="61" t="s">
        <v>1018</v>
      </c>
      <c r="E536" s="188">
        <v>45797</v>
      </c>
      <c r="F536" s="153" t="s">
        <v>21</v>
      </c>
      <c r="G536" s="79">
        <v>6250105</v>
      </c>
      <c r="H536" s="161">
        <v>45807</v>
      </c>
      <c r="I536" s="57" t="s">
        <v>1019</v>
      </c>
      <c r="J536" s="57" t="s">
        <v>1020</v>
      </c>
      <c r="K536" s="59" t="s">
        <v>1021</v>
      </c>
      <c r="L536" s="60">
        <v>948510</v>
      </c>
      <c r="M536" s="85">
        <v>45778</v>
      </c>
    </row>
    <row r="537" spans="1:13" ht="25.5" x14ac:dyDescent="0.2">
      <c r="A537" s="77" t="s">
        <v>41</v>
      </c>
      <c r="B537" s="127" t="s">
        <v>269</v>
      </c>
      <c r="C537" s="185" t="s">
        <v>49</v>
      </c>
      <c r="D537" s="168" t="s">
        <v>88</v>
      </c>
      <c r="E537" s="167" t="s">
        <v>88</v>
      </c>
      <c r="F537" s="153" t="s">
        <v>21</v>
      </c>
      <c r="G537" s="166">
        <v>10250096</v>
      </c>
      <c r="H537" s="167">
        <v>45807</v>
      </c>
      <c r="I537" s="99" t="s">
        <v>1022</v>
      </c>
      <c r="J537" s="99" t="s">
        <v>86</v>
      </c>
      <c r="K537" s="165" t="s">
        <v>1023</v>
      </c>
      <c r="L537" s="164">
        <v>1178100</v>
      </c>
      <c r="M537" s="85">
        <v>45778</v>
      </c>
    </row>
    <row r="538" spans="1:13" ht="45" x14ac:dyDescent="0.2">
      <c r="A538" s="77" t="s">
        <v>32</v>
      </c>
      <c r="B538" s="86" t="s">
        <v>0</v>
      </c>
      <c r="C538" s="87" t="s">
        <v>0</v>
      </c>
      <c r="D538" s="88" t="s">
        <v>217</v>
      </c>
      <c r="E538" s="104">
        <v>45517</v>
      </c>
      <c r="F538" s="181" t="s">
        <v>20</v>
      </c>
      <c r="G538" s="107">
        <v>1125128</v>
      </c>
      <c r="H538" s="104">
        <v>45807</v>
      </c>
      <c r="I538" s="190" t="s">
        <v>1024</v>
      </c>
      <c r="J538" s="91" t="s">
        <v>64</v>
      </c>
      <c r="K538" s="92" t="s">
        <v>23</v>
      </c>
      <c r="L538" s="192">
        <v>375596</v>
      </c>
      <c r="M538" s="85">
        <v>45778</v>
      </c>
    </row>
    <row r="539" spans="1:13" ht="24" x14ac:dyDescent="0.2">
      <c r="A539" s="77" t="s">
        <v>36</v>
      </c>
      <c r="B539" s="93" t="s">
        <v>220</v>
      </c>
      <c r="C539" s="185" t="s">
        <v>49</v>
      </c>
      <c r="D539" s="186" t="s">
        <v>12</v>
      </c>
      <c r="E539" s="82" t="s">
        <v>12</v>
      </c>
      <c r="F539" s="153" t="s">
        <v>21</v>
      </c>
      <c r="G539" s="186">
        <v>14250080</v>
      </c>
      <c r="H539" s="183">
        <v>45807</v>
      </c>
      <c r="I539" s="77" t="s">
        <v>1025</v>
      </c>
      <c r="J539" s="119" t="s">
        <v>76</v>
      </c>
      <c r="K539" s="193" t="s">
        <v>73</v>
      </c>
      <c r="L539" s="184">
        <v>11692</v>
      </c>
      <c r="M539" s="85">
        <v>45778</v>
      </c>
    </row>
    <row r="540" spans="1:13" ht="25.5" x14ac:dyDescent="0.2">
      <c r="A540" s="174"/>
      <c r="B540" s="175" t="s">
        <v>852</v>
      </c>
      <c r="C540" s="176" t="s">
        <v>853</v>
      </c>
      <c r="D540" s="174"/>
      <c r="E540" s="174"/>
      <c r="F540" s="177"/>
      <c r="G540" s="178" t="s">
        <v>1026</v>
      </c>
      <c r="H540" s="179">
        <v>45807.378599537034</v>
      </c>
      <c r="I540" s="178" t="s">
        <v>1027</v>
      </c>
      <c r="J540" s="175"/>
      <c r="K540" s="174"/>
      <c r="L540" s="180">
        <v>8782200</v>
      </c>
      <c r="M540" s="85">
        <v>45778</v>
      </c>
    </row>
    <row r="541" spans="1:13" ht="25.5" x14ac:dyDescent="0.2">
      <c r="A541" s="174"/>
      <c r="B541" s="175" t="s">
        <v>852</v>
      </c>
      <c r="C541" s="176" t="s">
        <v>853</v>
      </c>
      <c r="D541" s="174"/>
      <c r="E541" s="174"/>
      <c r="F541" s="177"/>
      <c r="G541" s="178" t="s">
        <v>1028</v>
      </c>
      <c r="H541" s="179">
        <v>45807.399398148147</v>
      </c>
      <c r="I541" s="178" t="s">
        <v>1029</v>
      </c>
      <c r="J541" s="175"/>
      <c r="K541" s="174"/>
      <c r="L541" s="180">
        <v>3546000</v>
      </c>
      <c r="M541" s="85">
        <v>45778</v>
      </c>
    </row>
    <row r="542" spans="1:13" ht="25.5" x14ac:dyDescent="0.2">
      <c r="A542" s="174"/>
      <c r="B542" s="175" t="s">
        <v>852</v>
      </c>
      <c r="C542" s="176" t="s">
        <v>853</v>
      </c>
      <c r="D542" s="174"/>
      <c r="E542" s="174"/>
      <c r="F542" s="177"/>
      <c r="G542" s="178" t="s">
        <v>1030</v>
      </c>
      <c r="H542" s="179">
        <v>45807.442199074074</v>
      </c>
      <c r="I542" s="178" t="s">
        <v>1031</v>
      </c>
      <c r="J542" s="175"/>
      <c r="K542" s="174"/>
      <c r="L542" s="180">
        <v>297500</v>
      </c>
      <c r="M542" s="85">
        <v>45778</v>
      </c>
    </row>
    <row r="543" spans="1:13" ht="25.5" x14ac:dyDescent="0.2">
      <c r="A543" s="174"/>
      <c r="B543" s="175" t="s">
        <v>852</v>
      </c>
      <c r="C543" s="176" t="s">
        <v>853</v>
      </c>
      <c r="D543" s="174"/>
      <c r="E543" s="174"/>
      <c r="F543" s="177"/>
      <c r="G543" s="178" t="s">
        <v>1032</v>
      </c>
      <c r="H543" s="179">
        <v>45807.45994212963</v>
      </c>
      <c r="I543" s="178" t="s">
        <v>1033</v>
      </c>
      <c r="J543" s="175"/>
      <c r="K543" s="174"/>
      <c r="L543" s="180">
        <v>6241550</v>
      </c>
      <c r="M543" s="85">
        <v>45778</v>
      </c>
    </row>
    <row r="544" spans="1:13" ht="25.5" x14ac:dyDescent="0.2">
      <c r="A544" s="174"/>
      <c r="B544" s="175" t="s">
        <v>852</v>
      </c>
      <c r="C544" s="176" t="s">
        <v>853</v>
      </c>
      <c r="D544" s="174"/>
      <c r="E544" s="174"/>
      <c r="F544" s="177"/>
      <c r="G544" s="178" t="s">
        <v>1034</v>
      </c>
      <c r="H544" s="179">
        <v>45807.555532407408</v>
      </c>
      <c r="I544" s="178" t="s">
        <v>1035</v>
      </c>
      <c r="J544" s="175"/>
      <c r="K544" s="174"/>
      <c r="L544" s="180">
        <v>1489320.7</v>
      </c>
      <c r="M544" s="85">
        <v>45778</v>
      </c>
    </row>
    <row r="545" spans="1:13" ht="25.5" x14ac:dyDescent="0.2">
      <c r="A545" s="174"/>
      <c r="B545" s="175" t="s">
        <v>852</v>
      </c>
      <c r="C545" s="176" t="s">
        <v>853</v>
      </c>
      <c r="D545" s="174"/>
      <c r="E545" s="174"/>
      <c r="F545" s="177"/>
      <c r="G545" s="178" t="s">
        <v>1036</v>
      </c>
      <c r="H545" s="179">
        <v>45807.612118055556</v>
      </c>
      <c r="I545" s="178" t="s">
        <v>1037</v>
      </c>
      <c r="J545" s="175"/>
      <c r="K545" s="174"/>
      <c r="L545" s="180">
        <v>2474491.9500000002</v>
      </c>
      <c r="M545" s="85">
        <v>45778</v>
      </c>
    </row>
    <row r="546" spans="1:13" ht="25.5" x14ac:dyDescent="0.2">
      <c r="A546" s="174"/>
      <c r="B546" s="175" t="s">
        <v>852</v>
      </c>
      <c r="C546" s="176" t="s">
        <v>853</v>
      </c>
      <c r="D546" s="174"/>
      <c r="E546" s="174"/>
      <c r="F546" s="177"/>
      <c r="G546" s="178" t="s">
        <v>1038</v>
      </c>
      <c r="H546" s="179">
        <v>45807.616620370369</v>
      </c>
      <c r="I546" s="178" t="s">
        <v>1039</v>
      </c>
      <c r="J546" s="175"/>
      <c r="K546" s="174"/>
      <c r="L546" s="180">
        <v>154700</v>
      </c>
      <c r="M546" s="85">
        <v>45778</v>
      </c>
    </row>
    <row r="547" spans="1:13" ht="25.5" x14ac:dyDescent="0.2">
      <c r="A547" s="174"/>
      <c r="B547" s="175" t="s">
        <v>852</v>
      </c>
      <c r="C547" s="176" t="s">
        <v>853</v>
      </c>
      <c r="D547" s="174"/>
      <c r="E547" s="174"/>
      <c r="F547" s="177"/>
      <c r="G547" s="178" t="s">
        <v>1040</v>
      </c>
      <c r="H547" s="179">
        <v>45807.64234953704</v>
      </c>
      <c r="I547" s="178" t="s">
        <v>1041</v>
      </c>
      <c r="J547" s="175"/>
      <c r="K547" s="174"/>
      <c r="L547" s="180">
        <v>589448.65</v>
      </c>
      <c r="M547" s="85">
        <v>45778</v>
      </c>
    </row>
    <row r="548" spans="1:13" ht="25.5" x14ac:dyDescent="0.2">
      <c r="A548" s="174"/>
      <c r="B548" s="175" t="s">
        <v>852</v>
      </c>
      <c r="C548" s="175" t="s">
        <v>49</v>
      </c>
      <c r="D548" s="174"/>
      <c r="E548" s="174"/>
      <c r="F548" s="177"/>
      <c r="G548" s="178" t="s">
        <v>1042</v>
      </c>
      <c r="H548" s="179">
        <v>45807.665706018517</v>
      </c>
      <c r="I548" s="178" t="s">
        <v>1043</v>
      </c>
      <c r="J548" s="175"/>
      <c r="K548" s="174"/>
      <c r="L548" s="180">
        <v>171.99998199999999</v>
      </c>
      <c r="M548" s="85">
        <v>45778</v>
      </c>
    </row>
    <row r="549" spans="1:13" ht="25.5" x14ac:dyDescent="0.2">
      <c r="A549" s="174"/>
      <c r="B549" s="175" t="s">
        <v>852</v>
      </c>
      <c r="C549" s="176" t="s">
        <v>853</v>
      </c>
      <c r="D549" s="174"/>
      <c r="E549" s="174"/>
      <c r="F549" s="177"/>
      <c r="G549" s="178" t="s">
        <v>1044</v>
      </c>
      <c r="H549" s="179">
        <v>45807.704212962963</v>
      </c>
      <c r="I549" s="178" t="s">
        <v>1045</v>
      </c>
      <c r="J549" s="175"/>
      <c r="K549" s="174"/>
      <c r="L549" s="180">
        <v>6769094.8499999996</v>
      </c>
      <c r="M549" s="85">
        <v>45778</v>
      </c>
    </row>
    <row r="550" spans="1:13" ht="25.5" x14ac:dyDescent="0.2">
      <c r="A550" s="174"/>
      <c r="B550" s="175" t="s">
        <v>852</v>
      </c>
      <c r="C550" s="176" t="s">
        <v>853</v>
      </c>
      <c r="D550" s="174"/>
      <c r="E550" s="174"/>
      <c r="F550" s="177"/>
      <c r="G550" s="178" t="s">
        <v>1046</v>
      </c>
      <c r="H550" s="179">
        <v>45807.743344907409</v>
      </c>
      <c r="I550" s="178" t="s">
        <v>1047</v>
      </c>
      <c r="J550" s="175"/>
      <c r="K550" s="174"/>
      <c r="L550" s="180">
        <v>499800</v>
      </c>
      <c r="M550" s="85">
        <v>45778</v>
      </c>
    </row>
    <row r="551" spans="1:13" ht="25.5" x14ac:dyDescent="0.2">
      <c r="A551" s="174"/>
      <c r="B551" s="175" t="s">
        <v>852</v>
      </c>
      <c r="C551" s="176" t="s">
        <v>853</v>
      </c>
      <c r="D551" s="174"/>
      <c r="E551" s="174"/>
      <c r="F551" s="177"/>
      <c r="G551" s="178" t="s">
        <v>1048</v>
      </c>
      <c r="H551" s="179">
        <v>45807.769791666666</v>
      </c>
      <c r="I551" s="178" t="s">
        <v>1049</v>
      </c>
      <c r="J551" s="175"/>
      <c r="K551" s="174"/>
      <c r="L551" s="180">
        <v>3450654.9</v>
      </c>
      <c r="M551" s="85">
        <v>45778</v>
      </c>
    </row>
    <row r="552" spans="1:13" ht="25.5" x14ac:dyDescent="0.2">
      <c r="A552" s="174"/>
      <c r="B552" s="175" t="s">
        <v>852</v>
      </c>
      <c r="C552" s="176" t="s">
        <v>853</v>
      </c>
      <c r="D552" s="174"/>
      <c r="E552" s="174"/>
      <c r="F552" s="177"/>
      <c r="G552" s="178" t="s">
        <v>1050</v>
      </c>
      <c r="H552" s="179">
        <v>45807.77138888889</v>
      </c>
      <c r="I552" s="178" t="s">
        <v>1051</v>
      </c>
      <c r="J552" s="175"/>
      <c r="K552" s="174"/>
      <c r="L552" s="180">
        <v>416500</v>
      </c>
      <c r="M552" s="85">
        <v>45778</v>
      </c>
    </row>
    <row r="553" spans="1:13" ht="25.5" x14ac:dyDescent="0.2">
      <c r="A553" s="174"/>
      <c r="B553" s="175" t="s">
        <v>852</v>
      </c>
      <c r="C553" s="176" t="s">
        <v>853</v>
      </c>
      <c r="D553" s="174"/>
      <c r="E553" s="174"/>
      <c r="F553" s="177"/>
      <c r="G553" s="178" t="s">
        <v>1052</v>
      </c>
      <c r="H553" s="179">
        <v>45807.773159722223</v>
      </c>
      <c r="I553" s="178" t="s">
        <v>1053</v>
      </c>
      <c r="J553" s="175"/>
      <c r="K553" s="174"/>
      <c r="L553" s="180">
        <v>425425</v>
      </c>
      <c r="M553" s="85">
        <v>45778</v>
      </c>
    </row>
    <row r="554" spans="1:13" ht="25.5" x14ac:dyDescent="0.2">
      <c r="A554" s="174"/>
      <c r="B554" s="175" t="s">
        <v>852</v>
      </c>
      <c r="C554" s="176" t="s">
        <v>853</v>
      </c>
      <c r="D554" s="174"/>
      <c r="E554" s="174"/>
      <c r="F554" s="177"/>
      <c r="G554" s="178" t="s">
        <v>1054</v>
      </c>
      <c r="H554" s="179">
        <v>45807.773657407408</v>
      </c>
      <c r="I554" s="178" t="s">
        <v>1055</v>
      </c>
      <c r="J554" s="175"/>
      <c r="K554" s="174"/>
      <c r="L554" s="180">
        <v>2072275.52</v>
      </c>
      <c r="M554" s="85">
        <v>45778</v>
      </c>
    </row>
    <row r="555" spans="1:13" ht="38.25" x14ac:dyDescent="0.2">
      <c r="A555" s="93" t="s">
        <v>1056</v>
      </c>
      <c r="B555" s="93" t="s">
        <v>220</v>
      </c>
      <c r="C555" s="185" t="s">
        <v>49</v>
      </c>
      <c r="D555" s="127" t="s">
        <v>12</v>
      </c>
      <c r="E555" s="203" t="s">
        <v>12</v>
      </c>
      <c r="F555" s="174" t="s">
        <v>20</v>
      </c>
      <c r="G555" s="204">
        <v>18250121</v>
      </c>
      <c r="H555" s="205">
        <v>45810</v>
      </c>
      <c r="I555" s="185" t="s">
        <v>1057</v>
      </c>
      <c r="J555" s="185" t="s">
        <v>1058</v>
      </c>
      <c r="K555" s="206" t="s">
        <v>1059</v>
      </c>
      <c r="L555" s="207">
        <v>39999</v>
      </c>
      <c r="M555" s="208">
        <v>45809</v>
      </c>
    </row>
    <row r="556" spans="1:13" ht="38.25" x14ac:dyDescent="0.2">
      <c r="A556" s="93" t="s">
        <v>1056</v>
      </c>
      <c r="B556" s="77" t="s">
        <v>13</v>
      </c>
      <c r="C556" s="185" t="s">
        <v>49</v>
      </c>
      <c r="D556" s="78" t="s">
        <v>174</v>
      </c>
      <c r="E556" s="209">
        <v>45576</v>
      </c>
      <c r="F556" s="174" t="s">
        <v>20</v>
      </c>
      <c r="G556" s="204">
        <v>18250122</v>
      </c>
      <c r="H556" s="205">
        <v>45810</v>
      </c>
      <c r="I556" s="185" t="s">
        <v>1060</v>
      </c>
      <c r="J556" s="185" t="s">
        <v>1061</v>
      </c>
      <c r="K556" s="206" t="s">
        <v>120</v>
      </c>
      <c r="L556" s="207">
        <v>3000000</v>
      </c>
      <c r="M556" s="208">
        <v>45809</v>
      </c>
    </row>
    <row r="557" spans="1:13" ht="38.25" x14ac:dyDescent="0.2">
      <c r="A557" s="93" t="s">
        <v>1056</v>
      </c>
      <c r="B557" s="87" t="s">
        <v>0</v>
      </c>
      <c r="C557" s="87" t="s">
        <v>0</v>
      </c>
      <c r="D557" s="210" t="s">
        <v>217</v>
      </c>
      <c r="E557" s="211">
        <v>45517</v>
      </c>
      <c r="F557" s="174" t="s">
        <v>20</v>
      </c>
      <c r="G557" s="204">
        <v>18250123</v>
      </c>
      <c r="H557" s="205">
        <v>45810</v>
      </c>
      <c r="I557" s="185" t="s">
        <v>1062</v>
      </c>
      <c r="J557" s="210" t="s">
        <v>1063</v>
      </c>
      <c r="K557" s="212" t="s">
        <v>1064</v>
      </c>
      <c r="L557" s="207">
        <v>164656</v>
      </c>
      <c r="M557" s="208">
        <v>45809</v>
      </c>
    </row>
    <row r="558" spans="1:13" ht="38.25" x14ac:dyDescent="0.2">
      <c r="A558" s="93" t="s">
        <v>1056</v>
      </c>
      <c r="B558" s="87" t="s">
        <v>0</v>
      </c>
      <c r="C558" s="87" t="s">
        <v>0</v>
      </c>
      <c r="D558" s="210" t="s">
        <v>217</v>
      </c>
      <c r="E558" s="211">
        <v>45517</v>
      </c>
      <c r="F558" s="174" t="s">
        <v>20</v>
      </c>
      <c r="G558" s="204">
        <v>18250124</v>
      </c>
      <c r="H558" s="205">
        <v>45810</v>
      </c>
      <c r="I558" s="185" t="s">
        <v>1065</v>
      </c>
      <c r="J558" s="210" t="s">
        <v>1063</v>
      </c>
      <c r="K558" s="212" t="s">
        <v>1064</v>
      </c>
      <c r="L558" s="207">
        <v>109165</v>
      </c>
      <c r="M558" s="208">
        <v>45809</v>
      </c>
    </row>
    <row r="559" spans="1:13" ht="38.25" x14ac:dyDescent="0.2">
      <c r="A559" s="93" t="s">
        <v>1056</v>
      </c>
      <c r="B559" s="87" t="s">
        <v>0</v>
      </c>
      <c r="C559" s="87" t="s">
        <v>0</v>
      </c>
      <c r="D559" s="210" t="s">
        <v>217</v>
      </c>
      <c r="E559" s="211">
        <v>45517</v>
      </c>
      <c r="F559" s="174" t="s">
        <v>20</v>
      </c>
      <c r="G559" s="204">
        <v>18250125</v>
      </c>
      <c r="H559" s="205">
        <v>45810</v>
      </c>
      <c r="I559" s="185" t="s">
        <v>1062</v>
      </c>
      <c r="J559" s="210" t="s">
        <v>1063</v>
      </c>
      <c r="K559" s="212" t="s">
        <v>1064</v>
      </c>
      <c r="L559" s="207">
        <v>165995</v>
      </c>
      <c r="M559" s="208">
        <v>45809</v>
      </c>
    </row>
    <row r="560" spans="1:13" ht="25.5" x14ac:dyDescent="0.2">
      <c r="A560" s="93" t="s">
        <v>41</v>
      </c>
      <c r="B560" s="87" t="s">
        <v>0</v>
      </c>
      <c r="C560" s="87" t="s">
        <v>0</v>
      </c>
      <c r="D560" s="210" t="s">
        <v>217</v>
      </c>
      <c r="E560" s="211">
        <v>45517</v>
      </c>
      <c r="F560" s="213" t="s">
        <v>175</v>
      </c>
      <c r="G560" s="214">
        <v>10250097</v>
      </c>
      <c r="H560" s="209">
        <v>45810</v>
      </c>
      <c r="I560" s="215" t="s">
        <v>1066</v>
      </c>
      <c r="J560" s="210" t="s">
        <v>1063</v>
      </c>
      <c r="K560" s="212" t="s">
        <v>1064</v>
      </c>
      <c r="L560" s="216">
        <v>233194</v>
      </c>
      <c r="M560" s="208">
        <v>45809</v>
      </c>
    </row>
    <row r="561" spans="1:13" x14ac:dyDescent="0.2">
      <c r="A561" s="93" t="s">
        <v>41</v>
      </c>
      <c r="B561" s="93" t="s">
        <v>220</v>
      </c>
      <c r="C561" s="185" t="s">
        <v>49</v>
      </c>
      <c r="D561" s="127" t="s">
        <v>12</v>
      </c>
      <c r="E561" s="203" t="s">
        <v>12</v>
      </c>
      <c r="F561" s="213" t="s">
        <v>175</v>
      </c>
      <c r="G561" s="214">
        <v>10250098</v>
      </c>
      <c r="H561" s="209">
        <v>45810</v>
      </c>
      <c r="I561" s="215" t="s">
        <v>1067</v>
      </c>
      <c r="J561" s="215" t="s">
        <v>69</v>
      </c>
      <c r="K561" s="217" t="s">
        <v>26</v>
      </c>
      <c r="L561" s="216">
        <v>110000</v>
      </c>
      <c r="M561" s="208">
        <v>45809</v>
      </c>
    </row>
    <row r="562" spans="1:13" ht="38.25" x14ac:dyDescent="0.2">
      <c r="A562" s="93" t="s">
        <v>31</v>
      </c>
      <c r="B562" s="87" t="s">
        <v>0</v>
      </c>
      <c r="C562" s="87" t="s">
        <v>0</v>
      </c>
      <c r="D562" s="210" t="s">
        <v>217</v>
      </c>
      <c r="E562" s="211">
        <v>45517</v>
      </c>
      <c r="F562" s="213" t="s">
        <v>175</v>
      </c>
      <c r="G562" s="174">
        <v>12250070</v>
      </c>
      <c r="H562" s="211">
        <v>45810</v>
      </c>
      <c r="I562" s="185" t="s">
        <v>1068</v>
      </c>
      <c r="J562" s="210" t="s">
        <v>1063</v>
      </c>
      <c r="K562" s="212" t="s">
        <v>1064</v>
      </c>
      <c r="L562" s="54">
        <v>466218</v>
      </c>
      <c r="M562" s="208">
        <v>45809</v>
      </c>
    </row>
    <row r="563" spans="1:13" ht="38.25" x14ac:dyDescent="0.2">
      <c r="A563" s="93" t="s">
        <v>14</v>
      </c>
      <c r="B563" s="87" t="s">
        <v>0</v>
      </c>
      <c r="C563" s="87" t="s">
        <v>0</v>
      </c>
      <c r="D563" s="210" t="s">
        <v>217</v>
      </c>
      <c r="E563" s="211">
        <v>45517</v>
      </c>
      <c r="F563" s="213" t="s">
        <v>175</v>
      </c>
      <c r="G563" s="218">
        <v>17250311</v>
      </c>
      <c r="H563" s="219">
        <v>45810</v>
      </c>
      <c r="I563" s="210" t="s">
        <v>1069</v>
      </c>
      <c r="J563" s="210" t="s">
        <v>1063</v>
      </c>
      <c r="K563" s="212" t="s">
        <v>1064</v>
      </c>
      <c r="L563" s="220">
        <v>509366</v>
      </c>
      <c r="M563" s="208">
        <v>45809</v>
      </c>
    </row>
    <row r="564" spans="1:13" ht="38.25" x14ac:dyDescent="0.2">
      <c r="A564" s="93" t="s">
        <v>14</v>
      </c>
      <c r="B564" s="87" t="s">
        <v>0</v>
      </c>
      <c r="C564" s="87" t="s">
        <v>0</v>
      </c>
      <c r="D564" s="210" t="s">
        <v>217</v>
      </c>
      <c r="E564" s="211">
        <v>45517</v>
      </c>
      <c r="F564" s="213" t="s">
        <v>175</v>
      </c>
      <c r="G564" s="218">
        <v>17250312</v>
      </c>
      <c r="H564" s="219">
        <v>45810</v>
      </c>
      <c r="I564" s="210" t="s">
        <v>1070</v>
      </c>
      <c r="J564" s="210" t="s">
        <v>1063</v>
      </c>
      <c r="K564" s="212" t="s">
        <v>1064</v>
      </c>
      <c r="L564" s="220">
        <v>543514</v>
      </c>
      <c r="M564" s="208">
        <v>45809</v>
      </c>
    </row>
    <row r="565" spans="1:13" ht="38.25" x14ac:dyDescent="0.2">
      <c r="A565" s="93" t="s">
        <v>14</v>
      </c>
      <c r="B565" s="87" t="s">
        <v>0</v>
      </c>
      <c r="C565" s="87" t="s">
        <v>0</v>
      </c>
      <c r="D565" s="210" t="s">
        <v>217</v>
      </c>
      <c r="E565" s="211">
        <v>45517</v>
      </c>
      <c r="F565" s="213" t="s">
        <v>175</v>
      </c>
      <c r="G565" s="218">
        <v>17250313</v>
      </c>
      <c r="H565" s="219">
        <v>45810</v>
      </c>
      <c r="I565" s="210" t="s">
        <v>1071</v>
      </c>
      <c r="J565" s="210" t="s">
        <v>1063</v>
      </c>
      <c r="K565" s="212" t="s">
        <v>1064</v>
      </c>
      <c r="L565" s="220">
        <v>543514</v>
      </c>
      <c r="M565" s="208">
        <v>45809</v>
      </c>
    </row>
    <row r="566" spans="1:13" ht="38.25" x14ac:dyDescent="0.2">
      <c r="A566" s="93" t="s">
        <v>14</v>
      </c>
      <c r="B566" s="87" t="s">
        <v>0</v>
      </c>
      <c r="C566" s="87" t="s">
        <v>0</v>
      </c>
      <c r="D566" s="210" t="s">
        <v>217</v>
      </c>
      <c r="E566" s="211">
        <v>45517</v>
      </c>
      <c r="F566" s="213" t="s">
        <v>175</v>
      </c>
      <c r="G566" s="218">
        <v>17250314</v>
      </c>
      <c r="H566" s="219">
        <v>45810</v>
      </c>
      <c r="I566" s="210" t="s">
        <v>1072</v>
      </c>
      <c r="J566" s="210" t="s">
        <v>1063</v>
      </c>
      <c r="K566" s="212" t="s">
        <v>1064</v>
      </c>
      <c r="L566" s="220">
        <v>543514</v>
      </c>
      <c r="M566" s="208">
        <v>45809</v>
      </c>
    </row>
    <row r="567" spans="1:13" ht="51" x14ac:dyDescent="0.2">
      <c r="A567" s="93" t="s">
        <v>14</v>
      </c>
      <c r="B567" s="87" t="s">
        <v>0</v>
      </c>
      <c r="C567" s="87" t="s">
        <v>0</v>
      </c>
      <c r="D567" s="210" t="s">
        <v>139</v>
      </c>
      <c r="E567" s="221">
        <v>45624</v>
      </c>
      <c r="F567" s="213" t="s">
        <v>175</v>
      </c>
      <c r="G567" s="218">
        <v>17250315</v>
      </c>
      <c r="H567" s="219">
        <v>45810</v>
      </c>
      <c r="I567" s="222" t="s">
        <v>1073</v>
      </c>
      <c r="J567" s="222" t="s">
        <v>150</v>
      </c>
      <c r="K567" s="223" t="s">
        <v>151</v>
      </c>
      <c r="L567" s="220">
        <v>1012761</v>
      </c>
      <c r="M567" s="208">
        <v>45809</v>
      </c>
    </row>
    <row r="568" spans="1:13" ht="25.5" x14ac:dyDescent="0.2">
      <c r="A568" s="174"/>
      <c r="B568" s="175" t="s">
        <v>852</v>
      </c>
      <c r="C568" s="176" t="s">
        <v>853</v>
      </c>
      <c r="D568" s="174"/>
      <c r="E568" s="174"/>
      <c r="F568" s="177"/>
      <c r="G568" s="178" t="s">
        <v>1074</v>
      </c>
      <c r="H568" s="179">
        <v>45810.437719907408</v>
      </c>
      <c r="I568" s="178" t="s">
        <v>1075</v>
      </c>
      <c r="J568" s="175"/>
      <c r="K568" s="174"/>
      <c r="L568" s="180">
        <v>392700</v>
      </c>
      <c r="M568" s="208">
        <v>45809</v>
      </c>
    </row>
    <row r="569" spans="1:13" ht="25.5" x14ac:dyDescent="0.2">
      <c r="A569" s="174"/>
      <c r="B569" s="175" t="s">
        <v>852</v>
      </c>
      <c r="C569" s="176" t="s">
        <v>853</v>
      </c>
      <c r="D569" s="174"/>
      <c r="E569" s="174"/>
      <c r="F569" s="177"/>
      <c r="G569" s="178" t="s">
        <v>1076</v>
      </c>
      <c r="H569" s="179">
        <v>45810.468854166669</v>
      </c>
      <c r="I569" s="178" t="s">
        <v>1077</v>
      </c>
      <c r="J569" s="175"/>
      <c r="K569" s="174"/>
      <c r="L569" s="180">
        <v>3131199.4</v>
      </c>
      <c r="M569" s="208">
        <v>45809</v>
      </c>
    </row>
    <row r="570" spans="1:13" ht="25.5" x14ac:dyDescent="0.2">
      <c r="A570" s="174"/>
      <c r="B570" s="175" t="s">
        <v>852</v>
      </c>
      <c r="C570" s="176" t="s">
        <v>853</v>
      </c>
      <c r="D570" s="174"/>
      <c r="E570" s="174"/>
      <c r="F570" s="177"/>
      <c r="G570" s="178" t="s">
        <v>1078</v>
      </c>
      <c r="H570" s="179">
        <v>45810.484930555554</v>
      </c>
      <c r="I570" s="178" t="s">
        <v>1079</v>
      </c>
      <c r="J570" s="175"/>
      <c r="K570" s="174"/>
      <c r="L570" s="180">
        <v>1994052.06</v>
      </c>
      <c r="M570" s="208">
        <v>45809</v>
      </c>
    </row>
    <row r="571" spans="1:13" ht="25.5" x14ac:dyDescent="0.2">
      <c r="A571" s="174"/>
      <c r="B571" s="175" t="s">
        <v>852</v>
      </c>
      <c r="C571" s="176" t="s">
        <v>853</v>
      </c>
      <c r="D571" s="174"/>
      <c r="E571" s="174"/>
      <c r="F571" s="177"/>
      <c r="G571" s="178" t="s">
        <v>1080</v>
      </c>
      <c r="H571" s="179">
        <v>45810.517418981479</v>
      </c>
      <c r="I571" s="178" t="s">
        <v>1081</v>
      </c>
      <c r="J571" s="175"/>
      <c r="K571" s="174"/>
      <c r="L571" s="180">
        <v>856800</v>
      </c>
      <c r="M571" s="208">
        <v>45809</v>
      </c>
    </row>
    <row r="572" spans="1:13" ht="25.5" x14ac:dyDescent="0.2">
      <c r="A572" s="174"/>
      <c r="B572" s="175" t="s">
        <v>852</v>
      </c>
      <c r="C572" s="176" t="s">
        <v>853</v>
      </c>
      <c r="D572" s="174"/>
      <c r="E572" s="174"/>
      <c r="F572" s="177"/>
      <c r="G572" s="178" t="s">
        <v>1082</v>
      </c>
      <c r="H572" s="179">
        <v>45810.519050925926</v>
      </c>
      <c r="I572" s="178" t="s">
        <v>1083</v>
      </c>
      <c r="J572" s="175"/>
      <c r="K572" s="174"/>
      <c r="L572" s="180">
        <v>289999.43</v>
      </c>
      <c r="M572" s="208">
        <v>45809</v>
      </c>
    </row>
    <row r="573" spans="1:13" ht="25.5" x14ac:dyDescent="0.2">
      <c r="A573" s="174"/>
      <c r="B573" s="175" t="s">
        <v>852</v>
      </c>
      <c r="C573" s="176" t="s">
        <v>853</v>
      </c>
      <c r="D573" s="174"/>
      <c r="E573" s="174"/>
      <c r="F573" s="177"/>
      <c r="G573" s="178" t="s">
        <v>1084</v>
      </c>
      <c r="H573" s="179">
        <v>45810.520092592589</v>
      </c>
      <c r="I573" s="178" t="s">
        <v>1084</v>
      </c>
      <c r="J573" s="175"/>
      <c r="K573" s="174"/>
      <c r="L573" s="180">
        <v>874650</v>
      </c>
      <c r="M573" s="208">
        <v>45809</v>
      </c>
    </row>
    <row r="574" spans="1:13" ht="25.5" x14ac:dyDescent="0.2">
      <c r="A574" s="174"/>
      <c r="B574" s="175" t="s">
        <v>852</v>
      </c>
      <c r="C574" s="176" t="s">
        <v>853</v>
      </c>
      <c r="D574" s="174"/>
      <c r="E574" s="174"/>
      <c r="F574" s="177"/>
      <c r="G574" s="178" t="s">
        <v>1085</v>
      </c>
      <c r="H574" s="179">
        <v>45810.538101851853</v>
      </c>
      <c r="I574" s="178" t="s">
        <v>1086</v>
      </c>
      <c r="J574" s="175"/>
      <c r="K574" s="174"/>
      <c r="L574" s="180">
        <v>397795.58</v>
      </c>
      <c r="M574" s="208">
        <v>45809</v>
      </c>
    </row>
    <row r="575" spans="1:13" ht="25.5" x14ac:dyDescent="0.2">
      <c r="A575" s="174"/>
      <c r="B575" s="175" t="s">
        <v>852</v>
      </c>
      <c r="C575" s="176" t="s">
        <v>853</v>
      </c>
      <c r="D575" s="174"/>
      <c r="E575" s="174"/>
      <c r="F575" s="177"/>
      <c r="G575" s="178" t="s">
        <v>1087</v>
      </c>
      <c r="H575" s="179">
        <v>45810.541006944448</v>
      </c>
      <c r="I575" s="178" t="s">
        <v>1088</v>
      </c>
      <c r="J575" s="175"/>
      <c r="K575" s="174"/>
      <c r="L575" s="180">
        <v>664385.32999999996</v>
      </c>
      <c r="M575" s="208">
        <v>45809</v>
      </c>
    </row>
    <row r="576" spans="1:13" ht="25.5" x14ac:dyDescent="0.2">
      <c r="A576" s="174"/>
      <c r="B576" s="175" t="s">
        <v>852</v>
      </c>
      <c r="C576" s="176" t="s">
        <v>853</v>
      </c>
      <c r="D576" s="174"/>
      <c r="E576" s="174"/>
      <c r="F576" s="177"/>
      <c r="G576" s="178" t="s">
        <v>1089</v>
      </c>
      <c r="H576" s="179">
        <v>45810.619826388887</v>
      </c>
      <c r="I576" s="178" t="s">
        <v>1090</v>
      </c>
      <c r="J576" s="175"/>
      <c r="K576" s="174"/>
      <c r="L576" s="180">
        <v>506940</v>
      </c>
      <c r="M576" s="208">
        <v>45809</v>
      </c>
    </row>
    <row r="577" spans="1:13" ht="25.5" x14ac:dyDescent="0.2">
      <c r="A577" s="174"/>
      <c r="B577" s="175" t="s">
        <v>852</v>
      </c>
      <c r="C577" s="176" t="s">
        <v>853</v>
      </c>
      <c r="D577" s="174"/>
      <c r="E577" s="174"/>
      <c r="F577" s="177"/>
      <c r="G577" s="178" t="s">
        <v>1091</v>
      </c>
      <c r="H577" s="179">
        <v>45810.631747685184</v>
      </c>
      <c r="I577" s="178" t="s">
        <v>1092</v>
      </c>
      <c r="J577" s="175"/>
      <c r="K577" s="174"/>
      <c r="L577" s="180">
        <v>506940</v>
      </c>
      <c r="M577" s="208">
        <v>45809</v>
      </c>
    </row>
    <row r="578" spans="1:13" ht="25.5" x14ac:dyDescent="0.2">
      <c r="A578" s="174"/>
      <c r="B578" s="175" t="s">
        <v>852</v>
      </c>
      <c r="C578" s="176" t="s">
        <v>853</v>
      </c>
      <c r="D578" s="174"/>
      <c r="E578" s="174"/>
      <c r="F578" s="177"/>
      <c r="G578" s="178" t="s">
        <v>1093</v>
      </c>
      <c r="H578" s="179">
        <v>45810.694884259261</v>
      </c>
      <c r="I578" s="178" t="s">
        <v>1094</v>
      </c>
      <c r="J578" s="175"/>
      <c r="K578" s="174"/>
      <c r="L578" s="180">
        <v>533149.75</v>
      </c>
      <c r="M578" s="208">
        <v>45809</v>
      </c>
    </row>
    <row r="579" spans="1:13" ht="25.5" x14ac:dyDescent="0.2">
      <c r="A579" s="174"/>
      <c r="B579" s="175" t="s">
        <v>852</v>
      </c>
      <c r="C579" s="176" t="s">
        <v>853</v>
      </c>
      <c r="D579" s="174"/>
      <c r="E579" s="174"/>
      <c r="F579" s="177"/>
      <c r="G579" s="178" t="s">
        <v>1095</v>
      </c>
      <c r="H579" s="179">
        <v>45810.72552083333</v>
      </c>
      <c r="I579" s="178" t="s">
        <v>1096</v>
      </c>
      <c r="J579" s="175"/>
      <c r="K579" s="174"/>
      <c r="L579" s="180">
        <v>135000</v>
      </c>
      <c r="M579" s="208">
        <v>45809</v>
      </c>
    </row>
    <row r="580" spans="1:13" ht="25.5" x14ac:dyDescent="0.2">
      <c r="A580" s="93" t="s">
        <v>15</v>
      </c>
      <c r="B580" s="93" t="s">
        <v>220</v>
      </c>
      <c r="C580" s="185" t="s">
        <v>49</v>
      </c>
      <c r="D580" s="127" t="s">
        <v>12</v>
      </c>
      <c r="E580" s="203" t="s">
        <v>12</v>
      </c>
      <c r="F580" s="174" t="s">
        <v>20</v>
      </c>
      <c r="G580" s="224">
        <v>1250061</v>
      </c>
      <c r="H580" s="219">
        <v>45811</v>
      </c>
      <c r="I580" s="222" t="s">
        <v>1097</v>
      </c>
      <c r="J580" s="222" t="s">
        <v>185</v>
      </c>
      <c r="K580" s="225" t="s">
        <v>186</v>
      </c>
      <c r="L580" s="226">
        <v>90620</v>
      </c>
      <c r="M580" s="208">
        <v>45809</v>
      </c>
    </row>
    <row r="581" spans="1:13" ht="25.5" x14ac:dyDescent="0.2">
      <c r="A581" s="93" t="s">
        <v>40</v>
      </c>
      <c r="B581" s="87" t="s">
        <v>0</v>
      </c>
      <c r="C581" s="87" t="s">
        <v>0</v>
      </c>
      <c r="D581" s="210" t="s">
        <v>217</v>
      </c>
      <c r="E581" s="211">
        <v>45517</v>
      </c>
      <c r="F581" s="213" t="s">
        <v>175</v>
      </c>
      <c r="G581" s="204">
        <v>2250173</v>
      </c>
      <c r="H581" s="205">
        <v>45811</v>
      </c>
      <c r="I581" s="222" t="s">
        <v>1098</v>
      </c>
      <c r="J581" s="210" t="s">
        <v>1063</v>
      </c>
      <c r="K581" s="212" t="s">
        <v>1064</v>
      </c>
      <c r="L581" s="227">
        <v>316194</v>
      </c>
      <c r="M581" s="208">
        <v>45809</v>
      </c>
    </row>
    <row r="582" spans="1:13" x14ac:dyDescent="0.2">
      <c r="A582" s="93" t="s">
        <v>40</v>
      </c>
      <c r="B582" s="93" t="s">
        <v>220</v>
      </c>
      <c r="C582" s="185" t="s">
        <v>49</v>
      </c>
      <c r="D582" s="127" t="s">
        <v>12</v>
      </c>
      <c r="E582" s="203" t="s">
        <v>12</v>
      </c>
      <c r="F582" s="213" t="s">
        <v>175</v>
      </c>
      <c r="G582" s="204">
        <v>2250174</v>
      </c>
      <c r="H582" s="205">
        <v>45811</v>
      </c>
      <c r="I582" s="222" t="s">
        <v>1099</v>
      </c>
      <c r="J582" s="185" t="s">
        <v>1100</v>
      </c>
      <c r="K582" s="228" t="s">
        <v>1101</v>
      </c>
      <c r="L582" s="227">
        <v>142800</v>
      </c>
      <c r="M582" s="208">
        <v>45809</v>
      </c>
    </row>
    <row r="583" spans="1:13" ht="25.5" x14ac:dyDescent="0.2">
      <c r="A583" s="93" t="s">
        <v>37</v>
      </c>
      <c r="B583" s="93" t="s">
        <v>220</v>
      </c>
      <c r="C583" s="185" t="s">
        <v>49</v>
      </c>
      <c r="D583" s="127" t="s">
        <v>12</v>
      </c>
      <c r="E583" s="203" t="s">
        <v>12</v>
      </c>
      <c r="F583" s="213" t="s">
        <v>175</v>
      </c>
      <c r="G583" s="213">
        <v>42500109</v>
      </c>
      <c r="H583" s="229">
        <v>45811</v>
      </c>
      <c r="I583" s="230" t="s">
        <v>1102</v>
      </c>
      <c r="J583" s="230" t="s">
        <v>81</v>
      </c>
      <c r="K583" s="231" t="s">
        <v>77</v>
      </c>
      <c r="L583" s="232">
        <v>118500</v>
      </c>
      <c r="M583" s="208">
        <v>45809</v>
      </c>
    </row>
    <row r="584" spans="1:13" ht="25.5" x14ac:dyDescent="0.2">
      <c r="A584" s="93" t="s">
        <v>35</v>
      </c>
      <c r="B584" s="87" t="s">
        <v>0</v>
      </c>
      <c r="C584" s="87" t="s">
        <v>0</v>
      </c>
      <c r="D584" s="210" t="s">
        <v>217</v>
      </c>
      <c r="E584" s="211">
        <v>45517</v>
      </c>
      <c r="F584" s="213" t="s">
        <v>175</v>
      </c>
      <c r="G584" s="214">
        <v>20250077</v>
      </c>
      <c r="H584" s="233">
        <v>45811</v>
      </c>
      <c r="I584" s="185" t="s">
        <v>1103</v>
      </c>
      <c r="J584" s="210" t="s">
        <v>1063</v>
      </c>
      <c r="K584" s="212" t="s">
        <v>1064</v>
      </c>
      <c r="L584" s="234">
        <v>206139</v>
      </c>
      <c r="M584" s="208">
        <v>45809</v>
      </c>
    </row>
    <row r="585" spans="1:13" ht="38.25" x14ac:dyDescent="0.2">
      <c r="A585" s="93" t="s">
        <v>1104</v>
      </c>
      <c r="B585" s="87" t="s">
        <v>0</v>
      </c>
      <c r="C585" s="87" t="s">
        <v>0</v>
      </c>
      <c r="D585" s="210" t="s">
        <v>217</v>
      </c>
      <c r="E585" s="211">
        <v>45517</v>
      </c>
      <c r="F585" s="174" t="s">
        <v>20</v>
      </c>
      <c r="G585" s="176">
        <v>1125130</v>
      </c>
      <c r="H585" s="229">
        <v>45811</v>
      </c>
      <c r="I585" s="222" t="s">
        <v>1105</v>
      </c>
      <c r="J585" s="210" t="s">
        <v>1063</v>
      </c>
      <c r="K585" s="212" t="s">
        <v>1064</v>
      </c>
      <c r="L585" s="235">
        <v>431868</v>
      </c>
      <c r="M585" s="208">
        <v>45809</v>
      </c>
    </row>
    <row r="586" spans="1:13" ht="38.25" x14ac:dyDescent="0.2">
      <c r="A586" s="93" t="s">
        <v>31</v>
      </c>
      <c r="B586" s="93" t="s">
        <v>220</v>
      </c>
      <c r="C586" s="185" t="s">
        <v>49</v>
      </c>
      <c r="D586" s="127" t="s">
        <v>12</v>
      </c>
      <c r="E586" s="203" t="s">
        <v>12</v>
      </c>
      <c r="F586" s="213" t="s">
        <v>175</v>
      </c>
      <c r="G586" s="174">
        <v>12250071</v>
      </c>
      <c r="H586" s="211">
        <v>45811</v>
      </c>
      <c r="I586" s="185" t="s">
        <v>1106</v>
      </c>
      <c r="J586" s="222" t="s">
        <v>170</v>
      </c>
      <c r="K586" s="236" t="s">
        <v>106</v>
      </c>
      <c r="L586" s="54">
        <v>73780</v>
      </c>
      <c r="M586" s="208">
        <v>45809</v>
      </c>
    </row>
    <row r="587" spans="1:13" ht="63.75" x14ac:dyDescent="0.2">
      <c r="A587" s="93" t="s">
        <v>31</v>
      </c>
      <c r="B587" s="87" t="s">
        <v>0</v>
      </c>
      <c r="C587" s="87" t="s">
        <v>0</v>
      </c>
      <c r="D587" s="210" t="s">
        <v>217</v>
      </c>
      <c r="E587" s="211">
        <v>45517</v>
      </c>
      <c r="F587" s="213" t="s">
        <v>175</v>
      </c>
      <c r="G587" s="174">
        <v>12250072</v>
      </c>
      <c r="H587" s="211">
        <v>45811</v>
      </c>
      <c r="I587" s="185" t="s">
        <v>1107</v>
      </c>
      <c r="J587" s="210" t="s">
        <v>1063</v>
      </c>
      <c r="K587" s="212" t="s">
        <v>1064</v>
      </c>
      <c r="L587" s="54">
        <v>1021924</v>
      </c>
      <c r="M587" s="208">
        <v>45809</v>
      </c>
    </row>
    <row r="588" spans="1:13" ht="38.25" x14ac:dyDescent="0.2">
      <c r="A588" s="93" t="s">
        <v>29</v>
      </c>
      <c r="B588" s="93" t="s">
        <v>220</v>
      </c>
      <c r="C588" s="185" t="s">
        <v>49</v>
      </c>
      <c r="D588" s="127" t="s">
        <v>12</v>
      </c>
      <c r="E588" s="203" t="s">
        <v>12</v>
      </c>
      <c r="F588" s="213" t="s">
        <v>175</v>
      </c>
      <c r="G588" s="237">
        <v>15250099</v>
      </c>
      <c r="H588" s="219">
        <v>45811</v>
      </c>
      <c r="I588" s="222" t="s">
        <v>1108</v>
      </c>
      <c r="J588" s="222" t="s">
        <v>1109</v>
      </c>
      <c r="K588" s="225" t="s">
        <v>1110</v>
      </c>
      <c r="L588" s="235">
        <v>204725</v>
      </c>
      <c r="M588" s="208">
        <v>45809</v>
      </c>
    </row>
    <row r="589" spans="1:13" ht="25.5" x14ac:dyDescent="0.2">
      <c r="A589" s="93" t="s">
        <v>29</v>
      </c>
      <c r="B589" s="93" t="s">
        <v>220</v>
      </c>
      <c r="C589" s="185" t="s">
        <v>49</v>
      </c>
      <c r="D589" s="127" t="s">
        <v>12</v>
      </c>
      <c r="E589" s="203" t="s">
        <v>12</v>
      </c>
      <c r="F589" s="213" t="s">
        <v>175</v>
      </c>
      <c r="G589" s="237">
        <v>15250100</v>
      </c>
      <c r="H589" s="219">
        <v>45811</v>
      </c>
      <c r="I589" s="222" t="s">
        <v>1111</v>
      </c>
      <c r="J589" s="222" t="s">
        <v>1112</v>
      </c>
      <c r="K589" s="225" t="s">
        <v>1113</v>
      </c>
      <c r="L589" s="235">
        <v>199920</v>
      </c>
      <c r="M589" s="208">
        <v>45809</v>
      </c>
    </row>
    <row r="590" spans="1:13" ht="38.25" x14ac:dyDescent="0.2">
      <c r="A590" s="93" t="s">
        <v>29</v>
      </c>
      <c r="B590" s="93" t="s">
        <v>220</v>
      </c>
      <c r="C590" s="185" t="s">
        <v>49</v>
      </c>
      <c r="D590" s="127" t="s">
        <v>12</v>
      </c>
      <c r="E590" s="203" t="s">
        <v>12</v>
      </c>
      <c r="F590" s="213" t="s">
        <v>175</v>
      </c>
      <c r="G590" s="237">
        <v>15250101</v>
      </c>
      <c r="H590" s="219">
        <v>45811</v>
      </c>
      <c r="I590" s="222" t="s">
        <v>1114</v>
      </c>
      <c r="J590" s="222" t="s">
        <v>448</v>
      </c>
      <c r="K590" s="225" t="s">
        <v>449</v>
      </c>
      <c r="L590" s="235">
        <v>142800</v>
      </c>
      <c r="M590" s="208">
        <v>45809</v>
      </c>
    </row>
    <row r="591" spans="1:13" ht="25.5" x14ac:dyDescent="0.2">
      <c r="A591" s="174"/>
      <c r="B591" s="175" t="s">
        <v>852</v>
      </c>
      <c r="C591" s="176" t="s">
        <v>853</v>
      </c>
      <c r="D591" s="174"/>
      <c r="E591" s="174"/>
      <c r="F591" s="177"/>
      <c r="G591" s="178" t="s">
        <v>1115</v>
      </c>
      <c r="H591" s="179">
        <v>45811.388402777775</v>
      </c>
      <c r="I591" s="178" t="s">
        <v>1116</v>
      </c>
      <c r="J591" s="175"/>
      <c r="K591" s="174"/>
      <c r="L591" s="180">
        <v>212028</v>
      </c>
      <c r="M591" s="208">
        <v>45809</v>
      </c>
    </row>
    <row r="592" spans="1:13" ht="25.5" x14ac:dyDescent="0.2">
      <c r="A592" s="174"/>
      <c r="B592" s="175" t="s">
        <v>852</v>
      </c>
      <c r="C592" s="176" t="s">
        <v>853</v>
      </c>
      <c r="D592" s="174"/>
      <c r="E592" s="174"/>
      <c r="F592" s="177"/>
      <c r="G592" s="178" t="s">
        <v>1117</v>
      </c>
      <c r="H592" s="179">
        <v>45811.39135416667</v>
      </c>
      <c r="I592" s="178" t="s">
        <v>1118</v>
      </c>
      <c r="J592" s="175"/>
      <c r="K592" s="174"/>
      <c r="L592" s="180">
        <v>1623757.38</v>
      </c>
      <c r="M592" s="208">
        <v>45809</v>
      </c>
    </row>
    <row r="593" spans="1:13" ht="25.5" x14ac:dyDescent="0.2">
      <c r="A593" s="174"/>
      <c r="B593" s="175" t="s">
        <v>852</v>
      </c>
      <c r="C593" s="176" t="s">
        <v>853</v>
      </c>
      <c r="D593" s="174"/>
      <c r="E593" s="174"/>
      <c r="F593" s="177"/>
      <c r="G593" s="178" t="s">
        <v>1119</v>
      </c>
      <c r="H593" s="179">
        <v>45811.404594907406</v>
      </c>
      <c r="I593" s="178" t="s">
        <v>1120</v>
      </c>
      <c r="J593" s="175"/>
      <c r="K593" s="174"/>
      <c r="L593" s="180">
        <v>1389989.02</v>
      </c>
      <c r="M593" s="208">
        <v>45809</v>
      </c>
    </row>
    <row r="594" spans="1:13" ht="25.5" x14ac:dyDescent="0.2">
      <c r="A594" s="174"/>
      <c r="B594" s="175" t="s">
        <v>852</v>
      </c>
      <c r="C594" s="176" t="s">
        <v>853</v>
      </c>
      <c r="D594" s="174"/>
      <c r="E594" s="174"/>
      <c r="F594" s="177"/>
      <c r="G594" s="178" t="s">
        <v>1121</v>
      </c>
      <c r="H594" s="179">
        <v>45811.502974537034</v>
      </c>
      <c r="I594" s="178" t="s">
        <v>1122</v>
      </c>
      <c r="J594" s="175"/>
      <c r="K594" s="174"/>
      <c r="L594" s="180">
        <v>206139</v>
      </c>
      <c r="M594" s="208">
        <v>45809</v>
      </c>
    </row>
    <row r="595" spans="1:13" ht="25.5" x14ac:dyDescent="0.2">
      <c r="A595" s="174"/>
      <c r="B595" s="175" t="s">
        <v>852</v>
      </c>
      <c r="C595" s="176" t="s">
        <v>853</v>
      </c>
      <c r="D595" s="174"/>
      <c r="E595" s="174"/>
      <c r="F595" s="177"/>
      <c r="G595" s="178" t="s">
        <v>1123</v>
      </c>
      <c r="H595" s="179">
        <v>45811.538171296299</v>
      </c>
      <c r="I595" s="178" t="s">
        <v>1124</v>
      </c>
      <c r="J595" s="175"/>
      <c r="K595" s="174"/>
      <c r="L595" s="180">
        <v>1140305.6000000001</v>
      </c>
      <c r="M595" s="208">
        <v>45809</v>
      </c>
    </row>
    <row r="596" spans="1:13" ht="25.5" x14ac:dyDescent="0.2">
      <c r="A596" s="174"/>
      <c r="B596" s="175" t="s">
        <v>852</v>
      </c>
      <c r="C596" s="176" t="s">
        <v>853</v>
      </c>
      <c r="D596" s="174"/>
      <c r="E596" s="174"/>
      <c r="F596" s="177"/>
      <c r="G596" s="178" t="s">
        <v>1125</v>
      </c>
      <c r="H596" s="179">
        <v>45811.612500000003</v>
      </c>
      <c r="I596" s="178" t="s">
        <v>1126</v>
      </c>
      <c r="J596" s="175"/>
      <c r="K596" s="174"/>
      <c r="L596" s="180">
        <v>4320342.5999999996</v>
      </c>
      <c r="M596" s="208">
        <v>45809</v>
      </c>
    </row>
    <row r="597" spans="1:13" ht="25.5" x14ac:dyDescent="0.2">
      <c r="A597" s="174"/>
      <c r="B597" s="175" t="s">
        <v>852</v>
      </c>
      <c r="C597" s="176" t="s">
        <v>853</v>
      </c>
      <c r="D597" s="174"/>
      <c r="E597" s="174"/>
      <c r="F597" s="177"/>
      <c r="G597" s="178" t="s">
        <v>1127</v>
      </c>
      <c r="H597" s="179">
        <v>45811.6715625</v>
      </c>
      <c r="I597" s="178" t="s">
        <v>1128</v>
      </c>
      <c r="J597" s="175"/>
      <c r="K597" s="174"/>
      <c r="L597" s="180">
        <v>327012</v>
      </c>
      <c r="M597" s="208">
        <v>45809</v>
      </c>
    </row>
    <row r="598" spans="1:13" ht="25.5" x14ac:dyDescent="0.2">
      <c r="A598" s="174"/>
      <c r="B598" s="175" t="s">
        <v>852</v>
      </c>
      <c r="C598" s="176" t="s">
        <v>853</v>
      </c>
      <c r="D598" s="174"/>
      <c r="E598" s="174"/>
      <c r="F598" s="177"/>
      <c r="G598" s="178" t="s">
        <v>1129</v>
      </c>
      <c r="H598" s="179">
        <v>45811.696238425924</v>
      </c>
      <c r="I598" s="178" t="s">
        <v>1130</v>
      </c>
      <c r="J598" s="175"/>
      <c r="K598" s="174"/>
      <c r="L598" s="180">
        <v>481950</v>
      </c>
      <c r="M598" s="208">
        <v>45809</v>
      </c>
    </row>
    <row r="599" spans="1:13" ht="25.5" x14ac:dyDescent="0.2">
      <c r="A599" s="174"/>
      <c r="B599" s="175" t="s">
        <v>852</v>
      </c>
      <c r="C599" s="176" t="s">
        <v>853</v>
      </c>
      <c r="D599" s="174"/>
      <c r="E599" s="174"/>
      <c r="F599" s="177"/>
      <c r="G599" s="178" t="s">
        <v>1131</v>
      </c>
      <c r="H599" s="179">
        <v>45811.710439814815</v>
      </c>
      <c r="I599" s="178" t="s">
        <v>1132</v>
      </c>
      <c r="J599" s="175"/>
      <c r="K599" s="174"/>
      <c r="L599" s="180">
        <v>546000</v>
      </c>
      <c r="M599" s="208">
        <v>45809</v>
      </c>
    </row>
    <row r="600" spans="1:13" ht="25.5" x14ac:dyDescent="0.2">
      <c r="A600" s="174"/>
      <c r="B600" s="175" t="s">
        <v>852</v>
      </c>
      <c r="C600" s="176" t="s">
        <v>853</v>
      </c>
      <c r="D600" s="174"/>
      <c r="E600" s="174"/>
      <c r="F600" s="177"/>
      <c r="G600" s="178" t="s">
        <v>1133</v>
      </c>
      <c r="H600" s="179">
        <v>45811.729120370372</v>
      </c>
      <c r="I600" s="178" t="s">
        <v>1134</v>
      </c>
      <c r="J600" s="175"/>
      <c r="K600" s="174"/>
      <c r="L600" s="180">
        <v>1799994</v>
      </c>
      <c r="M600" s="208">
        <v>45809</v>
      </c>
    </row>
    <row r="601" spans="1:13" ht="38.25" x14ac:dyDescent="0.2">
      <c r="A601" s="93" t="s">
        <v>1056</v>
      </c>
      <c r="B601" s="87" t="s">
        <v>0</v>
      </c>
      <c r="C601" s="87" t="s">
        <v>0</v>
      </c>
      <c r="D601" s="210" t="s">
        <v>217</v>
      </c>
      <c r="E601" s="211">
        <v>45517</v>
      </c>
      <c r="F601" s="213" t="s">
        <v>16</v>
      </c>
      <c r="G601" s="204">
        <v>18250128</v>
      </c>
      <c r="H601" s="205">
        <v>45812</v>
      </c>
      <c r="I601" s="185" t="s">
        <v>1135</v>
      </c>
      <c r="J601" s="210" t="s">
        <v>1063</v>
      </c>
      <c r="K601" s="212" t="s">
        <v>1064</v>
      </c>
      <c r="L601" s="207">
        <v>136193</v>
      </c>
      <c r="M601" s="208">
        <v>45809</v>
      </c>
    </row>
    <row r="602" spans="1:13" x14ac:dyDescent="0.2">
      <c r="A602" s="93" t="s">
        <v>15</v>
      </c>
      <c r="B602" s="93" t="s">
        <v>220</v>
      </c>
      <c r="C602" s="185" t="s">
        <v>49</v>
      </c>
      <c r="D602" s="127" t="s">
        <v>12</v>
      </c>
      <c r="E602" s="203" t="s">
        <v>12</v>
      </c>
      <c r="F602" s="174" t="s">
        <v>20</v>
      </c>
      <c r="G602" s="224">
        <v>1250062</v>
      </c>
      <c r="H602" s="219">
        <v>45812</v>
      </c>
      <c r="I602" s="222" t="s">
        <v>1136</v>
      </c>
      <c r="J602" s="222" t="s">
        <v>1137</v>
      </c>
      <c r="K602" s="225" t="s">
        <v>1138</v>
      </c>
      <c r="L602" s="226">
        <v>119000</v>
      </c>
      <c r="M602" s="208">
        <v>45809</v>
      </c>
    </row>
    <row r="603" spans="1:13" ht="25.5" x14ac:dyDescent="0.2">
      <c r="A603" s="93" t="s">
        <v>15</v>
      </c>
      <c r="B603" s="93" t="s">
        <v>220</v>
      </c>
      <c r="C603" s="185" t="s">
        <v>49</v>
      </c>
      <c r="D603" s="127" t="s">
        <v>12</v>
      </c>
      <c r="E603" s="203" t="s">
        <v>12</v>
      </c>
      <c r="F603" s="174" t="s">
        <v>20</v>
      </c>
      <c r="G603" s="224">
        <v>1250063</v>
      </c>
      <c r="H603" s="219">
        <v>45812</v>
      </c>
      <c r="I603" s="222" t="s">
        <v>1139</v>
      </c>
      <c r="J603" s="222" t="s">
        <v>185</v>
      </c>
      <c r="K603" s="225" t="s">
        <v>186</v>
      </c>
      <c r="L603" s="226">
        <v>98500</v>
      </c>
      <c r="M603" s="208">
        <v>45809</v>
      </c>
    </row>
    <row r="604" spans="1:13" ht="25.5" x14ac:dyDescent="0.2">
      <c r="A604" s="93" t="s">
        <v>38</v>
      </c>
      <c r="B604" s="87" t="s">
        <v>0</v>
      </c>
      <c r="C604" s="87" t="s">
        <v>0</v>
      </c>
      <c r="D604" s="210" t="s">
        <v>217</v>
      </c>
      <c r="E604" s="211">
        <v>45517</v>
      </c>
      <c r="F604" s="213" t="s">
        <v>175</v>
      </c>
      <c r="G604" s="204">
        <v>3250090</v>
      </c>
      <c r="H604" s="238">
        <v>45812</v>
      </c>
      <c r="I604" s="78" t="s">
        <v>1140</v>
      </c>
      <c r="J604" s="210" t="s">
        <v>1063</v>
      </c>
      <c r="K604" s="212" t="s">
        <v>1064</v>
      </c>
      <c r="L604" s="62">
        <v>124934</v>
      </c>
      <c r="M604" s="208">
        <v>45809</v>
      </c>
    </row>
    <row r="605" spans="1:13" ht="25.5" x14ac:dyDescent="0.2">
      <c r="A605" s="93" t="s">
        <v>59</v>
      </c>
      <c r="B605" s="93" t="s">
        <v>220</v>
      </c>
      <c r="C605" s="185" t="s">
        <v>49</v>
      </c>
      <c r="D605" s="127" t="s">
        <v>12</v>
      </c>
      <c r="E605" s="203" t="s">
        <v>12</v>
      </c>
      <c r="F605" s="213" t="s">
        <v>175</v>
      </c>
      <c r="G605" s="174">
        <v>5250139</v>
      </c>
      <c r="H605" s="211">
        <v>45812</v>
      </c>
      <c r="I605" s="93" t="s">
        <v>1141</v>
      </c>
      <c r="J605" s="93" t="s">
        <v>148</v>
      </c>
      <c r="K605" s="236" t="s">
        <v>24</v>
      </c>
      <c r="L605" s="220">
        <v>125757</v>
      </c>
      <c r="M605" s="208">
        <v>45809</v>
      </c>
    </row>
    <row r="606" spans="1:13" x14ac:dyDescent="0.2">
      <c r="A606" s="93" t="s">
        <v>42</v>
      </c>
      <c r="B606" s="93" t="s">
        <v>220</v>
      </c>
      <c r="C606" s="185" t="s">
        <v>49</v>
      </c>
      <c r="D606" s="127" t="s">
        <v>12</v>
      </c>
      <c r="E606" s="203" t="s">
        <v>12</v>
      </c>
      <c r="F606" s="213" t="s">
        <v>175</v>
      </c>
      <c r="G606" s="239">
        <v>19250057</v>
      </c>
      <c r="H606" s="240">
        <v>45812</v>
      </c>
      <c r="I606" s="241" t="s">
        <v>1142</v>
      </c>
      <c r="J606" s="242" t="s">
        <v>1143</v>
      </c>
      <c r="K606" s="62" t="s">
        <v>1144</v>
      </c>
      <c r="L606" s="62">
        <v>37800</v>
      </c>
      <c r="M606" s="208">
        <v>45809</v>
      </c>
    </row>
    <row r="607" spans="1:13" x14ac:dyDescent="0.2">
      <c r="A607" s="93" t="s">
        <v>42</v>
      </c>
      <c r="B607" s="93" t="s">
        <v>220</v>
      </c>
      <c r="C607" s="185" t="s">
        <v>49</v>
      </c>
      <c r="D607" s="127" t="s">
        <v>12</v>
      </c>
      <c r="E607" s="203" t="s">
        <v>12</v>
      </c>
      <c r="F607" s="213" t="s">
        <v>175</v>
      </c>
      <c r="G607" s="239">
        <v>19250058</v>
      </c>
      <c r="H607" s="240">
        <v>45812</v>
      </c>
      <c r="I607" s="241" t="s">
        <v>1145</v>
      </c>
      <c r="J607" s="242" t="s">
        <v>1146</v>
      </c>
      <c r="K607" s="62" t="s">
        <v>1147</v>
      </c>
      <c r="L607" s="62">
        <v>155037</v>
      </c>
      <c r="M607" s="208">
        <v>45809</v>
      </c>
    </row>
    <row r="608" spans="1:13" ht="25.5" x14ac:dyDescent="0.2">
      <c r="A608" s="93" t="s">
        <v>42</v>
      </c>
      <c r="B608" s="87" t="s">
        <v>0</v>
      </c>
      <c r="C608" s="87" t="s">
        <v>0</v>
      </c>
      <c r="D608" s="210" t="s">
        <v>217</v>
      </c>
      <c r="E608" s="211">
        <v>45517</v>
      </c>
      <c r="F608" s="213" t="s">
        <v>175</v>
      </c>
      <c r="G608" s="239">
        <v>19250059</v>
      </c>
      <c r="H608" s="240">
        <v>45812</v>
      </c>
      <c r="I608" s="241" t="s">
        <v>1148</v>
      </c>
      <c r="J608" s="210" t="s">
        <v>1063</v>
      </c>
      <c r="K608" s="212" t="s">
        <v>1064</v>
      </c>
      <c r="L608" s="62">
        <v>292548</v>
      </c>
      <c r="M608" s="208">
        <v>45809</v>
      </c>
    </row>
    <row r="609" spans="1:13" ht="25.5" x14ac:dyDescent="0.2">
      <c r="A609" s="93" t="s">
        <v>36</v>
      </c>
      <c r="B609" s="93" t="s">
        <v>220</v>
      </c>
      <c r="C609" s="185" t="s">
        <v>49</v>
      </c>
      <c r="D609" s="127" t="s">
        <v>12</v>
      </c>
      <c r="E609" s="203" t="s">
        <v>12</v>
      </c>
      <c r="F609" s="213" t="s">
        <v>175</v>
      </c>
      <c r="G609" s="237">
        <v>14250082</v>
      </c>
      <c r="H609" s="219">
        <v>45812</v>
      </c>
      <c r="I609" s="93" t="s">
        <v>1149</v>
      </c>
      <c r="J609" s="243" t="s">
        <v>775</v>
      </c>
      <c r="K609" s="244" t="s">
        <v>134</v>
      </c>
      <c r="L609" s="235">
        <v>143000</v>
      </c>
      <c r="M609" s="208">
        <v>45809</v>
      </c>
    </row>
    <row r="610" spans="1:13" ht="25.5" x14ac:dyDescent="0.2">
      <c r="A610" s="93" t="s">
        <v>14</v>
      </c>
      <c r="B610" s="77" t="s">
        <v>13</v>
      </c>
      <c r="C610" s="185" t="s">
        <v>49</v>
      </c>
      <c r="D610" s="245" t="s">
        <v>1150</v>
      </c>
      <c r="E610" s="221">
        <v>45810</v>
      </c>
      <c r="F610" s="213" t="s">
        <v>175</v>
      </c>
      <c r="G610" s="218">
        <v>17250319</v>
      </c>
      <c r="H610" s="221">
        <v>45812</v>
      </c>
      <c r="I610" s="222" t="s">
        <v>1151</v>
      </c>
      <c r="J610" s="222" t="s">
        <v>735</v>
      </c>
      <c r="K610" s="223" t="s">
        <v>736</v>
      </c>
      <c r="L610" s="220">
        <v>399999</v>
      </c>
      <c r="M610" s="208">
        <v>45809</v>
      </c>
    </row>
    <row r="611" spans="1:13" x14ac:dyDescent="0.2">
      <c r="A611" s="93" t="s">
        <v>14</v>
      </c>
      <c r="B611" s="93" t="s">
        <v>220</v>
      </c>
      <c r="C611" s="185" t="s">
        <v>49</v>
      </c>
      <c r="D611" s="127" t="s">
        <v>12</v>
      </c>
      <c r="E611" s="203" t="s">
        <v>12</v>
      </c>
      <c r="F611" s="213" t="s">
        <v>175</v>
      </c>
      <c r="G611" s="218">
        <v>17250321</v>
      </c>
      <c r="H611" s="219">
        <v>45812</v>
      </c>
      <c r="I611" s="222" t="s">
        <v>1152</v>
      </c>
      <c r="J611" s="245" t="s">
        <v>1153</v>
      </c>
      <c r="K611" s="223" t="s">
        <v>1154</v>
      </c>
      <c r="L611" s="220">
        <v>113526</v>
      </c>
      <c r="M611" s="208">
        <v>45809</v>
      </c>
    </row>
    <row r="612" spans="1:13" ht="25.5" x14ac:dyDescent="0.2">
      <c r="A612" s="174"/>
      <c r="B612" s="175" t="s">
        <v>852</v>
      </c>
      <c r="C612" s="176" t="s">
        <v>853</v>
      </c>
      <c r="D612" s="174"/>
      <c r="E612" s="174"/>
      <c r="F612" s="177"/>
      <c r="G612" s="178" t="s">
        <v>1155</v>
      </c>
      <c r="H612" s="179">
        <v>45812.341724537036</v>
      </c>
      <c r="I612" s="178" t="s">
        <v>1156</v>
      </c>
      <c r="J612" s="175"/>
      <c r="K612" s="174"/>
      <c r="L612" s="180">
        <v>3540250</v>
      </c>
      <c r="M612" s="208">
        <v>45809</v>
      </c>
    </row>
    <row r="613" spans="1:13" ht="25.5" x14ac:dyDescent="0.2">
      <c r="A613" s="174"/>
      <c r="B613" s="175" t="s">
        <v>852</v>
      </c>
      <c r="C613" s="176" t="s">
        <v>853</v>
      </c>
      <c r="D613" s="174"/>
      <c r="E613" s="174"/>
      <c r="F613" s="177"/>
      <c r="G613" s="178" t="s">
        <v>1157</v>
      </c>
      <c r="H613" s="179">
        <v>45812.347037037034</v>
      </c>
      <c r="I613" s="178" t="s">
        <v>1158</v>
      </c>
      <c r="J613" s="175"/>
      <c r="K613" s="174"/>
      <c r="L613" s="180">
        <v>252999.95</v>
      </c>
      <c r="M613" s="208">
        <v>45809</v>
      </c>
    </row>
    <row r="614" spans="1:13" ht="25.5" x14ac:dyDescent="0.2">
      <c r="A614" s="174"/>
      <c r="B614" s="175" t="s">
        <v>852</v>
      </c>
      <c r="C614" s="176" t="s">
        <v>853</v>
      </c>
      <c r="D614" s="174"/>
      <c r="E614" s="174"/>
      <c r="F614" s="177"/>
      <c r="G614" s="178" t="s">
        <v>1159</v>
      </c>
      <c r="H614" s="179">
        <v>45812.406168981484</v>
      </c>
      <c r="I614" s="178" t="s">
        <v>1160</v>
      </c>
      <c r="J614" s="175"/>
      <c r="K614" s="174"/>
      <c r="L614" s="180">
        <v>610922.19999999995</v>
      </c>
      <c r="M614" s="208">
        <v>45809</v>
      </c>
    </row>
    <row r="615" spans="1:13" ht="25.5" x14ac:dyDescent="0.2">
      <c r="A615" s="174"/>
      <c r="B615" s="175" t="s">
        <v>852</v>
      </c>
      <c r="C615" s="175" t="s">
        <v>49</v>
      </c>
      <c r="D615" s="174"/>
      <c r="E615" s="174"/>
      <c r="F615" s="177"/>
      <c r="G615" s="178" t="s">
        <v>1161</v>
      </c>
      <c r="H615" s="179">
        <v>45812.452210648145</v>
      </c>
      <c r="I615" s="178" t="s">
        <v>1162</v>
      </c>
      <c r="J615" s="175"/>
      <c r="K615" s="174"/>
      <c r="L615" s="180">
        <v>399999.46</v>
      </c>
      <c r="M615" s="208">
        <v>45809</v>
      </c>
    </row>
    <row r="616" spans="1:13" ht="25.5" x14ac:dyDescent="0.2">
      <c r="A616" s="93" t="s">
        <v>40</v>
      </c>
      <c r="B616" s="87" t="s">
        <v>0</v>
      </c>
      <c r="C616" s="87" t="s">
        <v>0</v>
      </c>
      <c r="D616" s="210" t="s">
        <v>217</v>
      </c>
      <c r="E616" s="211">
        <v>45517</v>
      </c>
      <c r="F616" s="213" t="s">
        <v>175</v>
      </c>
      <c r="G616" s="204">
        <v>2250176</v>
      </c>
      <c r="H616" s="205">
        <v>45813</v>
      </c>
      <c r="I616" s="222" t="s">
        <v>1163</v>
      </c>
      <c r="J616" s="210" t="s">
        <v>1063</v>
      </c>
      <c r="K616" s="212" t="s">
        <v>1064</v>
      </c>
      <c r="L616" s="227">
        <v>1088902</v>
      </c>
      <c r="M616" s="208">
        <v>45809</v>
      </c>
    </row>
    <row r="617" spans="1:13" ht="25.5" x14ac:dyDescent="0.2">
      <c r="A617" s="93" t="s">
        <v>40</v>
      </c>
      <c r="B617" s="87" t="s">
        <v>0</v>
      </c>
      <c r="C617" s="87" t="s">
        <v>0</v>
      </c>
      <c r="D617" s="210" t="s">
        <v>217</v>
      </c>
      <c r="E617" s="211">
        <v>45517</v>
      </c>
      <c r="F617" s="213" t="s">
        <v>175</v>
      </c>
      <c r="G617" s="204">
        <v>2250177</v>
      </c>
      <c r="H617" s="205">
        <v>45813</v>
      </c>
      <c r="I617" s="222" t="s">
        <v>1164</v>
      </c>
      <c r="J617" s="210" t="s">
        <v>1063</v>
      </c>
      <c r="K617" s="212" t="s">
        <v>1064</v>
      </c>
      <c r="L617" s="227">
        <v>153250</v>
      </c>
      <c r="M617" s="208">
        <v>45809</v>
      </c>
    </row>
    <row r="618" spans="1:13" x14ac:dyDescent="0.2">
      <c r="A618" s="93" t="s">
        <v>37</v>
      </c>
      <c r="B618" s="93" t="s">
        <v>220</v>
      </c>
      <c r="C618" s="185" t="s">
        <v>49</v>
      </c>
      <c r="D618" s="127" t="s">
        <v>12</v>
      </c>
      <c r="E618" s="203" t="s">
        <v>12</v>
      </c>
      <c r="F618" s="213" t="s">
        <v>175</v>
      </c>
      <c r="G618" s="213">
        <v>42500111</v>
      </c>
      <c r="H618" s="229">
        <v>45813</v>
      </c>
      <c r="I618" s="230" t="s">
        <v>1165</v>
      </c>
      <c r="J618" s="230" t="s">
        <v>453</v>
      </c>
      <c r="K618" s="231" t="s">
        <v>454</v>
      </c>
      <c r="L618" s="232">
        <v>59476</v>
      </c>
      <c r="M618" s="208">
        <v>45809</v>
      </c>
    </row>
    <row r="619" spans="1:13" ht="25.5" x14ac:dyDescent="0.2">
      <c r="A619" s="93" t="s">
        <v>34</v>
      </c>
      <c r="B619" s="93" t="s">
        <v>220</v>
      </c>
      <c r="C619" s="185" t="s">
        <v>49</v>
      </c>
      <c r="D619" s="127" t="s">
        <v>12</v>
      </c>
      <c r="E619" s="203" t="s">
        <v>12</v>
      </c>
      <c r="F619" s="213" t="s">
        <v>175</v>
      </c>
      <c r="G619" s="246">
        <v>13250068</v>
      </c>
      <c r="H619" s="205">
        <v>45813</v>
      </c>
      <c r="I619" s="185" t="s">
        <v>1166</v>
      </c>
      <c r="J619" s="230" t="s">
        <v>81</v>
      </c>
      <c r="K619" s="231" t="s">
        <v>77</v>
      </c>
      <c r="L619" s="63">
        <v>137207</v>
      </c>
      <c r="M619" s="208">
        <v>45809</v>
      </c>
    </row>
    <row r="620" spans="1:13" ht="51" x14ac:dyDescent="0.2">
      <c r="A620" s="93" t="s">
        <v>14</v>
      </c>
      <c r="B620" s="87" t="s">
        <v>0</v>
      </c>
      <c r="C620" s="87" t="s">
        <v>0</v>
      </c>
      <c r="D620" s="210" t="s">
        <v>217</v>
      </c>
      <c r="E620" s="211">
        <v>45517</v>
      </c>
      <c r="F620" s="213" t="s">
        <v>175</v>
      </c>
      <c r="G620" s="218">
        <v>17250323</v>
      </c>
      <c r="H620" s="219">
        <v>45813</v>
      </c>
      <c r="I620" s="210" t="s">
        <v>1167</v>
      </c>
      <c r="J620" s="210" t="s">
        <v>1063</v>
      </c>
      <c r="K620" s="212" t="s">
        <v>1064</v>
      </c>
      <c r="L620" s="220">
        <v>212194</v>
      </c>
      <c r="M620" s="208">
        <v>45809</v>
      </c>
    </row>
    <row r="621" spans="1:13" ht="51" x14ac:dyDescent="0.2">
      <c r="A621" s="93" t="s">
        <v>14</v>
      </c>
      <c r="B621" s="87" t="s">
        <v>0</v>
      </c>
      <c r="C621" s="87" t="s">
        <v>0</v>
      </c>
      <c r="D621" s="210" t="s">
        <v>217</v>
      </c>
      <c r="E621" s="211">
        <v>45517</v>
      </c>
      <c r="F621" s="213" t="s">
        <v>175</v>
      </c>
      <c r="G621" s="218">
        <v>17250324</v>
      </c>
      <c r="H621" s="219">
        <v>45813</v>
      </c>
      <c r="I621" s="210" t="s">
        <v>1168</v>
      </c>
      <c r="J621" s="210" t="s">
        <v>1063</v>
      </c>
      <c r="K621" s="212" t="s">
        <v>1064</v>
      </c>
      <c r="L621" s="220">
        <v>212194</v>
      </c>
      <c r="M621" s="208">
        <v>45809</v>
      </c>
    </row>
    <row r="622" spans="1:13" ht="51" x14ac:dyDescent="0.2">
      <c r="A622" s="93" t="s">
        <v>14</v>
      </c>
      <c r="B622" s="87" t="s">
        <v>0</v>
      </c>
      <c r="C622" s="87" t="s">
        <v>0</v>
      </c>
      <c r="D622" s="210" t="s">
        <v>217</v>
      </c>
      <c r="E622" s="211">
        <v>45517</v>
      </c>
      <c r="F622" s="213" t="s">
        <v>175</v>
      </c>
      <c r="G622" s="218">
        <v>17250325</v>
      </c>
      <c r="H622" s="219">
        <v>45813</v>
      </c>
      <c r="I622" s="210" t="s">
        <v>1169</v>
      </c>
      <c r="J622" s="210" t="s">
        <v>1063</v>
      </c>
      <c r="K622" s="212" t="s">
        <v>1064</v>
      </c>
      <c r="L622" s="220">
        <v>212194</v>
      </c>
      <c r="M622" s="208">
        <v>45809</v>
      </c>
    </row>
    <row r="623" spans="1:13" ht="38.25" x14ac:dyDescent="0.2">
      <c r="A623" s="93" t="s">
        <v>14</v>
      </c>
      <c r="B623" s="87" t="s">
        <v>0</v>
      </c>
      <c r="C623" s="87" t="s">
        <v>0</v>
      </c>
      <c r="D623" s="210" t="s">
        <v>217</v>
      </c>
      <c r="E623" s="211">
        <v>45517</v>
      </c>
      <c r="F623" s="213" t="s">
        <v>175</v>
      </c>
      <c r="G623" s="218">
        <v>17250326</v>
      </c>
      <c r="H623" s="219">
        <v>45813</v>
      </c>
      <c r="I623" s="210" t="s">
        <v>1170</v>
      </c>
      <c r="J623" s="210" t="s">
        <v>1063</v>
      </c>
      <c r="K623" s="212" t="s">
        <v>1064</v>
      </c>
      <c r="L623" s="220">
        <v>206194</v>
      </c>
      <c r="M623" s="208">
        <v>45809</v>
      </c>
    </row>
    <row r="624" spans="1:13" ht="38.25" x14ac:dyDescent="0.2">
      <c r="A624" s="93" t="s">
        <v>14</v>
      </c>
      <c r="B624" s="87" t="s">
        <v>0</v>
      </c>
      <c r="C624" s="87" t="s">
        <v>0</v>
      </c>
      <c r="D624" s="210" t="s">
        <v>217</v>
      </c>
      <c r="E624" s="211">
        <v>45517</v>
      </c>
      <c r="F624" s="213" t="s">
        <v>175</v>
      </c>
      <c r="G624" s="218">
        <v>17250327</v>
      </c>
      <c r="H624" s="219">
        <v>45813</v>
      </c>
      <c r="I624" s="210" t="s">
        <v>1171</v>
      </c>
      <c r="J624" s="210" t="s">
        <v>1063</v>
      </c>
      <c r="K624" s="212" t="s">
        <v>1064</v>
      </c>
      <c r="L624" s="220">
        <v>280194</v>
      </c>
      <c r="M624" s="208">
        <v>45809</v>
      </c>
    </row>
    <row r="625" spans="1:13" ht="25.5" x14ac:dyDescent="0.2">
      <c r="A625" s="174"/>
      <c r="B625" s="175" t="s">
        <v>852</v>
      </c>
      <c r="C625" s="176" t="s">
        <v>853</v>
      </c>
      <c r="D625" s="174"/>
      <c r="E625" s="174"/>
      <c r="F625" s="177"/>
      <c r="G625" s="178" t="s">
        <v>1172</v>
      </c>
      <c r="H625" s="179">
        <v>45813.444050925929</v>
      </c>
      <c r="I625" s="178" t="s">
        <v>1173</v>
      </c>
      <c r="J625" s="175"/>
      <c r="K625" s="174"/>
      <c r="L625" s="180">
        <v>1785000</v>
      </c>
      <c r="M625" s="208">
        <v>45809</v>
      </c>
    </row>
    <row r="626" spans="1:13" ht="25.5" x14ac:dyDescent="0.2">
      <c r="A626" s="174"/>
      <c r="B626" s="175" t="s">
        <v>852</v>
      </c>
      <c r="C626" s="176" t="s">
        <v>853</v>
      </c>
      <c r="D626" s="174"/>
      <c r="E626" s="174"/>
      <c r="F626" s="177"/>
      <c r="G626" s="178" t="s">
        <v>1174</v>
      </c>
      <c r="H626" s="179">
        <v>45813.449560185189</v>
      </c>
      <c r="I626" s="178" t="s">
        <v>1175</v>
      </c>
      <c r="J626" s="175"/>
      <c r="K626" s="174"/>
      <c r="L626" s="180">
        <v>450534</v>
      </c>
      <c r="M626" s="208">
        <v>45809</v>
      </c>
    </row>
    <row r="627" spans="1:13" ht="25.5" x14ac:dyDescent="0.2">
      <c r="A627" s="174"/>
      <c r="B627" s="175" t="s">
        <v>852</v>
      </c>
      <c r="C627" s="176" t="s">
        <v>853</v>
      </c>
      <c r="D627" s="174"/>
      <c r="E627" s="174"/>
      <c r="F627" s="177"/>
      <c r="G627" s="178" t="s">
        <v>1176</v>
      </c>
      <c r="H627" s="179">
        <v>45813.454652777778</v>
      </c>
      <c r="I627" s="178" t="s">
        <v>1177</v>
      </c>
      <c r="J627" s="175"/>
      <c r="K627" s="174"/>
      <c r="L627" s="180">
        <v>5791849</v>
      </c>
      <c r="M627" s="208">
        <v>45809</v>
      </c>
    </row>
    <row r="628" spans="1:13" ht="25.5" x14ac:dyDescent="0.2">
      <c r="A628" s="174"/>
      <c r="B628" s="175" t="s">
        <v>852</v>
      </c>
      <c r="C628" s="176" t="s">
        <v>853</v>
      </c>
      <c r="D628" s="174"/>
      <c r="E628" s="174"/>
      <c r="F628" s="177"/>
      <c r="G628" s="178" t="s">
        <v>1178</v>
      </c>
      <c r="H628" s="179">
        <v>45813.489675925928</v>
      </c>
      <c r="I628" s="178" t="s">
        <v>1179</v>
      </c>
      <c r="J628" s="175"/>
      <c r="K628" s="174"/>
      <c r="L628" s="180">
        <v>189839.51</v>
      </c>
      <c r="M628" s="208">
        <v>45809</v>
      </c>
    </row>
    <row r="629" spans="1:13" ht="25.5" x14ac:dyDescent="0.2">
      <c r="A629" s="174"/>
      <c r="B629" s="175" t="s">
        <v>852</v>
      </c>
      <c r="C629" s="176" t="s">
        <v>853</v>
      </c>
      <c r="D629" s="174"/>
      <c r="E629" s="174"/>
      <c r="F629" s="177"/>
      <c r="G629" s="178" t="s">
        <v>1180</v>
      </c>
      <c r="H629" s="179">
        <v>45813.493414351855</v>
      </c>
      <c r="I629" s="178" t="s">
        <v>1181</v>
      </c>
      <c r="J629" s="175"/>
      <c r="K629" s="174"/>
      <c r="L629" s="180">
        <v>432993.4</v>
      </c>
      <c r="M629" s="208">
        <v>45809</v>
      </c>
    </row>
    <row r="630" spans="1:13" ht="25.5" x14ac:dyDescent="0.2">
      <c r="A630" s="174"/>
      <c r="B630" s="175" t="s">
        <v>852</v>
      </c>
      <c r="C630" s="176" t="s">
        <v>853</v>
      </c>
      <c r="D630" s="174"/>
      <c r="E630" s="174"/>
      <c r="F630" s="177"/>
      <c r="G630" s="178" t="s">
        <v>1182</v>
      </c>
      <c r="H630" s="179">
        <v>45813.545335648145</v>
      </c>
      <c r="I630" s="178" t="s">
        <v>1183</v>
      </c>
      <c r="J630" s="175"/>
      <c r="K630" s="174"/>
      <c r="L630" s="180">
        <v>544496.4</v>
      </c>
      <c r="M630" s="208">
        <v>45809</v>
      </c>
    </row>
    <row r="631" spans="1:13" ht="25.5" x14ac:dyDescent="0.2">
      <c r="A631" s="174"/>
      <c r="B631" s="175" t="s">
        <v>852</v>
      </c>
      <c r="C631" s="176" t="s">
        <v>853</v>
      </c>
      <c r="D631" s="174"/>
      <c r="E631" s="174"/>
      <c r="F631" s="177"/>
      <c r="G631" s="178" t="s">
        <v>1184</v>
      </c>
      <c r="H631" s="179">
        <v>45813.658854166664</v>
      </c>
      <c r="I631" s="178" t="s">
        <v>1185</v>
      </c>
      <c r="J631" s="175"/>
      <c r="K631" s="174"/>
      <c r="L631" s="180">
        <v>2027760</v>
      </c>
      <c r="M631" s="208">
        <v>45809</v>
      </c>
    </row>
    <row r="632" spans="1:13" ht="25.5" x14ac:dyDescent="0.2">
      <c r="A632" s="174"/>
      <c r="B632" s="175" t="s">
        <v>852</v>
      </c>
      <c r="C632" s="176" t="s">
        <v>853</v>
      </c>
      <c r="D632" s="174"/>
      <c r="E632" s="174"/>
      <c r="F632" s="177"/>
      <c r="G632" s="178" t="s">
        <v>1186</v>
      </c>
      <c r="H632" s="179">
        <v>45813.670162037037</v>
      </c>
      <c r="I632" s="178" t="s">
        <v>1187</v>
      </c>
      <c r="J632" s="175"/>
      <c r="K632" s="174"/>
      <c r="L632" s="180">
        <v>500000</v>
      </c>
      <c r="M632" s="208">
        <v>45809</v>
      </c>
    </row>
    <row r="633" spans="1:13" ht="25.5" x14ac:dyDescent="0.2">
      <c r="A633" s="174"/>
      <c r="B633" s="175" t="s">
        <v>852</v>
      </c>
      <c r="C633" s="176" t="s">
        <v>853</v>
      </c>
      <c r="D633" s="174"/>
      <c r="E633" s="174"/>
      <c r="F633" s="177"/>
      <c r="G633" s="178" t="s">
        <v>1188</v>
      </c>
      <c r="H633" s="179">
        <v>45813.681273148148</v>
      </c>
      <c r="I633" s="178" t="s">
        <v>1189</v>
      </c>
      <c r="J633" s="175"/>
      <c r="K633" s="174"/>
      <c r="L633" s="180">
        <v>1147160</v>
      </c>
      <c r="M633" s="208">
        <v>45809</v>
      </c>
    </row>
    <row r="634" spans="1:13" ht="25.5" x14ac:dyDescent="0.2">
      <c r="A634" s="174"/>
      <c r="B634" s="175" t="s">
        <v>852</v>
      </c>
      <c r="C634" s="175" t="s">
        <v>49</v>
      </c>
      <c r="D634" s="174"/>
      <c r="E634" s="174"/>
      <c r="F634" s="177"/>
      <c r="G634" s="178" t="s">
        <v>1190</v>
      </c>
      <c r="H634" s="179">
        <v>45813.74628472222</v>
      </c>
      <c r="I634" s="178" t="s">
        <v>1191</v>
      </c>
      <c r="J634" s="175"/>
      <c r="K634" s="174"/>
      <c r="L634" s="180">
        <v>326244.45</v>
      </c>
      <c r="M634" s="208">
        <v>45809</v>
      </c>
    </row>
    <row r="635" spans="1:13" ht="38.25" x14ac:dyDescent="0.2">
      <c r="A635" s="93" t="s">
        <v>1056</v>
      </c>
      <c r="B635" s="87" t="s">
        <v>0</v>
      </c>
      <c r="C635" s="87" t="s">
        <v>0</v>
      </c>
      <c r="D635" s="78" t="s">
        <v>1192</v>
      </c>
      <c r="E635" s="209">
        <v>45259</v>
      </c>
      <c r="F635" s="174" t="s">
        <v>20</v>
      </c>
      <c r="G635" s="204">
        <v>18250130</v>
      </c>
      <c r="H635" s="205">
        <v>45814</v>
      </c>
      <c r="I635" s="185" t="s">
        <v>1193</v>
      </c>
      <c r="J635" s="185" t="s">
        <v>1194</v>
      </c>
      <c r="K635" s="206" t="s">
        <v>1195</v>
      </c>
      <c r="L635" s="207">
        <v>273462</v>
      </c>
      <c r="M635" s="208">
        <v>45809</v>
      </c>
    </row>
    <row r="636" spans="1:13" ht="25.5" x14ac:dyDescent="0.2">
      <c r="A636" s="93" t="s">
        <v>40</v>
      </c>
      <c r="B636" s="93" t="s">
        <v>220</v>
      </c>
      <c r="C636" s="185" t="s">
        <v>49</v>
      </c>
      <c r="D636" s="127" t="s">
        <v>12</v>
      </c>
      <c r="E636" s="203" t="s">
        <v>12</v>
      </c>
      <c r="F636" s="213" t="s">
        <v>175</v>
      </c>
      <c r="G636" s="204">
        <v>2250178</v>
      </c>
      <c r="H636" s="205">
        <v>45814</v>
      </c>
      <c r="I636" s="222" t="s">
        <v>1196</v>
      </c>
      <c r="J636" s="222" t="s">
        <v>116</v>
      </c>
      <c r="K636" s="228" t="s">
        <v>101</v>
      </c>
      <c r="L636" s="227">
        <v>164650</v>
      </c>
      <c r="M636" s="208">
        <v>45809</v>
      </c>
    </row>
    <row r="637" spans="1:13" x14ac:dyDescent="0.2">
      <c r="A637" s="93" t="s">
        <v>40</v>
      </c>
      <c r="B637" s="93" t="s">
        <v>220</v>
      </c>
      <c r="C637" s="185" t="s">
        <v>49</v>
      </c>
      <c r="D637" s="127" t="s">
        <v>12</v>
      </c>
      <c r="E637" s="203" t="s">
        <v>12</v>
      </c>
      <c r="F637" s="213" t="s">
        <v>175</v>
      </c>
      <c r="G637" s="204">
        <v>2250179</v>
      </c>
      <c r="H637" s="205">
        <v>45814</v>
      </c>
      <c r="I637" s="222" t="s">
        <v>1197</v>
      </c>
      <c r="J637" s="185" t="s">
        <v>160</v>
      </c>
      <c r="K637" s="228" t="s">
        <v>161</v>
      </c>
      <c r="L637" s="227">
        <v>59000</v>
      </c>
      <c r="M637" s="208">
        <v>45809</v>
      </c>
    </row>
    <row r="638" spans="1:13" ht="25.5" x14ac:dyDescent="0.2">
      <c r="A638" s="93" t="s">
        <v>29</v>
      </c>
      <c r="B638" s="93" t="s">
        <v>220</v>
      </c>
      <c r="C638" s="185" t="s">
        <v>49</v>
      </c>
      <c r="D638" s="127" t="s">
        <v>12</v>
      </c>
      <c r="E638" s="203" t="s">
        <v>12</v>
      </c>
      <c r="F638" s="213" t="s">
        <v>175</v>
      </c>
      <c r="G638" s="237">
        <v>15250108</v>
      </c>
      <c r="H638" s="219">
        <v>45814</v>
      </c>
      <c r="I638" s="222" t="s">
        <v>1198</v>
      </c>
      <c r="J638" s="222" t="s">
        <v>1199</v>
      </c>
      <c r="K638" s="225" t="s">
        <v>73</v>
      </c>
      <c r="L638" s="235">
        <v>46410</v>
      </c>
      <c r="M638" s="208">
        <v>45809</v>
      </c>
    </row>
    <row r="639" spans="1:13" ht="25.5" x14ac:dyDescent="0.2">
      <c r="A639" s="93" t="s">
        <v>39</v>
      </c>
      <c r="B639" s="77" t="s">
        <v>13</v>
      </c>
      <c r="C639" s="185" t="s">
        <v>49</v>
      </c>
      <c r="D639" s="222" t="s">
        <v>1200</v>
      </c>
      <c r="E639" s="219">
        <v>45814</v>
      </c>
      <c r="F639" s="213" t="s">
        <v>175</v>
      </c>
      <c r="G639" s="204">
        <v>16250106</v>
      </c>
      <c r="H639" s="205">
        <v>45814</v>
      </c>
      <c r="I639" s="185" t="s">
        <v>1201</v>
      </c>
      <c r="J639" s="222" t="s">
        <v>133</v>
      </c>
      <c r="K639" s="225" t="s">
        <v>67</v>
      </c>
      <c r="L639" s="247">
        <v>1547000</v>
      </c>
      <c r="M639" s="208">
        <v>45809</v>
      </c>
    </row>
    <row r="640" spans="1:13" ht="38.25" x14ac:dyDescent="0.2">
      <c r="A640" s="93" t="s">
        <v>14</v>
      </c>
      <c r="B640" s="121" t="s">
        <v>178</v>
      </c>
      <c r="C640" s="121" t="s">
        <v>178</v>
      </c>
      <c r="D640" s="177" t="s">
        <v>1202</v>
      </c>
      <c r="E640" s="211">
        <v>45511</v>
      </c>
      <c r="F640" s="213" t="s">
        <v>175</v>
      </c>
      <c r="G640" s="218">
        <v>17250328</v>
      </c>
      <c r="H640" s="221">
        <v>45814</v>
      </c>
      <c r="I640" s="222" t="s">
        <v>1203</v>
      </c>
      <c r="J640" s="245" t="s">
        <v>1204</v>
      </c>
      <c r="K640" s="248" t="s">
        <v>1205</v>
      </c>
      <c r="L640" s="220">
        <v>215528</v>
      </c>
      <c r="M640" s="208">
        <v>45809</v>
      </c>
    </row>
    <row r="641" spans="1:13" ht="38.25" x14ac:dyDescent="0.2">
      <c r="A641" s="93" t="s">
        <v>14</v>
      </c>
      <c r="B641" s="77" t="s">
        <v>13</v>
      </c>
      <c r="C641" s="185" t="s">
        <v>49</v>
      </c>
      <c r="D641" s="245" t="s">
        <v>1206</v>
      </c>
      <c r="E641" s="221">
        <v>45813</v>
      </c>
      <c r="F641" s="213" t="s">
        <v>175</v>
      </c>
      <c r="G641" s="218">
        <v>17250329</v>
      </c>
      <c r="H641" s="221">
        <v>45814</v>
      </c>
      <c r="I641" s="222" t="s">
        <v>1207</v>
      </c>
      <c r="J641" s="245" t="s">
        <v>1204</v>
      </c>
      <c r="K641" s="248" t="s">
        <v>1205</v>
      </c>
      <c r="L641" s="220">
        <v>326245</v>
      </c>
      <c r="M641" s="208">
        <v>45809</v>
      </c>
    </row>
    <row r="642" spans="1:13" ht="38.25" x14ac:dyDescent="0.2">
      <c r="A642" s="93" t="s">
        <v>14</v>
      </c>
      <c r="B642" s="77" t="s">
        <v>13</v>
      </c>
      <c r="C642" s="185" t="s">
        <v>49</v>
      </c>
      <c r="D642" s="245" t="s">
        <v>183</v>
      </c>
      <c r="E642" s="221">
        <v>45700</v>
      </c>
      <c r="F642" s="213" t="s">
        <v>175</v>
      </c>
      <c r="G642" s="218">
        <v>17250330</v>
      </c>
      <c r="H642" s="219">
        <v>45814</v>
      </c>
      <c r="I642" s="222" t="s">
        <v>1208</v>
      </c>
      <c r="J642" s="245" t="s">
        <v>1209</v>
      </c>
      <c r="K642" s="223" t="s">
        <v>1210</v>
      </c>
      <c r="L642" s="220">
        <v>239760</v>
      </c>
      <c r="M642" s="208">
        <v>45809</v>
      </c>
    </row>
    <row r="643" spans="1:13" ht="38.25" x14ac:dyDescent="0.2">
      <c r="A643" s="93" t="s">
        <v>14</v>
      </c>
      <c r="B643" s="93" t="s">
        <v>220</v>
      </c>
      <c r="C643" s="185" t="s">
        <v>49</v>
      </c>
      <c r="D643" s="127" t="s">
        <v>12</v>
      </c>
      <c r="E643" s="203" t="s">
        <v>12</v>
      </c>
      <c r="F643" s="213" t="s">
        <v>175</v>
      </c>
      <c r="G643" s="249">
        <v>17250331</v>
      </c>
      <c r="H643" s="229">
        <v>45814</v>
      </c>
      <c r="I643" s="93" t="s">
        <v>1211</v>
      </c>
      <c r="J643" s="177" t="s">
        <v>1209</v>
      </c>
      <c r="K643" s="250" t="s">
        <v>1210</v>
      </c>
      <c r="L643" s="251">
        <v>119880</v>
      </c>
      <c r="M643" s="208">
        <v>45809</v>
      </c>
    </row>
    <row r="644" spans="1:13" ht="38.25" x14ac:dyDescent="0.2">
      <c r="A644" s="93" t="s">
        <v>14</v>
      </c>
      <c r="B644" s="93" t="s">
        <v>220</v>
      </c>
      <c r="C644" s="185" t="s">
        <v>49</v>
      </c>
      <c r="D644" s="127" t="s">
        <v>12</v>
      </c>
      <c r="E644" s="203" t="s">
        <v>12</v>
      </c>
      <c r="F644" s="213" t="s">
        <v>175</v>
      </c>
      <c r="G644" s="218">
        <v>17250332</v>
      </c>
      <c r="H644" s="219">
        <v>45814</v>
      </c>
      <c r="I644" s="222" t="s">
        <v>1212</v>
      </c>
      <c r="J644" s="245" t="s">
        <v>1209</v>
      </c>
      <c r="K644" s="223" t="s">
        <v>1210</v>
      </c>
      <c r="L644" s="220">
        <v>119880</v>
      </c>
      <c r="M644" s="208">
        <v>45809</v>
      </c>
    </row>
    <row r="645" spans="1:13" ht="38.25" x14ac:dyDescent="0.2">
      <c r="A645" s="93" t="s">
        <v>14</v>
      </c>
      <c r="B645" s="87" t="s">
        <v>0</v>
      </c>
      <c r="C645" s="87" t="s">
        <v>0</v>
      </c>
      <c r="D645" s="210" t="s">
        <v>217</v>
      </c>
      <c r="E645" s="211">
        <v>45517</v>
      </c>
      <c r="F645" s="213" t="s">
        <v>175</v>
      </c>
      <c r="G645" s="218">
        <v>17250333</v>
      </c>
      <c r="H645" s="221">
        <v>45814</v>
      </c>
      <c r="I645" s="210" t="s">
        <v>1213</v>
      </c>
      <c r="J645" s="210" t="s">
        <v>1063</v>
      </c>
      <c r="K645" s="212" t="s">
        <v>1064</v>
      </c>
      <c r="L645" s="220">
        <v>100153</v>
      </c>
      <c r="M645" s="208">
        <v>45809</v>
      </c>
    </row>
    <row r="646" spans="1:13" ht="38.25" x14ac:dyDescent="0.2">
      <c r="A646" s="93" t="s">
        <v>14</v>
      </c>
      <c r="B646" s="87" t="s">
        <v>0</v>
      </c>
      <c r="C646" s="87" t="s">
        <v>0</v>
      </c>
      <c r="D646" s="210" t="s">
        <v>217</v>
      </c>
      <c r="E646" s="211">
        <v>45517</v>
      </c>
      <c r="F646" s="213" t="s">
        <v>175</v>
      </c>
      <c r="G646" s="218">
        <v>17250334</v>
      </c>
      <c r="H646" s="221">
        <v>45814</v>
      </c>
      <c r="I646" s="210" t="s">
        <v>1214</v>
      </c>
      <c r="J646" s="210" t="s">
        <v>1063</v>
      </c>
      <c r="K646" s="212" t="s">
        <v>1064</v>
      </c>
      <c r="L646" s="220">
        <v>100153</v>
      </c>
      <c r="M646" s="208">
        <v>45809</v>
      </c>
    </row>
    <row r="647" spans="1:13" ht="38.25" x14ac:dyDescent="0.2">
      <c r="A647" s="174"/>
      <c r="B647" s="175" t="s">
        <v>852</v>
      </c>
      <c r="C647" s="176" t="s">
        <v>853</v>
      </c>
      <c r="D647" s="174"/>
      <c r="E647" s="174"/>
      <c r="F647" s="177"/>
      <c r="G647" s="178" t="s">
        <v>1215</v>
      </c>
      <c r="H647" s="179">
        <v>45814.436828703707</v>
      </c>
      <c r="I647" s="178" t="s">
        <v>1216</v>
      </c>
      <c r="J647" s="175"/>
      <c r="K647" s="174"/>
      <c r="L647" s="180">
        <v>950524.4</v>
      </c>
      <c r="M647" s="208">
        <v>45809</v>
      </c>
    </row>
    <row r="648" spans="1:13" ht="25.5" x14ac:dyDescent="0.2">
      <c r="A648" s="174"/>
      <c r="B648" s="175" t="s">
        <v>852</v>
      </c>
      <c r="C648" s="175" t="s">
        <v>49</v>
      </c>
      <c r="D648" s="174"/>
      <c r="E648" s="174"/>
      <c r="F648" s="177"/>
      <c r="G648" s="178" t="s">
        <v>1217</v>
      </c>
      <c r="H648" s="179">
        <v>45814.469155092593</v>
      </c>
      <c r="I648" s="178" t="s">
        <v>1218</v>
      </c>
      <c r="J648" s="175"/>
      <c r="K648" s="174"/>
      <c r="L648" s="180">
        <v>479520.02</v>
      </c>
      <c r="M648" s="208">
        <v>45809</v>
      </c>
    </row>
    <row r="649" spans="1:13" ht="25.5" x14ac:dyDescent="0.2">
      <c r="A649" s="174"/>
      <c r="B649" s="175" t="s">
        <v>852</v>
      </c>
      <c r="C649" s="176" t="s">
        <v>853</v>
      </c>
      <c r="D649" s="174"/>
      <c r="E649" s="174"/>
      <c r="F649" s="177"/>
      <c r="G649" s="178" t="s">
        <v>1219</v>
      </c>
      <c r="H649" s="179">
        <v>45814.51152777778</v>
      </c>
      <c r="I649" s="178" t="s">
        <v>1220</v>
      </c>
      <c r="J649" s="175"/>
      <c r="K649" s="174"/>
      <c r="L649" s="180">
        <v>1991726.8</v>
      </c>
      <c r="M649" s="208">
        <v>45809</v>
      </c>
    </row>
    <row r="650" spans="1:13" ht="25.5" x14ac:dyDescent="0.2">
      <c r="A650" s="174"/>
      <c r="B650" s="175" t="s">
        <v>852</v>
      </c>
      <c r="C650" s="176" t="s">
        <v>853</v>
      </c>
      <c r="D650" s="174"/>
      <c r="E650" s="174"/>
      <c r="F650" s="177"/>
      <c r="G650" s="178" t="s">
        <v>1221</v>
      </c>
      <c r="H650" s="179">
        <v>45814.575543981482</v>
      </c>
      <c r="I650" s="178" t="s">
        <v>1222</v>
      </c>
      <c r="J650" s="175"/>
      <c r="K650" s="174"/>
      <c r="L650" s="180">
        <v>142562</v>
      </c>
      <c r="M650" s="208">
        <v>45809</v>
      </c>
    </row>
    <row r="651" spans="1:13" ht="25.5" x14ac:dyDescent="0.2">
      <c r="A651" s="174"/>
      <c r="B651" s="175" t="s">
        <v>852</v>
      </c>
      <c r="C651" s="176" t="s">
        <v>853</v>
      </c>
      <c r="D651" s="174"/>
      <c r="E651" s="174"/>
      <c r="F651" s="177"/>
      <c r="G651" s="178" t="s">
        <v>1223</v>
      </c>
      <c r="H651" s="179">
        <v>45814.639143518521</v>
      </c>
      <c r="I651" s="178" t="s">
        <v>1224</v>
      </c>
      <c r="J651" s="175"/>
      <c r="K651" s="174"/>
      <c r="L651" s="180">
        <v>280483</v>
      </c>
      <c r="M651" s="208">
        <v>45809</v>
      </c>
    </row>
    <row r="652" spans="1:13" ht="25.5" x14ac:dyDescent="0.2">
      <c r="A652" s="174"/>
      <c r="B652" s="175" t="s">
        <v>852</v>
      </c>
      <c r="C652" s="176" t="s">
        <v>853</v>
      </c>
      <c r="D652" s="174"/>
      <c r="E652" s="174"/>
      <c r="F652" s="177"/>
      <c r="G652" s="178" t="s">
        <v>1225</v>
      </c>
      <c r="H652" s="179">
        <v>45814.661990740744</v>
      </c>
      <c r="I652" s="178" t="s">
        <v>1226</v>
      </c>
      <c r="J652" s="175"/>
      <c r="K652" s="174"/>
      <c r="L652" s="180">
        <v>1643021.1</v>
      </c>
      <c r="M652" s="208">
        <v>45809</v>
      </c>
    </row>
    <row r="653" spans="1:13" ht="25.5" x14ac:dyDescent="0.2">
      <c r="A653" s="174"/>
      <c r="B653" s="175" t="s">
        <v>852</v>
      </c>
      <c r="C653" s="176" t="s">
        <v>853</v>
      </c>
      <c r="D653" s="174"/>
      <c r="E653" s="174"/>
      <c r="F653" s="177"/>
      <c r="G653" s="178" t="s">
        <v>1227</v>
      </c>
      <c r="H653" s="179">
        <v>45814.662430555552</v>
      </c>
      <c r="I653" s="178" t="s">
        <v>1228</v>
      </c>
      <c r="J653" s="175"/>
      <c r="K653" s="174"/>
      <c r="L653" s="180">
        <v>296548</v>
      </c>
      <c r="M653" s="208">
        <v>45809</v>
      </c>
    </row>
    <row r="654" spans="1:13" ht="25.5" x14ac:dyDescent="0.2">
      <c r="A654" s="174"/>
      <c r="B654" s="175" t="s">
        <v>852</v>
      </c>
      <c r="C654" s="176" t="s">
        <v>853</v>
      </c>
      <c r="D654" s="174"/>
      <c r="E654" s="174"/>
      <c r="F654" s="177"/>
      <c r="G654" s="178" t="s">
        <v>1229</v>
      </c>
      <c r="H654" s="179">
        <v>45814.706030092595</v>
      </c>
      <c r="I654" s="178" t="s">
        <v>1230</v>
      </c>
      <c r="J654" s="175"/>
      <c r="K654" s="174"/>
      <c r="L654" s="180">
        <v>1755428.5</v>
      </c>
      <c r="M654" s="208">
        <v>45809</v>
      </c>
    </row>
    <row r="655" spans="1:13" ht="25.5" x14ac:dyDescent="0.2">
      <c r="A655" s="174"/>
      <c r="B655" s="175" t="s">
        <v>852</v>
      </c>
      <c r="C655" s="176" t="s">
        <v>853</v>
      </c>
      <c r="D655" s="174"/>
      <c r="E655" s="174"/>
      <c r="F655" s="177"/>
      <c r="G655" s="178" t="s">
        <v>1231</v>
      </c>
      <c r="H655" s="179">
        <v>45814.707650462966</v>
      </c>
      <c r="I655" s="178" t="s">
        <v>1232</v>
      </c>
      <c r="J655" s="175"/>
      <c r="K655" s="174"/>
      <c r="L655" s="180">
        <v>809200</v>
      </c>
      <c r="M655" s="208">
        <v>45809</v>
      </c>
    </row>
    <row r="656" spans="1:13" ht="25.5" x14ac:dyDescent="0.2">
      <c r="A656" s="174"/>
      <c r="B656" s="175" t="s">
        <v>852</v>
      </c>
      <c r="C656" s="176" t="s">
        <v>853</v>
      </c>
      <c r="D656" s="174"/>
      <c r="E656" s="174"/>
      <c r="F656" s="177"/>
      <c r="G656" s="178" t="s">
        <v>1233</v>
      </c>
      <c r="H656" s="179">
        <v>45815.951412037037</v>
      </c>
      <c r="I656" s="178" t="s">
        <v>1234</v>
      </c>
      <c r="J656" s="175"/>
      <c r="K656" s="174"/>
      <c r="L656" s="180">
        <v>407530</v>
      </c>
      <c r="M656" s="208">
        <v>45809</v>
      </c>
    </row>
    <row r="657" spans="1:13" ht="38.25" x14ac:dyDescent="0.2">
      <c r="A657" s="93" t="s">
        <v>36</v>
      </c>
      <c r="B657" s="93" t="s">
        <v>220</v>
      </c>
      <c r="C657" s="185" t="s">
        <v>49</v>
      </c>
      <c r="D657" s="127" t="s">
        <v>12</v>
      </c>
      <c r="E657" s="203" t="s">
        <v>12</v>
      </c>
      <c r="F657" s="213" t="s">
        <v>175</v>
      </c>
      <c r="G657" s="237">
        <v>14250086</v>
      </c>
      <c r="H657" s="219">
        <v>45816</v>
      </c>
      <c r="I657" s="93" t="s">
        <v>1235</v>
      </c>
      <c r="J657" s="243" t="s">
        <v>1236</v>
      </c>
      <c r="K657" s="244" t="s">
        <v>134</v>
      </c>
      <c r="L657" s="235">
        <v>175000</v>
      </c>
      <c r="M657" s="208">
        <v>45809</v>
      </c>
    </row>
    <row r="658" spans="1:13" ht="25.5" x14ac:dyDescent="0.2">
      <c r="A658" s="174"/>
      <c r="B658" s="175" t="s">
        <v>852</v>
      </c>
      <c r="C658" s="176" t="s">
        <v>853</v>
      </c>
      <c r="D658" s="174"/>
      <c r="E658" s="174"/>
      <c r="F658" s="177"/>
      <c r="G658" s="178" t="s">
        <v>1237</v>
      </c>
      <c r="H658" s="179">
        <v>45816.81145833333</v>
      </c>
      <c r="I658" s="178" t="s">
        <v>1238</v>
      </c>
      <c r="J658" s="175"/>
      <c r="K658" s="174"/>
      <c r="L658" s="180">
        <v>271224.8</v>
      </c>
      <c r="M658" s="208">
        <v>45809</v>
      </c>
    </row>
    <row r="659" spans="1:13" ht="25.5" x14ac:dyDescent="0.2">
      <c r="A659" s="93" t="s">
        <v>37</v>
      </c>
      <c r="B659" s="77" t="s">
        <v>13</v>
      </c>
      <c r="C659" s="185" t="s">
        <v>49</v>
      </c>
      <c r="D659" s="230" t="s">
        <v>1239</v>
      </c>
      <c r="E659" s="229">
        <v>45569</v>
      </c>
      <c r="F659" s="213" t="s">
        <v>175</v>
      </c>
      <c r="G659" s="213">
        <v>42500113</v>
      </c>
      <c r="H659" s="229">
        <v>45817</v>
      </c>
      <c r="I659" s="230" t="s">
        <v>1240</v>
      </c>
      <c r="J659" s="230" t="s">
        <v>1241</v>
      </c>
      <c r="K659" s="231" t="s">
        <v>1242</v>
      </c>
      <c r="L659" s="232">
        <v>3919197</v>
      </c>
      <c r="M659" s="208">
        <v>45809</v>
      </c>
    </row>
    <row r="660" spans="1:13" x14ac:dyDescent="0.2">
      <c r="A660" s="93" t="s">
        <v>37</v>
      </c>
      <c r="B660" s="230" t="s">
        <v>0</v>
      </c>
      <c r="C660" s="87" t="s">
        <v>0</v>
      </c>
      <c r="D660" s="230" t="s">
        <v>1243</v>
      </c>
      <c r="E660" s="229">
        <v>45511</v>
      </c>
      <c r="F660" s="213" t="s">
        <v>175</v>
      </c>
      <c r="G660" s="213">
        <v>42500115</v>
      </c>
      <c r="H660" s="229">
        <v>45817</v>
      </c>
      <c r="I660" s="230" t="s">
        <v>1244</v>
      </c>
      <c r="J660" s="230" t="s">
        <v>1245</v>
      </c>
      <c r="K660" s="231" t="s">
        <v>1246</v>
      </c>
      <c r="L660" s="232">
        <v>351361</v>
      </c>
      <c r="M660" s="208">
        <v>45809</v>
      </c>
    </row>
    <row r="661" spans="1:13" ht="25.5" x14ac:dyDescent="0.2">
      <c r="A661" s="93" t="s">
        <v>37</v>
      </c>
      <c r="B661" s="230" t="s">
        <v>0</v>
      </c>
      <c r="C661" s="87" t="s">
        <v>0</v>
      </c>
      <c r="D661" s="230" t="s">
        <v>1247</v>
      </c>
      <c r="E661" s="229">
        <v>45531</v>
      </c>
      <c r="F661" s="213" t="s">
        <v>175</v>
      </c>
      <c r="G661" s="213">
        <v>42500116</v>
      </c>
      <c r="H661" s="229">
        <v>45817</v>
      </c>
      <c r="I661" s="230" t="s">
        <v>1248</v>
      </c>
      <c r="J661" s="230" t="s">
        <v>1249</v>
      </c>
      <c r="K661" s="231" t="s">
        <v>1250</v>
      </c>
      <c r="L661" s="232">
        <v>7166383</v>
      </c>
      <c r="M661" s="208">
        <v>45809</v>
      </c>
    </row>
    <row r="662" spans="1:13" ht="25.5" x14ac:dyDescent="0.2">
      <c r="A662" s="93" t="s">
        <v>37</v>
      </c>
      <c r="B662" s="230" t="s">
        <v>0</v>
      </c>
      <c r="C662" s="87" t="s">
        <v>0</v>
      </c>
      <c r="D662" s="230" t="s">
        <v>1251</v>
      </c>
      <c r="E662" s="229">
        <v>45258</v>
      </c>
      <c r="F662" s="213" t="s">
        <v>175</v>
      </c>
      <c r="G662" s="213">
        <v>42500117</v>
      </c>
      <c r="H662" s="229">
        <v>45817</v>
      </c>
      <c r="I662" s="230" t="s">
        <v>1252</v>
      </c>
      <c r="J662" s="230" t="s">
        <v>1253</v>
      </c>
      <c r="K662" s="231" t="s">
        <v>625</v>
      </c>
      <c r="L662" s="232">
        <v>11242808</v>
      </c>
      <c r="M662" s="208">
        <v>45809</v>
      </c>
    </row>
    <row r="663" spans="1:13" ht="25.5" x14ac:dyDescent="0.2">
      <c r="A663" s="93" t="s">
        <v>35</v>
      </c>
      <c r="B663" s="121" t="s">
        <v>178</v>
      </c>
      <c r="C663" s="121" t="s">
        <v>178</v>
      </c>
      <c r="D663" s="121" t="s">
        <v>179</v>
      </c>
      <c r="E663" s="252">
        <v>45645</v>
      </c>
      <c r="F663" s="213" t="s">
        <v>175</v>
      </c>
      <c r="G663" s="253">
        <v>20250079</v>
      </c>
      <c r="H663" s="233">
        <v>45817</v>
      </c>
      <c r="I663" s="78" t="s">
        <v>1254</v>
      </c>
      <c r="J663" s="215" t="s">
        <v>189</v>
      </c>
      <c r="K663" s="253" t="s">
        <v>68</v>
      </c>
      <c r="L663" s="234">
        <v>235275</v>
      </c>
      <c r="M663" s="208">
        <v>45809</v>
      </c>
    </row>
    <row r="664" spans="1:13" ht="25.5" x14ac:dyDescent="0.2">
      <c r="A664" s="93" t="s">
        <v>61</v>
      </c>
      <c r="B664" s="93" t="s">
        <v>220</v>
      </c>
      <c r="C664" s="185" t="s">
        <v>49</v>
      </c>
      <c r="D664" s="127" t="s">
        <v>12</v>
      </c>
      <c r="E664" s="203" t="s">
        <v>12</v>
      </c>
      <c r="F664" s="213" t="s">
        <v>175</v>
      </c>
      <c r="G664" s="254">
        <v>9250081</v>
      </c>
      <c r="H664" s="255">
        <v>45817</v>
      </c>
      <c r="I664" s="256" t="s">
        <v>1255</v>
      </c>
      <c r="J664" s="256" t="s">
        <v>1256</v>
      </c>
      <c r="K664" s="257" t="s">
        <v>1257</v>
      </c>
      <c r="L664" s="258">
        <v>109991</v>
      </c>
      <c r="M664" s="208">
        <v>45809</v>
      </c>
    </row>
    <row r="665" spans="1:13" x14ac:dyDescent="0.2">
      <c r="A665" s="93" t="s">
        <v>61</v>
      </c>
      <c r="B665" s="259" t="s">
        <v>0</v>
      </c>
      <c r="C665" s="87" t="s">
        <v>0</v>
      </c>
      <c r="D665" s="259" t="s">
        <v>702</v>
      </c>
      <c r="E665" s="240">
        <v>45776</v>
      </c>
      <c r="F665" s="213" t="s">
        <v>175</v>
      </c>
      <c r="G665" s="254">
        <v>9250082</v>
      </c>
      <c r="H665" s="255">
        <v>45817</v>
      </c>
      <c r="I665" s="256" t="s">
        <v>1258</v>
      </c>
      <c r="J665" s="256" t="s">
        <v>704</v>
      </c>
      <c r="K665" s="257" t="s">
        <v>586</v>
      </c>
      <c r="L665" s="258">
        <v>1905150</v>
      </c>
      <c r="M665" s="208">
        <v>45809</v>
      </c>
    </row>
    <row r="666" spans="1:13" ht="25.5" x14ac:dyDescent="0.2">
      <c r="A666" s="93" t="s">
        <v>61</v>
      </c>
      <c r="B666" s="259" t="s">
        <v>0</v>
      </c>
      <c r="C666" s="87" t="s">
        <v>0</v>
      </c>
      <c r="D666" s="259" t="s">
        <v>702</v>
      </c>
      <c r="E666" s="240">
        <v>45776</v>
      </c>
      <c r="F666" s="213" t="s">
        <v>175</v>
      </c>
      <c r="G666" s="254">
        <v>9250083</v>
      </c>
      <c r="H666" s="255">
        <v>45817</v>
      </c>
      <c r="I666" s="256" t="s">
        <v>1259</v>
      </c>
      <c r="J666" s="256" t="s">
        <v>704</v>
      </c>
      <c r="K666" s="257" t="s">
        <v>586</v>
      </c>
      <c r="L666" s="258">
        <v>5688000</v>
      </c>
      <c r="M666" s="208">
        <v>45809</v>
      </c>
    </row>
    <row r="667" spans="1:13" ht="25.5" x14ac:dyDescent="0.2">
      <c r="A667" s="93" t="s">
        <v>1104</v>
      </c>
      <c r="B667" s="93" t="s">
        <v>220</v>
      </c>
      <c r="C667" s="185" t="s">
        <v>49</v>
      </c>
      <c r="D667" s="127" t="s">
        <v>12</v>
      </c>
      <c r="E667" s="203" t="s">
        <v>12</v>
      </c>
      <c r="F667" s="213" t="s">
        <v>175</v>
      </c>
      <c r="G667" s="176">
        <v>1125132</v>
      </c>
      <c r="H667" s="229">
        <v>45817</v>
      </c>
      <c r="I667" s="93" t="s">
        <v>1260</v>
      </c>
      <c r="J667" s="93" t="s">
        <v>459</v>
      </c>
      <c r="K667" s="228" t="s">
        <v>460</v>
      </c>
      <c r="L667" s="235">
        <v>39999</v>
      </c>
      <c r="M667" s="208">
        <v>45809</v>
      </c>
    </row>
    <row r="668" spans="1:13" ht="25.5" x14ac:dyDescent="0.2">
      <c r="A668" s="93" t="s">
        <v>31</v>
      </c>
      <c r="B668" s="87" t="s">
        <v>0</v>
      </c>
      <c r="C668" s="87" t="s">
        <v>0</v>
      </c>
      <c r="D668" s="210" t="s">
        <v>217</v>
      </c>
      <c r="E668" s="211">
        <v>45517</v>
      </c>
      <c r="F668" s="213" t="s">
        <v>175</v>
      </c>
      <c r="G668" s="174">
        <v>12250074</v>
      </c>
      <c r="H668" s="211">
        <v>45817</v>
      </c>
      <c r="I668" s="185" t="s">
        <v>1261</v>
      </c>
      <c r="J668" s="210" t="s">
        <v>1063</v>
      </c>
      <c r="K668" s="212" t="s">
        <v>1064</v>
      </c>
      <c r="L668" s="54">
        <v>230220</v>
      </c>
      <c r="M668" s="208">
        <v>45809</v>
      </c>
    </row>
    <row r="669" spans="1:13" ht="63.75" x14ac:dyDescent="0.2">
      <c r="A669" s="93" t="s">
        <v>14</v>
      </c>
      <c r="B669" s="87" t="s">
        <v>0</v>
      </c>
      <c r="C669" s="87" t="s">
        <v>0</v>
      </c>
      <c r="D669" s="210" t="s">
        <v>217</v>
      </c>
      <c r="E669" s="211">
        <v>45517</v>
      </c>
      <c r="F669" s="213" t="s">
        <v>175</v>
      </c>
      <c r="G669" s="218">
        <v>17250335</v>
      </c>
      <c r="H669" s="221">
        <v>45817</v>
      </c>
      <c r="I669" s="210" t="s">
        <v>1262</v>
      </c>
      <c r="J669" s="210" t="s">
        <v>1063</v>
      </c>
      <c r="K669" s="212" t="s">
        <v>1064</v>
      </c>
      <c r="L669" s="220">
        <v>533577</v>
      </c>
      <c r="M669" s="208">
        <v>45809</v>
      </c>
    </row>
    <row r="670" spans="1:13" ht="38.25" x14ac:dyDescent="0.2">
      <c r="A670" s="93" t="s">
        <v>14</v>
      </c>
      <c r="B670" s="87" t="s">
        <v>0</v>
      </c>
      <c r="C670" s="87" t="s">
        <v>0</v>
      </c>
      <c r="D670" s="210" t="s">
        <v>217</v>
      </c>
      <c r="E670" s="211">
        <v>45517</v>
      </c>
      <c r="F670" s="213" t="s">
        <v>175</v>
      </c>
      <c r="G670" s="218">
        <v>17250336</v>
      </c>
      <c r="H670" s="221">
        <v>45817</v>
      </c>
      <c r="I670" s="210" t="s">
        <v>1263</v>
      </c>
      <c r="J670" s="210" t="s">
        <v>1063</v>
      </c>
      <c r="K670" s="212" t="s">
        <v>1064</v>
      </c>
      <c r="L670" s="260">
        <v>213053</v>
      </c>
      <c r="M670" s="208">
        <v>45809</v>
      </c>
    </row>
    <row r="671" spans="1:13" ht="38.25" x14ac:dyDescent="0.2">
      <c r="A671" s="93" t="s">
        <v>14</v>
      </c>
      <c r="B671" s="87" t="s">
        <v>0</v>
      </c>
      <c r="C671" s="87" t="s">
        <v>0</v>
      </c>
      <c r="D671" s="210" t="s">
        <v>217</v>
      </c>
      <c r="E671" s="211">
        <v>45517</v>
      </c>
      <c r="F671" s="213" t="s">
        <v>175</v>
      </c>
      <c r="G671" s="218">
        <v>17250337</v>
      </c>
      <c r="H671" s="221">
        <v>45817</v>
      </c>
      <c r="I671" s="210" t="s">
        <v>1264</v>
      </c>
      <c r="J671" s="210" t="s">
        <v>1063</v>
      </c>
      <c r="K671" s="212" t="s">
        <v>1064</v>
      </c>
      <c r="L671" s="260">
        <v>213053</v>
      </c>
      <c r="M671" s="208">
        <v>45809</v>
      </c>
    </row>
    <row r="672" spans="1:13" ht="38.25" x14ac:dyDescent="0.2">
      <c r="A672" s="93" t="s">
        <v>14</v>
      </c>
      <c r="B672" s="87" t="s">
        <v>0</v>
      </c>
      <c r="C672" s="87" t="s">
        <v>0</v>
      </c>
      <c r="D672" s="210" t="s">
        <v>217</v>
      </c>
      <c r="E672" s="211">
        <v>45517</v>
      </c>
      <c r="F672" s="213" t="s">
        <v>175</v>
      </c>
      <c r="G672" s="218">
        <v>17250338</v>
      </c>
      <c r="H672" s="221">
        <v>45817</v>
      </c>
      <c r="I672" s="210" t="s">
        <v>1265</v>
      </c>
      <c r="J672" s="210" t="s">
        <v>1063</v>
      </c>
      <c r="K672" s="212" t="s">
        <v>1064</v>
      </c>
      <c r="L672" s="260">
        <v>213053</v>
      </c>
      <c r="M672" s="208">
        <v>45809</v>
      </c>
    </row>
    <row r="673" spans="1:13" ht="25.5" x14ac:dyDescent="0.2">
      <c r="A673" s="174"/>
      <c r="B673" s="175" t="s">
        <v>852</v>
      </c>
      <c r="C673" s="176" t="s">
        <v>853</v>
      </c>
      <c r="D673" s="174"/>
      <c r="E673" s="174"/>
      <c r="F673" s="177"/>
      <c r="G673" s="178" t="s">
        <v>1266</v>
      </c>
      <c r="H673" s="179">
        <v>45817.405462962961</v>
      </c>
      <c r="I673" s="178" t="s">
        <v>1267</v>
      </c>
      <c r="J673" s="175"/>
      <c r="K673" s="174"/>
      <c r="L673" s="180">
        <v>1681237.95</v>
      </c>
      <c r="M673" s="208">
        <v>45809</v>
      </c>
    </row>
    <row r="674" spans="1:13" ht="25.5" x14ac:dyDescent="0.2">
      <c r="A674" s="174"/>
      <c r="B674" s="175" t="s">
        <v>852</v>
      </c>
      <c r="C674" s="176" t="s">
        <v>853</v>
      </c>
      <c r="D674" s="174"/>
      <c r="E674" s="174"/>
      <c r="F674" s="177"/>
      <c r="G674" s="178" t="s">
        <v>1268</v>
      </c>
      <c r="H674" s="179">
        <v>45817.440729166665</v>
      </c>
      <c r="I674" s="178" t="s">
        <v>1269</v>
      </c>
      <c r="J674" s="175"/>
      <c r="K674" s="174"/>
      <c r="L674" s="180">
        <v>2249100</v>
      </c>
      <c r="M674" s="208">
        <v>45809</v>
      </c>
    </row>
    <row r="675" spans="1:13" ht="25.5" x14ac:dyDescent="0.2">
      <c r="A675" s="174"/>
      <c r="B675" s="175" t="s">
        <v>852</v>
      </c>
      <c r="C675" s="176" t="s">
        <v>853</v>
      </c>
      <c r="D675" s="174"/>
      <c r="E675" s="174"/>
      <c r="F675" s="177"/>
      <c r="G675" s="178" t="s">
        <v>1270</v>
      </c>
      <c r="H675" s="179">
        <v>45817.453564814816</v>
      </c>
      <c r="I675" s="178" t="s">
        <v>1271</v>
      </c>
      <c r="J675" s="175"/>
      <c r="K675" s="174"/>
      <c r="L675" s="180">
        <v>1190000</v>
      </c>
      <c r="M675" s="208">
        <v>45809</v>
      </c>
    </row>
    <row r="676" spans="1:13" ht="25.5" x14ac:dyDescent="0.2">
      <c r="A676" s="174"/>
      <c r="B676" s="175" t="s">
        <v>852</v>
      </c>
      <c r="C676" s="176" t="s">
        <v>853</v>
      </c>
      <c r="D676" s="174"/>
      <c r="E676" s="174"/>
      <c r="F676" s="177"/>
      <c r="G676" s="178" t="s">
        <v>1272</v>
      </c>
      <c r="H676" s="179">
        <v>45817.50136574074</v>
      </c>
      <c r="I676" s="178" t="s">
        <v>1273</v>
      </c>
      <c r="J676" s="175"/>
      <c r="K676" s="174"/>
      <c r="L676" s="180">
        <v>174544.44</v>
      </c>
      <c r="M676" s="208">
        <v>45809</v>
      </c>
    </row>
    <row r="677" spans="1:13" ht="25.5" x14ac:dyDescent="0.2">
      <c r="A677" s="174"/>
      <c r="B677" s="175" t="s">
        <v>852</v>
      </c>
      <c r="C677" s="176" t="s">
        <v>853</v>
      </c>
      <c r="D677" s="174"/>
      <c r="E677" s="174"/>
      <c r="F677" s="177"/>
      <c r="G677" s="178" t="s">
        <v>1274</v>
      </c>
      <c r="H677" s="179">
        <v>45817.527361111112</v>
      </c>
      <c r="I677" s="178" t="s">
        <v>1275</v>
      </c>
      <c r="J677" s="175"/>
      <c r="K677" s="174"/>
      <c r="L677" s="180">
        <v>328725.59999999998</v>
      </c>
      <c r="M677" s="208">
        <v>45809</v>
      </c>
    </row>
    <row r="678" spans="1:13" ht="25.5" x14ac:dyDescent="0.2">
      <c r="A678" s="174"/>
      <c r="B678" s="175" t="s">
        <v>852</v>
      </c>
      <c r="C678" s="176" t="s">
        <v>853</v>
      </c>
      <c r="D678" s="174"/>
      <c r="E678" s="174"/>
      <c r="F678" s="177"/>
      <c r="G678" s="178" t="s">
        <v>1276</v>
      </c>
      <c r="H678" s="179">
        <v>45817.549189814818</v>
      </c>
      <c r="I678" s="178" t="s">
        <v>1277</v>
      </c>
      <c r="J678" s="175"/>
      <c r="K678" s="174"/>
      <c r="L678" s="180">
        <v>238000</v>
      </c>
      <c r="M678" s="208">
        <v>45809</v>
      </c>
    </row>
    <row r="679" spans="1:13" ht="25.5" x14ac:dyDescent="0.2">
      <c r="A679" s="174"/>
      <c r="B679" s="175" t="s">
        <v>852</v>
      </c>
      <c r="C679" s="176" t="s">
        <v>853</v>
      </c>
      <c r="D679" s="174"/>
      <c r="E679" s="174"/>
      <c r="F679" s="177"/>
      <c r="G679" s="178" t="s">
        <v>1278</v>
      </c>
      <c r="H679" s="179">
        <v>45817.557638888888</v>
      </c>
      <c r="I679" s="178" t="s">
        <v>1279</v>
      </c>
      <c r="J679" s="175"/>
      <c r="K679" s="174"/>
      <c r="L679" s="180">
        <v>509970.93</v>
      </c>
      <c r="M679" s="208">
        <v>45809</v>
      </c>
    </row>
    <row r="680" spans="1:13" ht="25.5" x14ac:dyDescent="0.2">
      <c r="A680" s="174"/>
      <c r="B680" s="175" t="s">
        <v>852</v>
      </c>
      <c r="C680" s="176" t="s">
        <v>853</v>
      </c>
      <c r="D680" s="174"/>
      <c r="E680" s="174"/>
      <c r="F680" s="177"/>
      <c r="G680" s="178" t="s">
        <v>1280</v>
      </c>
      <c r="H680" s="179">
        <v>45817.698935185188</v>
      </c>
      <c r="I680" s="178" t="s">
        <v>1281</v>
      </c>
      <c r="J680" s="175"/>
      <c r="K680" s="174"/>
      <c r="L680" s="180">
        <v>920331.72</v>
      </c>
      <c r="M680" s="208">
        <v>45809</v>
      </c>
    </row>
    <row r="681" spans="1:13" ht="25.5" x14ac:dyDescent="0.2">
      <c r="A681" s="174"/>
      <c r="B681" s="175" t="s">
        <v>852</v>
      </c>
      <c r="C681" s="175" t="s">
        <v>49</v>
      </c>
      <c r="D681" s="174"/>
      <c r="E681" s="174"/>
      <c r="F681" s="177"/>
      <c r="G681" s="178" t="s">
        <v>1282</v>
      </c>
      <c r="H681" s="179">
        <v>45817.711967592593</v>
      </c>
      <c r="I681" s="178" t="s">
        <v>1283</v>
      </c>
      <c r="J681" s="175"/>
      <c r="K681" s="174"/>
      <c r="L681" s="180">
        <v>955605.7</v>
      </c>
      <c r="M681" s="208">
        <v>45809</v>
      </c>
    </row>
    <row r="682" spans="1:13" ht="25.5" x14ac:dyDescent="0.2">
      <c r="A682" s="93" t="s">
        <v>40</v>
      </c>
      <c r="B682" s="77" t="s">
        <v>13</v>
      </c>
      <c r="C682" s="185" t="s">
        <v>49</v>
      </c>
      <c r="D682" s="185" t="s">
        <v>1284</v>
      </c>
      <c r="E682" s="229">
        <v>45590</v>
      </c>
      <c r="F682" s="213" t="s">
        <v>175</v>
      </c>
      <c r="G682" s="204">
        <v>2250180</v>
      </c>
      <c r="H682" s="205">
        <v>45818</v>
      </c>
      <c r="I682" s="222" t="s">
        <v>1285</v>
      </c>
      <c r="J682" s="185" t="s">
        <v>1286</v>
      </c>
      <c r="K682" s="228" t="s">
        <v>1287</v>
      </c>
      <c r="L682" s="227">
        <v>825000</v>
      </c>
      <c r="M682" s="208">
        <v>45809</v>
      </c>
    </row>
    <row r="683" spans="1:13" ht="25.5" x14ac:dyDescent="0.2">
      <c r="A683" s="93" t="s">
        <v>37</v>
      </c>
      <c r="B683" s="121" t="s">
        <v>178</v>
      </c>
      <c r="C683" s="121" t="s">
        <v>178</v>
      </c>
      <c r="D683" s="230" t="s">
        <v>164</v>
      </c>
      <c r="E683" s="229">
        <v>45637</v>
      </c>
      <c r="F683" s="213" t="s">
        <v>175</v>
      </c>
      <c r="G683" s="213">
        <v>42500122</v>
      </c>
      <c r="H683" s="229">
        <v>45818</v>
      </c>
      <c r="I683" s="230" t="s">
        <v>1288</v>
      </c>
      <c r="J683" s="230" t="s">
        <v>81</v>
      </c>
      <c r="K683" s="231" t="s">
        <v>77</v>
      </c>
      <c r="L683" s="232">
        <v>414750</v>
      </c>
      <c r="M683" s="208">
        <v>45809</v>
      </c>
    </row>
    <row r="684" spans="1:13" ht="25.5" x14ac:dyDescent="0.2">
      <c r="A684" s="93" t="s">
        <v>37</v>
      </c>
      <c r="B684" s="77" t="s">
        <v>13</v>
      </c>
      <c r="C684" s="185" t="s">
        <v>49</v>
      </c>
      <c r="D684" s="230" t="s">
        <v>1289</v>
      </c>
      <c r="E684" s="229">
        <v>45800</v>
      </c>
      <c r="F684" s="213" t="s">
        <v>175</v>
      </c>
      <c r="G684" s="213">
        <v>42500123</v>
      </c>
      <c r="H684" s="229">
        <v>45818</v>
      </c>
      <c r="I684" s="230" t="s">
        <v>1290</v>
      </c>
      <c r="J684" s="230" t="s">
        <v>1291</v>
      </c>
      <c r="K684" s="231" t="s">
        <v>1292</v>
      </c>
      <c r="L684" s="232">
        <v>1140000</v>
      </c>
      <c r="M684" s="208">
        <v>45809</v>
      </c>
    </row>
    <row r="685" spans="1:13" x14ac:dyDescent="0.2">
      <c r="A685" s="93" t="s">
        <v>60</v>
      </c>
      <c r="B685" s="93" t="s">
        <v>220</v>
      </c>
      <c r="C685" s="185" t="s">
        <v>49</v>
      </c>
      <c r="D685" s="127" t="s">
        <v>12</v>
      </c>
      <c r="E685" s="203" t="s">
        <v>12</v>
      </c>
      <c r="F685" s="213" t="s">
        <v>175</v>
      </c>
      <c r="G685" s="174">
        <v>6250116</v>
      </c>
      <c r="H685" s="219">
        <v>45818</v>
      </c>
      <c r="I685" s="53" t="s">
        <v>1293</v>
      </c>
      <c r="J685" s="53" t="s">
        <v>210</v>
      </c>
      <c r="K685" s="64" t="s">
        <v>25</v>
      </c>
      <c r="L685" s="65">
        <v>134939</v>
      </c>
      <c r="M685" s="208">
        <v>45809</v>
      </c>
    </row>
    <row r="686" spans="1:13" ht="25.5" x14ac:dyDescent="0.2">
      <c r="A686" s="93" t="s">
        <v>60</v>
      </c>
      <c r="B686" s="93" t="s">
        <v>220</v>
      </c>
      <c r="C686" s="185" t="s">
        <v>49</v>
      </c>
      <c r="D686" s="127" t="s">
        <v>12</v>
      </c>
      <c r="E686" s="203" t="s">
        <v>12</v>
      </c>
      <c r="F686" s="213" t="s">
        <v>175</v>
      </c>
      <c r="G686" s="174">
        <v>6250117</v>
      </c>
      <c r="H686" s="219">
        <v>45818</v>
      </c>
      <c r="I686" s="53" t="s">
        <v>1294</v>
      </c>
      <c r="J686" s="53" t="s">
        <v>1295</v>
      </c>
      <c r="K686" s="64" t="s">
        <v>1296</v>
      </c>
      <c r="L686" s="65">
        <v>136850</v>
      </c>
      <c r="M686" s="208">
        <v>45809</v>
      </c>
    </row>
    <row r="687" spans="1:13" ht="25.5" x14ac:dyDescent="0.2">
      <c r="A687" s="93" t="s">
        <v>42</v>
      </c>
      <c r="B687" s="93" t="s">
        <v>220</v>
      </c>
      <c r="C687" s="185" t="s">
        <v>49</v>
      </c>
      <c r="D687" s="127" t="s">
        <v>12</v>
      </c>
      <c r="E687" s="203" t="s">
        <v>12</v>
      </c>
      <c r="F687" s="213" t="s">
        <v>175</v>
      </c>
      <c r="G687" s="239">
        <v>19250061</v>
      </c>
      <c r="H687" s="240">
        <v>45818</v>
      </c>
      <c r="I687" s="241" t="s">
        <v>1297</v>
      </c>
      <c r="J687" s="242" t="s">
        <v>1298</v>
      </c>
      <c r="K687" s="62" t="s">
        <v>1299</v>
      </c>
      <c r="L687" s="62">
        <f>77800+27900</f>
        <v>105700</v>
      </c>
      <c r="M687" s="208">
        <v>45809</v>
      </c>
    </row>
    <row r="688" spans="1:13" x14ac:dyDescent="0.2">
      <c r="A688" s="93" t="s">
        <v>36</v>
      </c>
      <c r="B688" s="93" t="s">
        <v>220</v>
      </c>
      <c r="C688" s="185" t="s">
        <v>49</v>
      </c>
      <c r="D688" s="127" t="s">
        <v>12</v>
      </c>
      <c r="E688" s="203" t="s">
        <v>12</v>
      </c>
      <c r="F688" s="213" t="s">
        <v>175</v>
      </c>
      <c r="G688" s="237">
        <v>14250090</v>
      </c>
      <c r="H688" s="219">
        <v>45818</v>
      </c>
      <c r="I688" s="93" t="s">
        <v>181</v>
      </c>
      <c r="J688" s="243" t="s">
        <v>27</v>
      </c>
      <c r="K688" s="244" t="s">
        <v>28</v>
      </c>
      <c r="L688" s="235">
        <v>47957</v>
      </c>
      <c r="M688" s="208">
        <v>45809</v>
      </c>
    </row>
    <row r="689" spans="1:13" ht="38.25" x14ac:dyDescent="0.2">
      <c r="A689" s="93" t="s">
        <v>39</v>
      </c>
      <c r="B689" s="77" t="s">
        <v>13</v>
      </c>
      <c r="C689" s="185" t="s">
        <v>49</v>
      </c>
      <c r="D689" s="222" t="s">
        <v>1300</v>
      </c>
      <c r="E689" s="219">
        <v>45813</v>
      </c>
      <c r="F689" s="213" t="s">
        <v>175</v>
      </c>
      <c r="G689" s="204">
        <v>16250107</v>
      </c>
      <c r="H689" s="205">
        <v>45818</v>
      </c>
      <c r="I689" s="185" t="s">
        <v>1301</v>
      </c>
      <c r="J689" s="185" t="s">
        <v>30</v>
      </c>
      <c r="K689" s="206" t="s">
        <v>44</v>
      </c>
      <c r="L689" s="247">
        <v>1272841</v>
      </c>
      <c r="M689" s="208">
        <v>45809</v>
      </c>
    </row>
    <row r="690" spans="1:13" ht="38.25" x14ac:dyDescent="0.2">
      <c r="A690" s="93" t="s">
        <v>39</v>
      </c>
      <c r="B690" s="77" t="s">
        <v>13</v>
      </c>
      <c r="C690" s="185" t="s">
        <v>49</v>
      </c>
      <c r="D690" s="222" t="s">
        <v>1302</v>
      </c>
      <c r="E690" s="219">
        <v>45813</v>
      </c>
      <c r="F690" s="213" t="s">
        <v>175</v>
      </c>
      <c r="G690" s="204">
        <v>16250108</v>
      </c>
      <c r="H690" s="205">
        <v>45818</v>
      </c>
      <c r="I690" s="185" t="s">
        <v>1303</v>
      </c>
      <c r="J690" s="185" t="s">
        <v>135</v>
      </c>
      <c r="K690" s="206" t="s">
        <v>136</v>
      </c>
      <c r="L690" s="247">
        <v>368900</v>
      </c>
      <c r="M690" s="208">
        <v>45809</v>
      </c>
    </row>
    <row r="691" spans="1:13" ht="51" x14ac:dyDescent="0.2">
      <c r="A691" s="93" t="s">
        <v>39</v>
      </c>
      <c r="B691" s="77" t="s">
        <v>13</v>
      </c>
      <c r="C691" s="185" t="s">
        <v>49</v>
      </c>
      <c r="D691" s="222" t="s">
        <v>1304</v>
      </c>
      <c r="E691" s="219">
        <v>45813</v>
      </c>
      <c r="F691" s="213" t="s">
        <v>175</v>
      </c>
      <c r="G691" s="204">
        <v>16250110</v>
      </c>
      <c r="H691" s="205">
        <v>45818</v>
      </c>
      <c r="I691" s="185" t="s">
        <v>1305</v>
      </c>
      <c r="J691" s="185" t="s">
        <v>845</v>
      </c>
      <c r="K691" s="206" t="s">
        <v>846</v>
      </c>
      <c r="L691" s="247">
        <v>1547000</v>
      </c>
      <c r="M691" s="208">
        <v>45809</v>
      </c>
    </row>
    <row r="692" spans="1:13" ht="63.75" x14ac:dyDescent="0.2">
      <c r="A692" s="93" t="s">
        <v>14</v>
      </c>
      <c r="B692" s="93" t="s">
        <v>220</v>
      </c>
      <c r="C692" s="185" t="s">
        <v>49</v>
      </c>
      <c r="D692" s="127" t="s">
        <v>12</v>
      </c>
      <c r="E692" s="203" t="s">
        <v>12</v>
      </c>
      <c r="F692" s="213" t="s">
        <v>175</v>
      </c>
      <c r="G692" s="218">
        <v>17250339</v>
      </c>
      <c r="H692" s="221">
        <v>45818</v>
      </c>
      <c r="I692" s="222" t="s">
        <v>1306</v>
      </c>
      <c r="J692" s="222" t="s">
        <v>271</v>
      </c>
      <c r="K692" s="248" t="s">
        <v>272</v>
      </c>
      <c r="L692" s="260">
        <v>46398</v>
      </c>
      <c r="M692" s="208">
        <v>45809</v>
      </c>
    </row>
    <row r="693" spans="1:13" ht="25.5" x14ac:dyDescent="0.2">
      <c r="A693" s="174"/>
      <c r="B693" s="175" t="s">
        <v>852</v>
      </c>
      <c r="C693" s="176" t="s">
        <v>853</v>
      </c>
      <c r="D693" s="174"/>
      <c r="E693" s="174"/>
      <c r="F693" s="177"/>
      <c r="G693" s="178" t="s">
        <v>1307</v>
      </c>
      <c r="H693" s="179">
        <v>45818.486631944441</v>
      </c>
      <c r="I693" s="178" t="s">
        <v>1308</v>
      </c>
      <c r="J693" s="175"/>
      <c r="K693" s="174"/>
      <c r="L693" s="180">
        <v>1641248</v>
      </c>
      <c r="M693" s="208">
        <v>45809</v>
      </c>
    </row>
    <row r="694" spans="1:13" ht="25.5" x14ac:dyDescent="0.2">
      <c r="A694" s="174"/>
      <c r="B694" s="175" t="s">
        <v>852</v>
      </c>
      <c r="C694" s="176" t="s">
        <v>853</v>
      </c>
      <c r="D694" s="174"/>
      <c r="E694" s="174"/>
      <c r="F694" s="177"/>
      <c r="G694" s="178" t="s">
        <v>1309</v>
      </c>
      <c r="H694" s="179">
        <v>45818.490902777776</v>
      </c>
      <c r="I694" s="178" t="s">
        <v>1310</v>
      </c>
      <c r="J694" s="175"/>
      <c r="K694" s="174"/>
      <c r="L694" s="180">
        <v>1338750</v>
      </c>
      <c r="M694" s="208">
        <v>45809</v>
      </c>
    </row>
    <row r="695" spans="1:13" ht="25.5" x14ac:dyDescent="0.2">
      <c r="A695" s="174"/>
      <c r="B695" s="175" t="s">
        <v>852</v>
      </c>
      <c r="C695" s="176" t="s">
        <v>853</v>
      </c>
      <c r="D695" s="174"/>
      <c r="E695" s="174"/>
      <c r="F695" s="177"/>
      <c r="G695" s="178" t="s">
        <v>1311</v>
      </c>
      <c r="H695" s="179">
        <v>45818.491620370369</v>
      </c>
      <c r="I695" s="178" t="s">
        <v>1312</v>
      </c>
      <c r="J695" s="175"/>
      <c r="K695" s="174"/>
      <c r="L695" s="180">
        <v>1832600</v>
      </c>
      <c r="M695" s="208">
        <v>45809</v>
      </c>
    </row>
    <row r="696" spans="1:13" ht="25.5" x14ac:dyDescent="0.2">
      <c r="A696" s="174"/>
      <c r="B696" s="175" t="s">
        <v>852</v>
      </c>
      <c r="C696" s="176" t="s">
        <v>853</v>
      </c>
      <c r="D696" s="174"/>
      <c r="E696" s="174"/>
      <c r="F696" s="177"/>
      <c r="G696" s="178" t="s">
        <v>1313</v>
      </c>
      <c r="H696" s="179">
        <v>45818.493888888886</v>
      </c>
      <c r="I696" s="178" t="s">
        <v>1314</v>
      </c>
      <c r="J696" s="175"/>
      <c r="K696" s="174"/>
      <c r="L696" s="180">
        <v>183091</v>
      </c>
      <c r="M696" s="208">
        <v>45809</v>
      </c>
    </row>
    <row r="697" spans="1:13" ht="25.5" x14ac:dyDescent="0.2">
      <c r="A697" s="174"/>
      <c r="B697" s="175" t="s">
        <v>852</v>
      </c>
      <c r="C697" s="176" t="s">
        <v>853</v>
      </c>
      <c r="D697" s="174"/>
      <c r="E697" s="174"/>
      <c r="F697" s="177"/>
      <c r="G697" s="178" t="s">
        <v>1315</v>
      </c>
      <c r="H697" s="179">
        <v>45818.512395833335</v>
      </c>
      <c r="I697" s="178" t="s">
        <v>1316</v>
      </c>
      <c r="J697" s="175"/>
      <c r="K697" s="174"/>
      <c r="L697" s="180">
        <v>1905149.7779999999</v>
      </c>
      <c r="M697" s="208">
        <v>45809</v>
      </c>
    </row>
    <row r="698" spans="1:13" ht="25.5" x14ac:dyDescent="0.2">
      <c r="A698" s="174"/>
      <c r="B698" s="175" t="s">
        <v>852</v>
      </c>
      <c r="C698" s="176" t="s">
        <v>853</v>
      </c>
      <c r="D698" s="174"/>
      <c r="E698" s="174"/>
      <c r="F698" s="177"/>
      <c r="G698" s="178" t="s">
        <v>1317</v>
      </c>
      <c r="H698" s="179">
        <v>45818.54173611111</v>
      </c>
      <c r="I698" s="178" t="s">
        <v>1318</v>
      </c>
      <c r="J698" s="175"/>
      <c r="K698" s="174"/>
      <c r="L698" s="180">
        <v>4000000</v>
      </c>
      <c r="M698" s="208">
        <v>45809</v>
      </c>
    </row>
    <row r="699" spans="1:13" ht="25.5" x14ac:dyDescent="0.2">
      <c r="A699" s="174"/>
      <c r="B699" s="175" t="s">
        <v>852</v>
      </c>
      <c r="C699" s="176" t="s">
        <v>853</v>
      </c>
      <c r="D699" s="174"/>
      <c r="E699" s="174"/>
      <c r="F699" s="177"/>
      <c r="G699" s="178" t="s">
        <v>1319</v>
      </c>
      <c r="H699" s="179">
        <v>45818.545115740744</v>
      </c>
      <c r="I699" s="178" t="s">
        <v>1320</v>
      </c>
      <c r="J699" s="175"/>
      <c r="K699" s="174"/>
      <c r="L699" s="180">
        <v>2781030</v>
      </c>
      <c r="M699" s="208">
        <v>45809</v>
      </c>
    </row>
    <row r="700" spans="1:13" ht="25.5" x14ac:dyDescent="0.2">
      <c r="A700" s="174"/>
      <c r="B700" s="175" t="s">
        <v>852</v>
      </c>
      <c r="C700" s="176" t="s">
        <v>853</v>
      </c>
      <c r="D700" s="174"/>
      <c r="E700" s="174"/>
      <c r="F700" s="177"/>
      <c r="G700" s="178" t="s">
        <v>1321</v>
      </c>
      <c r="H700" s="179">
        <v>45818.545682870368</v>
      </c>
      <c r="I700" s="178" t="s">
        <v>1322</v>
      </c>
      <c r="J700" s="175"/>
      <c r="K700" s="174"/>
      <c r="L700" s="180">
        <v>2379405</v>
      </c>
      <c r="M700" s="208">
        <v>45809</v>
      </c>
    </row>
    <row r="701" spans="1:13" ht="25.5" x14ac:dyDescent="0.2">
      <c r="A701" s="174"/>
      <c r="B701" s="175" t="s">
        <v>852</v>
      </c>
      <c r="C701" s="176" t="s">
        <v>853</v>
      </c>
      <c r="D701" s="174"/>
      <c r="E701" s="174"/>
      <c r="F701" s="177"/>
      <c r="G701" s="178" t="s">
        <v>1323</v>
      </c>
      <c r="H701" s="179">
        <v>45818.65011574074</v>
      </c>
      <c r="I701" s="178" t="s">
        <v>1324</v>
      </c>
      <c r="J701" s="175"/>
      <c r="K701" s="174"/>
      <c r="L701" s="180">
        <v>6092800</v>
      </c>
      <c r="M701" s="208">
        <v>45809</v>
      </c>
    </row>
    <row r="702" spans="1:13" ht="25.5" x14ac:dyDescent="0.2">
      <c r="A702" s="174"/>
      <c r="B702" s="175" t="s">
        <v>852</v>
      </c>
      <c r="C702" s="176" t="s">
        <v>853</v>
      </c>
      <c r="D702" s="174"/>
      <c r="E702" s="174"/>
      <c r="F702" s="177"/>
      <c r="G702" s="178" t="s">
        <v>1325</v>
      </c>
      <c r="H702" s="179">
        <v>45818.693460648145</v>
      </c>
      <c r="I702" s="178" t="s">
        <v>1326</v>
      </c>
      <c r="J702" s="175"/>
      <c r="K702" s="174"/>
      <c r="L702" s="180">
        <v>5687999.6040000003</v>
      </c>
      <c r="M702" s="208">
        <v>45809</v>
      </c>
    </row>
    <row r="703" spans="1:13" ht="25.5" x14ac:dyDescent="0.2">
      <c r="A703" s="174"/>
      <c r="B703" s="175" t="s">
        <v>852</v>
      </c>
      <c r="C703" s="176" t="s">
        <v>853</v>
      </c>
      <c r="D703" s="174"/>
      <c r="E703" s="174"/>
      <c r="F703" s="177"/>
      <c r="G703" s="178" t="s">
        <v>1327</v>
      </c>
      <c r="H703" s="179">
        <v>45818.718576388892</v>
      </c>
      <c r="I703" s="178" t="s">
        <v>1328</v>
      </c>
      <c r="J703" s="175"/>
      <c r="K703" s="174"/>
      <c r="L703" s="180">
        <v>1236410</v>
      </c>
      <c r="M703" s="208">
        <v>45809</v>
      </c>
    </row>
    <row r="704" spans="1:13" x14ac:dyDescent="0.2">
      <c r="A704" s="93" t="s">
        <v>40</v>
      </c>
      <c r="B704" s="93" t="s">
        <v>220</v>
      </c>
      <c r="C704" s="185" t="s">
        <v>49</v>
      </c>
      <c r="D704" s="127" t="s">
        <v>12</v>
      </c>
      <c r="E704" s="203" t="s">
        <v>12</v>
      </c>
      <c r="F704" s="213" t="s">
        <v>175</v>
      </c>
      <c r="G704" s="204">
        <v>2250182</v>
      </c>
      <c r="H704" s="205">
        <v>45819</v>
      </c>
      <c r="I704" s="222" t="s">
        <v>1329</v>
      </c>
      <c r="J704" s="185" t="s">
        <v>1330</v>
      </c>
      <c r="K704" s="228" t="s">
        <v>1331</v>
      </c>
      <c r="L704" s="227">
        <v>142800</v>
      </c>
      <c r="M704" s="208">
        <v>45809</v>
      </c>
    </row>
    <row r="705" spans="1:13" x14ac:dyDescent="0.2">
      <c r="A705" s="93" t="s">
        <v>40</v>
      </c>
      <c r="B705" s="93" t="s">
        <v>220</v>
      </c>
      <c r="C705" s="185" t="s">
        <v>49</v>
      </c>
      <c r="D705" s="127" t="s">
        <v>12</v>
      </c>
      <c r="E705" s="203" t="s">
        <v>12</v>
      </c>
      <c r="F705" s="213" t="s">
        <v>175</v>
      </c>
      <c r="G705" s="204">
        <v>2250183</v>
      </c>
      <c r="H705" s="205">
        <v>45819</v>
      </c>
      <c r="I705" s="222" t="s">
        <v>1332</v>
      </c>
      <c r="J705" s="185" t="s">
        <v>1333</v>
      </c>
      <c r="K705" s="228" t="s">
        <v>1334</v>
      </c>
      <c r="L705" s="227">
        <v>105263</v>
      </c>
      <c r="M705" s="208">
        <v>45809</v>
      </c>
    </row>
    <row r="706" spans="1:13" ht="25.5" x14ac:dyDescent="0.2">
      <c r="A706" s="93" t="s">
        <v>60</v>
      </c>
      <c r="B706" s="93" t="s">
        <v>220</v>
      </c>
      <c r="C706" s="185" t="s">
        <v>49</v>
      </c>
      <c r="D706" s="127" t="s">
        <v>12</v>
      </c>
      <c r="E706" s="203" t="s">
        <v>12</v>
      </c>
      <c r="F706" s="213" t="s">
        <v>175</v>
      </c>
      <c r="G706" s="174">
        <v>6250118</v>
      </c>
      <c r="H706" s="219">
        <v>45819</v>
      </c>
      <c r="I706" s="53" t="s">
        <v>1335</v>
      </c>
      <c r="J706" s="53" t="s">
        <v>79</v>
      </c>
      <c r="K706" s="64" t="s">
        <v>80</v>
      </c>
      <c r="L706" s="65">
        <v>125052</v>
      </c>
      <c r="M706" s="208">
        <v>45809</v>
      </c>
    </row>
    <row r="707" spans="1:13" ht="25.5" x14ac:dyDescent="0.2">
      <c r="A707" s="93" t="s">
        <v>61</v>
      </c>
      <c r="B707" s="93" t="s">
        <v>220</v>
      </c>
      <c r="C707" s="185" t="s">
        <v>49</v>
      </c>
      <c r="D707" s="127" t="s">
        <v>12</v>
      </c>
      <c r="E707" s="203" t="s">
        <v>12</v>
      </c>
      <c r="F707" s="213" t="s">
        <v>175</v>
      </c>
      <c r="G707" s="254">
        <v>9250086</v>
      </c>
      <c r="H707" s="255">
        <v>45819</v>
      </c>
      <c r="I707" s="256" t="s">
        <v>1336</v>
      </c>
      <c r="J707" s="256" t="s">
        <v>1337</v>
      </c>
      <c r="K707" s="257" t="s">
        <v>63</v>
      </c>
      <c r="L707" s="258">
        <v>136434</v>
      </c>
      <c r="M707" s="208">
        <v>45809</v>
      </c>
    </row>
    <row r="708" spans="1:13" x14ac:dyDescent="0.2">
      <c r="A708" s="93" t="s">
        <v>42</v>
      </c>
      <c r="B708" s="93" t="s">
        <v>220</v>
      </c>
      <c r="C708" s="185" t="s">
        <v>49</v>
      </c>
      <c r="D708" s="127" t="s">
        <v>12</v>
      </c>
      <c r="E708" s="203" t="s">
        <v>12</v>
      </c>
      <c r="F708" s="213" t="s">
        <v>175</v>
      </c>
      <c r="G708" s="239">
        <v>19250063</v>
      </c>
      <c r="H708" s="240">
        <v>45819</v>
      </c>
      <c r="I708" s="241" t="s">
        <v>1338</v>
      </c>
      <c r="J708" s="242" t="s">
        <v>1339</v>
      </c>
      <c r="K708" s="62" t="s">
        <v>1340</v>
      </c>
      <c r="L708" s="62">
        <v>77350</v>
      </c>
      <c r="M708" s="208">
        <v>45809</v>
      </c>
    </row>
    <row r="709" spans="1:13" x14ac:dyDescent="0.2">
      <c r="A709" s="93" t="s">
        <v>41</v>
      </c>
      <c r="B709" s="77" t="s">
        <v>13</v>
      </c>
      <c r="C709" s="185" t="s">
        <v>49</v>
      </c>
      <c r="D709" s="215" t="s">
        <v>199</v>
      </c>
      <c r="E709" s="209">
        <v>45769</v>
      </c>
      <c r="F709" s="213" t="s">
        <v>175</v>
      </c>
      <c r="G709" s="214">
        <v>10250104</v>
      </c>
      <c r="H709" s="209">
        <v>45819</v>
      </c>
      <c r="I709" s="215" t="s">
        <v>1341</v>
      </c>
      <c r="J709" s="215" t="s">
        <v>107</v>
      </c>
      <c r="K709" s="217" t="s">
        <v>108</v>
      </c>
      <c r="L709" s="216">
        <v>1836170</v>
      </c>
      <c r="M709" s="208">
        <v>45809</v>
      </c>
    </row>
    <row r="710" spans="1:13" x14ac:dyDescent="0.2">
      <c r="A710" s="93" t="s">
        <v>41</v>
      </c>
      <c r="B710" s="77" t="s">
        <v>13</v>
      </c>
      <c r="C710" s="185" t="s">
        <v>49</v>
      </c>
      <c r="D710" s="215" t="s">
        <v>199</v>
      </c>
      <c r="E710" s="209">
        <v>45769</v>
      </c>
      <c r="F710" s="213" t="s">
        <v>175</v>
      </c>
      <c r="G710" s="214">
        <v>10250105</v>
      </c>
      <c r="H710" s="209">
        <v>45819</v>
      </c>
      <c r="I710" s="215" t="s">
        <v>1342</v>
      </c>
      <c r="J710" s="215" t="s">
        <v>107</v>
      </c>
      <c r="K710" s="217" t="s">
        <v>108</v>
      </c>
      <c r="L710" s="216">
        <v>1100750</v>
      </c>
      <c r="M710" s="208">
        <v>45809</v>
      </c>
    </row>
    <row r="711" spans="1:13" ht="38.25" x14ac:dyDescent="0.2">
      <c r="A711" s="93" t="s">
        <v>1104</v>
      </c>
      <c r="B711" s="87" t="s">
        <v>0</v>
      </c>
      <c r="C711" s="87" t="s">
        <v>0</v>
      </c>
      <c r="D711" s="210" t="s">
        <v>217</v>
      </c>
      <c r="E711" s="211">
        <v>45517</v>
      </c>
      <c r="F711" s="174" t="s">
        <v>20</v>
      </c>
      <c r="G711" s="176">
        <v>1125135</v>
      </c>
      <c r="H711" s="229">
        <v>45819</v>
      </c>
      <c r="I711" s="93" t="s">
        <v>1343</v>
      </c>
      <c r="J711" s="210" t="s">
        <v>1063</v>
      </c>
      <c r="K711" s="212" t="s">
        <v>1064</v>
      </c>
      <c r="L711" s="235">
        <v>614444</v>
      </c>
      <c r="M711" s="208">
        <v>45809</v>
      </c>
    </row>
    <row r="712" spans="1:13" ht="38.25" x14ac:dyDescent="0.2">
      <c r="A712" s="93" t="s">
        <v>39</v>
      </c>
      <c r="B712" s="93" t="s">
        <v>220</v>
      </c>
      <c r="C712" s="185" t="s">
        <v>49</v>
      </c>
      <c r="D712" s="127" t="s">
        <v>12</v>
      </c>
      <c r="E712" s="203" t="s">
        <v>12</v>
      </c>
      <c r="F712" s="213" t="s">
        <v>175</v>
      </c>
      <c r="G712" s="204">
        <v>16250118</v>
      </c>
      <c r="H712" s="205">
        <v>45819</v>
      </c>
      <c r="I712" s="185" t="s">
        <v>1344</v>
      </c>
      <c r="J712" s="185" t="s">
        <v>1345</v>
      </c>
      <c r="K712" s="206" t="s">
        <v>1346</v>
      </c>
      <c r="L712" s="247">
        <v>116959</v>
      </c>
      <c r="M712" s="208">
        <v>45809</v>
      </c>
    </row>
    <row r="713" spans="1:13" ht="63.75" x14ac:dyDescent="0.2">
      <c r="A713" s="93" t="s">
        <v>14</v>
      </c>
      <c r="B713" s="121" t="s">
        <v>178</v>
      </c>
      <c r="C713" s="121" t="s">
        <v>178</v>
      </c>
      <c r="D713" s="245" t="s">
        <v>91</v>
      </c>
      <c r="E713" s="221">
        <v>45159</v>
      </c>
      <c r="F713" s="213" t="s">
        <v>175</v>
      </c>
      <c r="G713" s="218">
        <v>17250340</v>
      </c>
      <c r="H713" s="221">
        <v>45819</v>
      </c>
      <c r="I713" s="222" t="s">
        <v>1347</v>
      </c>
      <c r="J713" s="222" t="s">
        <v>92</v>
      </c>
      <c r="K713" s="223" t="s">
        <v>93</v>
      </c>
      <c r="L713" s="260">
        <v>342810</v>
      </c>
      <c r="M713" s="208">
        <v>45809</v>
      </c>
    </row>
    <row r="714" spans="1:13" ht="63.75" x14ac:dyDescent="0.2">
      <c r="A714" s="93" t="s">
        <v>14</v>
      </c>
      <c r="B714" s="121" t="s">
        <v>178</v>
      </c>
      <c r="C714" s="121" t="s">
        <v>178</v>
      </c>
      <c r="D714" s="245" t="s">
        <v>91</v>
      </c>
      <c r="E714" s="221">
        <v>45159</v>
      </c>
      <c r="F714" s="213" t="s">
        <v>175</v>
      </c>
      <c r="G714" s="218">
        <v>17250341</v>
      </c>
      <c r="H714" s="221">
        <v>45819</v>
      </c>
      <c r="I714" s="222" t="s">
        <v>1348</v>
      </c>
      <c r="J714" s="222" t="s">
        <v>92</v>
      </c>
      <c r="K714" s="223" t="s">
        <v>93</v>
      </c>
      <c r="L714" s="260">
        <v>228540</v>
      </c>
      <c r="M714" s="208">
        <v>45809</v>
      </c>
    </row>
    <row r="715" spans="1:13" ht="25.5" x14ac:dyDescent="0.2">
      <c r="A715" s="174"/>
      <c r="B715" s="175" t="s">
        <v>852</v>
      </c>
      <c r="C715" s="176" t="s">
        <v>853</v>
      </c>
      <c r="D715" s="174"/>
      <c r="E715" s="174"/>
      <c r="F715" s="177"/>
      <c r="G715" s="178" t="s">
        <v>1349</v>
      </c>
      <c r="H715" s="179">
        <v>45819.443530092591</v>
      </c>
      <c r="I715" s="178" t="s">
        <v>1350</v>
      </c>
      <c r="J715" s="175"/>
      <c r="K715" s="174"/>
      <c r="L715" s="180">
        <v>705467.7</v>
      </c>
      <c r="M715" s="208">
        <v>45809</v>
      </c>
    </row>
    <row r="716" spans="1:13" ht="25.5" x14ac:dyDescent="0.2">
      <c r="A716" s="174"/>
      <c r="B716" s="175" t="s">
        <v>852</v>
      </c>
      <c r="C716" s="176" t="s">
        <v>853</v>
      </c>
      <c r="D716" s="174"/>
      <c r="E716" s="174"/>
      <c r="F716" s="177"/>
      <c r="G716" s="178" t="s">
        <v>1351</v>
      </c>
      <c r="H716" s="179">
        <v>45819.518460648149</v>
      </c>
      <c r="I716" s="178" t="s">
        <v>1352</v>
      </c>
      <c r="J716" s="175"/>
      <c r="K716" s="174"/>
      <c r="L716" s="180">
        <v>252000</v>
      </c>
      <c r="M716" s="208">
        <v>45809</v>
      </c>
    </row>
    <row r="717" spans="1:13" ht="25.5" x14ac:dyDescent="0.2">
      <c r="A717" s="174"/>
      <c r="B717" s="175" t="s">
        <v>852</v>
      </c>
      <c r="C717" s="176" t="s">
        <v>853</v>
      </c>
      <c r="D717" s="174"/>
      <c r="E717" s="174"/>
      <c r="F717" s="177"/>
      <c r="G717" s="178" t="s">
        <v>1353</v>
      </c>
      <c r="H717" s="179">
        <v>45819.551921296297</v>
      </c>
      <c r="I717" s="178" t="s">
        <v>1354</v>
      </c>
      <c r="J717" s="175"/>
      <c r="K717" s="174"/>
      <c r="L717" s="180">
        <v>745792.04</v>
      </c>
      <c r="M717" s="208">
        <v>45809</v>
      </c>
    </row>
    <row r="718" spans="1:13" ht="25.5" x14ac:dyDescent="0.2">
      <c r="A718" s="174"/>
      <c r="B718" s="175" t="s">
        <v>852</v>
      </c>
      <c r="C718" s="176" t="s">
        <v>853</v>
      </c>
      <c r="D718" s="174"/>
      <c r="E718" s="174"/>
      <c r="F718" s="177"/>
      <c r="G718" s="178" t="s">
        <v>1355</v>
      </c>
      <c r="H718" s="179">
        <v>45819.591469907406</v>
      </c>
      <c r="I718" s="178" t="s">
        <v>1356</v>
      </c>
      <c r="J718" s="175"/>
      <c r="K718" s="174"/>
      <c r="L718" s="180">
        <v>1368500</v>
      </c>
      <c r="M718" s="208">
        <v>45809</v>
      </c>
    </row>
    <row r="719" spans="1:13" ht="25.5" x14ac:dyDescent="0.2">
      <c r="A719" s="174"/>
      <c r="B719" s="175" t="s">
        <v>852</v>
      </c>
      <c r="C719" s="176" t="s">
        <v>853</v>
      </c>
      <c r="D719" s="174"/>
      <c r="E719" s="174"/>
      <c r="F719" s="177"/>
      <c r="G719" s="178" t="s">
        <v>1357</v>
      </c>
      <c r="H719" s="179">
        <v>45819.617407407408</v>
      </c>
      <c r="I719" s="178" t="s">
        <v>1358</v>
      </c>
      <c r="J719" s="175"/>
      <c r="K719" s="174"/>
      <c r="L719" s="180">
        <v>749700</v>
      </c>
      <c r="M719" s="208">
        <v>45809</v>
      </c>
    </row>
    <row r="720" spans="1:13" ht="25.5" x14ac:dyDescent="0.2">
      <c r="A720" s="174"/>
      <c r="B720" s="175" t="s">
        <v>852</v>
      </c>
      <c r="C720" s="176" t="s">
        <v>853</v>
      </c>
      <c r="D720" s="174"/>
      <c r="E720" s="174"/>
      <c r="F720" s="177"/>
      <c r="G720" s="178" t="s">
        <v>1359</v>
      </c>
      <c r="H720" s="179">
        <v>45819.661608796298</v>
      </c>
      <c r="I720" s="178" t="s">
        <v>1360</v>
      </c>
      <c r="J720" s="175"/>
      <c r="K720" s="174"/>
      <c r="L720" s="180">
        <v>3220000</v>
      </c>
      <c r="M720" s="208">
        <v>45809</v>
      </c>
    </row>
    <row r="721" spans="1:13" x14ac:dyDescent="0.2">
      <c r="A721" s="93" t="s">
        <v>40</v>
      </c>
      <c r="B721" s="93" t="s">
        <v>220</v>
      </c>
      <c r="C721" s="185" t="s">
        <v>49</v>
      </c>
      <c r="D721" s="127" t="s">
        <v>12</v>
      </c>
      <c r="E721" s="203" t="s">
        <v>12</v>
      </c>
      <c r="F721" s="213" t="s">
        <v>175</v>
      </c>
      <c r="G721" s="204">
        <v>2250184</v>
      </c>
      <c r="H721" s="205">
        <v>45820</v>
      </c>
      <c r="I721" s="222" t="s">
        <v>1361</v>
      </c>
      <c r="J721" s="185" t="s">
        <v>94</v>
      </c>
      <c r="K721" s="228" t="s">
        <v>98</v>
      </c>
      <c r="L721" s="227">
        <v>47600</v>
      </c>
      <c r="M721" s="208">
        <v>45809</v>
      </c>
    </row>
    <row r="722" spans="1:13" ht="25.5" x14ac:dyDescent="0.2">
      <c r="A722" s="93" t="s">
        <v>40</v>
      </c>
      <c r="B722" s="87" t="s">
        <v>0</v>
      </c>
      <c r="C722" s="87" t="s">
        <v>0</v>
      </c>
      <c r="D722" s="210" t="s">
        <v>217</v>
      </c>
      <c r="E722" s="211">
        <v>45517</v>
      </c>
      <c r="F722" s="213" t="s">
        <v>175</v>
      </c>
      <c r="G722" s="204">
        <v>2250186</v>
      </c>
      <c r="H722" s="205">
        <v>45820</v>
      </c>
      <c r="I722" s="222" t="s">
        <v>1362</v>
      </c>
      <c r="J722" s="210" t="s">
        <v>1063</v>
      </c>
      <c r="K722" s="212" t="s">
        <v>1064</v>
      </c>
      <c r="L722" s="227">
        <v>289052</v>
      </c>
      <c r="M722" s="208">
        <v>45809</v>
      </c>
    </row>
    <row r="723" spans="1:13" ht="25.5" x14ac:dyDescent="0.2">
      <c r="A723" s="93" t="s">
        <v>59</v>
      </c>
      <c r="B723" s="93" t="s">
        <v>220</v>
      </c>
      <c r="C723" s="185" t="s">
        <v>49</v>
      </c>
      <c r="D723" s="127" t="s">
        <v>12</v>
      </c>
      <c r="E723" s="203" t="s">
        <v>12</v>
      </c>
      <c r="F723" s="213" t="s">
        <v>175</v>
      </c>
      <c r="G723" s="174">
        <v>5250147</v>
      </c>
      <c r="H723" s="211">
        <v>45820</v>
      </c>
      <c r="I723" s="93" t="s">
        <v>1363</v>
      </c>
      <c r="J723" s="93" t="s">
        <v>148</v>
      </c>
      <c r="K723" s="236" t="s">
        <v>24</v>
      </c>
      <c r="L723" s="220">
        <v>70966</v>
      </c>
      <c r="M723" s="208">
        <v>45809</v>
      </c>
    </row>
    <row r="724" spans="1:13" ht="25.5" x14ac:dyDescent="0.2">
      <c r="A724" s="93" t="s">
        <v>59</v>
      </c>
      <c r="B724" s="93" t="s">
        <v>220</v>
      </c>
      <c r="C724" s="185" t="s">
        <v>49</v>
      </c>
      <c r="D724" s="127" t="s">
        <v>12</v>
      </c>
      <c r="E724" s="203" t="s">
        <v>12</v>
      </c>
      <c r="F724" s="213" t="s">
        <v>175</v>
      </c>
      <c r="G724" s="174">
        <v>5250148</v>
      </c>
      <c r="H724" s="211">
        <v>45820</v>
      </c>
      <c r="I724" s="93" t="s">
        <v>1364</v>
      </c>
      <c r="J724" s="93" t="s">
        <v>165</v>
      </c>
      <c r="K724" s="236" t="s">
        <v>97</v>
      </c>
      <c r="L724" s="220">
        <v>202284</v>
      </c>
      <c r="M724" s="208">
        <v>45809</v>
      </c>
    </row>
    <row r="725" spans="1:13" x14ac:dyDescent="0.2">
      <c r="A725" s="93" t="s">
        <v>34</v>
      </c>
      <c r="B725" s="93" t="s">
        <v>220</v>
      </c>
      <c r="C725" s="185" t="s">
        <v>49</v>
      </c>
      <c r="D725" s="127" t="s">
        <v>12</v>
      </c>
      <c r="E725" s="203" t="s">
        <v>12</v>
      </c>
      <c r="F725" s="213" t="s">
        <v>175</v>
      </c>
      <c r="G725" s="246">
        <v>13250072</v>
      </c>
      <c r="H725" s="205">
        <v>45820</v>
      </c>
      <c r="I725" s="185" t="s">
        <v>1365</v>
      </c>
      <c r="J725" s="215" t="s">
        <v>189</v>
      </c>
      <c r="K725" s="253" t="s">
        <v>68</v>
      </c>
      <c r="L725" s="63">
        <v>98050</v>
      </c>
      <c r="M725" s="208">
        <v>45809</v>
      </c>
    </row>
    <row r="726" spans="1:13" ht="38.25" x14ac:dyDescent="0.2">
      <c r="A726" s="93" t="s">
        <v>14</v>
      </c>
      <c r="B726" s="93" t="s">
        <v>220</v>
      </c>
      <c r="C726" s="185" t="s">
        <v>49</v>
      </c>
      <c r="D726" s="127" t="s">
        <v>12</v>
      </c>
      <c r="E726" s="203" t="s">
        <v>12</v>
      </c>
      <c r="F726" s="213" t="s">
        <v>175</v>
      </c>
      <c r="G726" s="218">
        <v>17250344</v>
      </c>
      <c r="H726" s="219">
        <v>45820</v>
      </c>
      <c r="I726" s="222" t="s">
        <v>1366</v>
      </c>
      <c r="J726" s="245" t="s">
        <v>1367</v>
      </c>
      <c r="K726" s="223" t="s">
        <v>1368</v>
      </c>
      <c r="L726" s="220">
        <v>120000</v>
      </c>
      <c r="M726" s="208">
        <v>45809</v>
      </c>
    </row>
    <row r="727" spans="1:13" ht="25.5" x14ac:dyDescent="0.2">
      <c r="A727" s="174"/>
      <c r="B727" s="175" t="s">
        <v>852</v>
      </c>
      <c r="C727" s="176" t="s">
        <v>853</v>
      </c>
      <c r="D727" s="174"/>
      <c r="E727" s="174"/>
      <c r="F727" s="177"/>
      <c r="G727" s="178" t="s">
        <v>1369</v>
      </c>
      <c r="H727" s="179">
        <v>45820.351990740739</v>
      </c>
      <c r="I727" s="178" t="s">
        <v>1370</v>
      </c>
      <c r="J727" s="175"/>
      <c r="K727" s="174"/>
      <c r="L727" s="180">
        <v>990000</v>
      </c>
      <c r="M727" s="208">
        <v>45809</v>
      </c>
    </row>
    <row r="728" spans="1:13" ht="25.5" x14ac:dyDescent="0.2">
      <c r="A728" s="174"/>
      <c r="B728" s="175" t="s">
        <v>852</v>
      </c>
      <c r="C728" s="176" t="s">
        <v>853</v>
      </c>
      <c r="D728" s="174"/>
      <c r="E728" s="174"/>
      <c r="F728" s="177"/>
      <c r="G728" s="178" t="s">
        <v>1371</v>
      </c>
      <c r="H728" s="179">
        <v>45820.389884259261</v>
      </c>
      <c r="I728" s="178" t="s">
        <v>1372</v>
      </c>
      <c r="J728" s="175"/>
      <c r="K728" s="174"/>
      <c r="L728" s="180">
        <v>406980</v>
      </c>
      <c r="M728" s="208">
        <v>45809</v>
      </c>
    </row>
    <row r="729" spans="1:13" ht="25.5" x14ac:dyDescent="0.2">
      <c r="A729" s="174"/>
      <c r="B729" s="175" t="s">
        <v>852</v>
      </c>
      <c r="C729" s="176" t="s">
        <v>853</v>
      </c>
      <c r="D729" s="174"/>
      <c r="E729" s="174"/>
      <c r="F729" s="177"/>
      <c r="G729" s="178" t="s">
        <v>1373</v>
      </c>
      <c r="H729" s="179">
        <v>45820.609178240738</v>
      </c>
      <c r="I729" s="178" t="s">
        <v>1374</v>
      </c>
      <c r="J729" s="175"/>
      <c r="K729" s="174"/>
      <c r="L729" s="180">
        <v>5620370</v>
      </c>
      <c r="M729" s="208">
        <v>45809</v>
      </c>
    </row>
    <row r="730" spans="1:13" ht="25.5" x14ac:dyDescent="0.2">
      <c r="A730" s="174"/>
      <c r="B730" s="175" t="s">
        <v>852</v>
      </c>
      <c r="C730" s="176" t="s">
        <v>853</v>
      </c>
      <c r="D730" s="174"/>
      <c r="E730" s="174"/>
      <c r="F730" s="177"/>
      <c r="G730" s="178" t="s">
        <v>1375</v>
      </c>
      <c r="H730" s="179">
        <v>45820.71261574074</v>
      </c>
      <c r="I730" s="178" t="s">
        <v>1376</v>
      </c>
      <c r="J730" s="175"/>
      <c r="K730" s="174"/>
      <c r="L730" s="180">
        <v>2063550</v>
      </c>
      <c r="M730" s="208">
        <v>45809</v>
      </c>
    </row>
    <row r="731" spans="1:13" ht="25.5" x14ac:dyDescent="0.2">
      <c r="A731" s="174"/>
      <c r="B731" s="175" t="s">
        <v>852</v>
      </c>
      <c r="C731" s="176" t="s">
        <v>853</v>
      </c>
      <c r="D731" s="174"/>
      <c r="E731" s="174"/>
      <c r="F731" s="177"/>
      <c r="G731" s="178" t="s">
        <v>1377</v>
      </c>
      <c r="H731" s="179">
        <v>45820.781990740739</v>
      </c>
      <c r="I731" s="178" t="s">
        <v>1378</v>
      </c>
      <c r="J731" s="175"/>
      <c r="K731" s="174"/>
      <c r="L731" s="180">
        <v>2100000</v>
      </c>
      <c r="M731" s="208">
        <v>45809</v>
      </c>
    </row>
    <row r="732" spans="1:13" x14ac:dyDescent="0.2">
      <c r="A732" s="93" t="s">
        <v>37</v>
      </c>
      <c r="B732" s="230" t="s">
        <v>0</v>
      </c>
      <c r="C732" s="87" t="s">
        <v>0</v>
      </c>
      <c r="D732" s="230" t="s">
        <v>1379</v>
      </c>
      <c r="E732" s="229">
        <v>45240</v>
      </c>
      <c r="F732" s="213" t="s">
        <v>175</v>
      </c>
      <c r="G732" s="213">
        <v>42500127</v>
      </c>
      <c r="H732" s="229">
        <v>45821</v>
      </c>
      <c r="I732" s="230" t="s">
        <v>1380</v>
      </c>
      <c r="J732" s="230" t="s">
        <v>1381</v>
      </c>
      <c r="K732" s="231" t="s">
        <v>1382</v>
      </c>
      <c r="L732" s="232">
        <v>1509220</v>
      </c>
      <c r="M732" s="208">
        <v>45809</v>
      </c>
    </row>
    <row r="733" spans="1:13" ht="25.5" x14ac:dyDescent="0.2">
      <c r="A733" s="93" t="s">
        <v>31</v>
      </c>
      <c r="B733" s="87" t="s">
        <v>0</v>
      </c>
      <c r="C733" s="87" t="s">
        <v>0</v>
      </c>
      <c r="D733" s="210" t="s">
        <v>217</v>
      </c>
      <c r="E733" s="211">
        <v>45517</v>
      </c>
      <c r="F733" s="213" t="s">
        <v>175</v>
      </c>
      <c r="G733" s="249">
        <v>12250077</v>
      </c>
      <c r="H733" s="211">
        <v>45821</v>
      </c>
      <c r="I733" s="185" t="s">
        <v>1383</v>
      </c>
      <c r="J733" s="210" t="s">
        <v>1063</v>
      </c>
      <c r="K733" s="212" t="s">
        <v>1064</v>
      </c>
      <c r="L733" s="54">
        <v>372166</v>
      </c>
      <c r="M733" s="208">
        <v>45809</v>
      </c>
    </row>
    <row r="734" spans="1:13" ht="25.5" x14ac:dyDescent="0.2">
      <c r="A734" s="93" t="s">
        <v>31</v>
      </c>
      <c r="B734" s="87" t="s">
        <v>0</v>
      </c>
      <c r="C734" s="87" t="s">
        <v>0</v>
      </c>
      <c r="D734" s="210" t="s">
        <v>217</v>
      </c>
      <c r="E734" s="211">
        <v>45517</v>
      </c>
      <c r="F734" s="213" t="s">
        <v>175</v>
      </c>
      <c r="G734" s="249">
        <v>12250078</v>
      </c>
      <c r="H734" s="211">
        <v>45821</v>
      </c>
      <c r="I734" s="185" t="s">
        <v>1384</v>
      </c>
      <c r="J734" s="210" t="s">
        <v>1063</v>
      </c>
      <c r="K734" s="212" t="s">
        <v>1064</v>
      </c>
      <c r="L734" s="54">
        <v>210055</v>
      </c>
      <c r="M734" s="208">
        <v>45809</v>
      </c>
    </row>
    <row r="735" spans="1:13" ht="25.5" x14ac:dyDescent="0.2">
      <c r="A735" s="93" t="s">
        <v>39</v>
      </c>
      <c r="B735" s="93" t="s">
        <v>220</v>
      </c>
      <c r="C735" s="185" t="s">
        <v>49</v>
      </c>
      <c r="D735" s="127" t="s">
        <v>12</v>
      </c>
      <c r="E735" s="203" t="s">
        <v>12</v>
      </c>
      <c r="F735" s="213" t="s">
        <v>175</v>
      </c>
      <c r="G735" s="204">
        <v>16250120</v>
      </c>
      <c r="H735" s="205">
        <v>45821</v>
      </c>
      <c r="I735" s="185" t="s">
        <v>1385</v>
      </c>
      <c r="J735" s="222" t="s">
        <v>133</v>
      </c>
      <c r="K735" s="225" t="s">
        <v>67</v>
      </c>
      <c r="L735" s="247">
        <v>205400</v>
      </c>
      <c r="M735" s="208">
        <v>45809</v>
      </c>
    </row>
    <row r="736" spans="1:13" ht="25.5" x14ac:dyDescent="0.2">
      <c r="A736" s="93" t="s">
        <v>14</v>
      </c>
      <c r="B736" s="77" t="s">
        <v>13</v>
      </c>
      <c r="C736" s="185" t="s">
        <v>49</v>
      </c>
      <c r="D736" s="245" t="s">
        <v>1386</v>
      </c>
      <c r="E736" s="221">
        <v>45818</v>
      </c>
      <c r="F736" s="213" t="s">
        <v>175</v>
      </c>
      <c r="G736" s="218">
        <v>17250345</v>
      </c>
      <c r="H736" s="221">
        <v>45821</v>
      </c>
      <c r="I736" s="222" t="s">
        <v>1387</v>
      </c>
      <c r="J736" s="222" t="s">
        <v>735</v>
      </c>
      <c r="K736" s="223" t="s">
        <v>736</v>
      </c>
      <c r="L736" s="220">
        <v>399999</v>
      </c>
      <c r="M736" s="208">
        <v>45809</v>
      </c>
    </row>
    <row r="737" spans="1:13" ht="38.25" x14ac:dyDescent="0.2">
      <c r="A737" s="93" t="s">
        <v>14</v>
      </c>
      <c r="B737" s="87" t="s">
        <v>0</v>
      </c>
      <c r="C737" s="87" t="s">
        <v>0</v>
      </c>
      <c r="D737" s="210" t="s">
        <v>217</v>
      </c>
      <c r="E737" s="211">
        <v>45517</v>
      </c>
      <c r="F737" s="213" t="s">
        <v>175</v>
      </c>
      <c r="G737" s="218">
        <v>17250346</v>
      </c>
      <c r="H737" s="219">
        <v>45821</v>
      </c>
      <c r="I737" s="210" t="s">
        <v>1388</v>
      </c>
      <c r="J737" s="210" t="s">
        <v>1063</v>
      </c>
      <c r="K737" s="212" t="s">
        <v>1064</v>
      </c>
      <c r="L737" s="220">
        <v>498166</v>
      </c>
      <c r="M737" s="208">
        <v>45809</v>
      </c>
    </row>
    <row r="738" spans="1:13" ht="25.5" x14ac:dyDescent="0.2">
      <c r="A738" s="174"/>
      <c r="B738" s="175" t="s">
        <v>852</v>
      </c>
      <c r="C738" s="175" t="s">
        <v>49</v>
      </c>
      <c r="D738" s="174"/>
      <c r="E738" s="174"/>
      <c r="F738" s="177"/>
      <c r="G738" s="178" t="s">
        <v>1389</v>
      </c>
      <c r="H738" s="179">
        <v>45821.387453703705</v>
      </c>
      <c r="I738" s="178" t="s">
        <v>1162</v>
      </c>
      <c r="J738" s="175"/>
      <c r="K738" s="174"/>
      <c r="L738" s="180">
        <v>399999.46</v>
      </c>
      <c r="M738" s="208">
        <v>45809</v>
      </c>
    </row>
    <row r="739" spans="1:13" ht="25.5" x14ac:dyDescent="0.2">
      <c r="A739" s="174"/>
      <c r="B739" s="175" t="s">
        <v>852</v>
      </c>
      <c r="C739" s="176" t="s">
        <v>853</v>
      </c>
      <c r="D739" s="174"/>
      <c r="E739" s="174"/>
      <c r="F739" s="177"/>
      <c r="G739" s="178" t="s">
        <v>1390</v>
      </c>
      <c r="H739" s="179">
        <v>45821.453969907408</v>
      </c>
      <c r="I739" s="178" t="s">
        <v>1391</v>
      </c>
      <c r="J739" s="175"/>
      <c r="K739" s="174"/>
      <c r="L739" s="180">
        <v>215999.28</v>
      </c>
      <c r="M739" s="208">
        <v>45809</v>
      </c>
    </row>
    <row r="740" spans="1:13" ht="25.5" x14ac:dyDescent="0.2">
      <c r="A740" s="174"/>
      <c r="B740" s="175" t="s">
        <v>852</v>
      </c>
      <c r="C740" s="176" t="s">
        <v>853</v>
      </c>
      <c r="D740" s="174"/>
      <c r="E740" s="174"/>
      <c r="F740" s="177"/>
      <c r="G740" s="178" t="s">
        <v>1392</v>
      </c>
      <c r="H740" s="179">
        <v>45821.471516203703</v>
      </c>
      <c r="I740" s="178" t="s">
        <v>1393</v>
      </c>
      <c r="J740" s="175"/>
      <c r="K740" s="174"/>
      <c r="L740" s="180">
        <v>999600</v>
      </c>
      <c r="M740" s="208">
        <v>45809</v>
      </c>
    </row>
    <row r="741" spans="1:13" ht="38.25" x14ac:dyDescent="0.2">
      <c r="A741" s="174"/>
      <c r="B741" s="175" t="s">
        <v>852</v>
      </c>
      <c r="C741" s="176" t="s">
        <v>853</v>
      </c>
      <c r="D741" s="174"/>
      <c r="E741" s="174"/>
      <c r="F741" s="177"/>
      <c r="G741" s="178" t="s">
        <v>1394</v>
      </c>
      <c r="H741" s="179">
        <v>45821.477384259262</v>
      </c>
      <c r="I741" s="178" t="s">
        <v>1395</v>
      </c>
      <c r="J741" s="175"/>
      <c r="K741" s="174"/>
      <c r="L741" s="180">
        <v>1750000</v>
      </c>
      <c r="M741" s="208">
        <v>45809</v>
      </c>
    </row>
    <row r="742" spans="1:13" ht="25.5" x14ac:dyDescent="0.2">
      <c r="A742" s="174"/>
      <c r="B742" s="175" t="s">
        <v>852</v>
      </c>
      <c r="C742" s="176" t="s">
        <v>853</v>
      </c>
      <c r="D742" s="174"/>
      <c r="E742" s="174"/>
      <c r="F742" s="177"/>
      <c r="G742" s="178" t="s">
        <v>1396</v>
      </c>
      <c r="H742" s="179">
        <v>45821.480543981481</v>
      </c>
      <c r="I742" s="178" t="s">
        <v>1397</v>
      </c>
      <c r="J742" s="175"/>
      <c r="K742" s="174"/>
      <c r="L742" s="180">
        <v>3289664.56</v>
      </c>
      <c r="M742" s="208">
        <v>45809</v>
      </c>
    </row>
    <row r="743" spans="1:13" ht="25.5" x14ac:dyDescent="0.2">
      <c r="A743" s="174"/>
      <c r="B743" s="175" t="s">
        <v>852</v>
      </c>
      <c r="C743" s="176" t="s">
        <v>853</v>
      </c>
      <c r="D743" s="174"/>
      <c r="E743" s="174"/>
      <c r="F743" s="177"/>
      <c r="G743" s="178" t="s">
        <v>1398</v>
      </c>
      <c r="H743" s="179">
        <v>45821.527002314811</v>
      </c>
      <c r="I743" s="178" t="s">
        <v>1399</v>
      </c>
      <c r="J743" s="175"/>
      <c r="K743" s="174"/>
      <c r="L743" s="180">
        <v>714000</v>
      </c>
      <c r="M743" s="208">
        <v>45809</v>
      </c>
    </row>
    <row r="744" spans="1:13" ht="25.5" x14ac:dyDescent="0.2">
      <c r="A744" s="174"/>
      <c r="B744" s="175" t="s">
        <v>852</v>
      </c>
      <c r="C744" s="176" t="s">
        <v>853</v>
      </c>
      <c r="D744" s="174"/>
      <c r="E744" s="174"/>
      <c r="F744" s="177"/>
      <c r="G744" s="178" t="s">
        <v>1400</v>
      </c>
      <c r="H744" s="179">
        <v>45821.53297453704</v>
      </c>
      <c r="I744" s="178" t="s">
        <v>1401</v>
      </c>
      <c r="J744" s="175"/>
      <c r="K744" s="174"/>
      <c r="L744" s="180">
        <v>2832200</v>
      </c>
      <c r="M744" s="208">
        <v>45809</v>
      </c>
    </row>
    <row r="745" spans="1:13" ht="25.5" x14ac:dyDescent="0.2">
      <c r="A745" s="174"/>
      <c r="B745" s="175" t="s">
        <v>852</v>
      </c>
      <c r="C745" s="176" t="s">
        <v>853</v>
      </c>
      <c r="D745" s="174"/>
      <c r="E745" s="174"/>
      <c r="F745" s="177"/>
      <c r="G745" s="178" t="s">
        <v>1402</v>
      </c>
      <c r="H745" s="179">
        <v>45821.577141203707</v>
      </c>
      <c r="I745" s="178" t="s">
        <v>1403</v>
      </c>
      <c r="J745" s="175"/>
      <c r="K745" s="174"/>
      <c r="L745" s="180">
        <v>1970693.55</v>
      </c>
      <c r="M745" s="208">
        <v>45809</v>
      </c>
    </row>
    <row r="746" spans="1:13" ht="25.5" x14ac:dyDescent="0.2">
      <c r="A746" s="174"/>
      <c r="B746" s="175" t="s">
        <v>852</v>
      </c>
      <c r="C746" s="175" t="s">
        <v>49</v>
      </c>
      <c r="D746" s="174"/>
      <c r="E746" s="174"/>
      <c r="F746" s="177"/>
      <c r="G746" s="178" t="s">
        <v>1404</v>
      </c>
      <c r="H746" s="179">
        <v>45821.656909722224</v>
      </c>
      <c r="I746" s="178" t="s">
        <v>1405</v>
      </c>
      <c r="J746" s="175"/>
      <c r="K746" s="174"/>
      <c r="L746" s="180">
        <v>714000</v>
      </c>
      <c r="M746" s="208">
        <v>45809</v>
      </c>
    </row>
    <row r="747" spans="1:13" ht="25.5" x14ac:dyDescent="0.2">
      <c r="A747" s="174"/>
      <c r="B747" s="175" t="s">
        <v>852</v>
      </c>
      <c r="C747" s="176" t="s">
        <v>853</v>
      </c>
      <c r="D747" s="174"/>
      <c r="E747" s="174"/>
      <c r="F747" s="177"/>
      <c r="G747" s="178" t="s">
        <v>1406</v>
      </c>
      <c r="H747" s="179">
        <v>45821.665868055556</v>
      </c>
      <c r="I747" s="178" t="s">
        <v>1407</v>
      </c>
      <c r="J747" s="175"/>
      <c r="K747" s="174"/>
      <c r="L747" s="180">
        <v>255854.76</v>
      </c>
      <c r="M747" s="208">
        <v>45809</v>
      </c>
    </row>
    <row r="748" spans="1:13" ht="25.5" x14ac:dyDescent="0.2">
      <c r="A748" s="174"/>
      <c r="B748" s="175" t="s">
        <v>852</v>
      </c>
      <c r="C748" s="176" t="s">
        <v>853</v>
      </c>
      <c r="D748" s="174"/>
      <c r="E748" s="174"/>
      <c r="F748" s="177"/>
      <c r="G748" s="178" t="s">
        <v>1408</v>
      </c>
      <c r="H748" s="179">
        <v>45821.717488425929</v>
      </c>
      <c r="I748" s="178" t="s">
        <v>1409</v>
      </c>
      <c r="J748" s="175"/>
      <c r="K748" s="174"/>
      <c r="L748" s="180">
        <v>653310</v>
      </c>
      <c r="M748" s="208">
        <v>45809</v>
      </c>
    </row>
    <row r="749" spans="1:13" ht="25.5" x14ac:dyDescent="0.2">
      <c r="A749" s="93" t="s">
        <v>15</v>
      </c>
      <c r="B749" s="121" t="s">
        <v>178</v>
      </c>
      <c r="C749" s="121" t="s">
        <v>178</v>
      </c>
      <c r="D749" s="222" t="s">
        <v>1410</v>
      </c>
      <c r="E749" s="261">
        <v>45678</v>
      </c>
      <c r="F749" s="174" t="s">
        <v>20</v>
      </c>
      <c r="G749" s="224">
        <v>1250067</v>
      </c>
      <c r="H749" s="219">
        <v>45824</v>
      </c>
      <c r="I749" s="222" t="s">
        <v>1411</v>
      </c>
      <c r="J749" s="222" t="s">
        <v>185</v>
      </c>
      <c r="K749" s="225" t="s">
        <v>186</v>
      </c>
      <c r="L749" s="226">
        <v>295500</v>
      </c>
      <c r="M749" s="208">
        <v>45809</v>
      </c>
    </row>
    <row r="750" spans="1:13" x14ac:dyDescent="0.2">
      <c r="A750" s="93" t="s">
        <v>15</v>
      </c>
      <c r="B750" s="93" t="s">
        <v>220</v>
      </c>
      <c r="C750" s="185" t="s">
        <v>49</v>
      </c>
      <c r="D750" s="127" t="s">
        <v>12</v>
      </c>
      <c r="E750" s="203" t="s">
        <v>12</v>
      </c>
      <c r="F750" s="213" t="s">
        <v>175</v>
      </c>
      <c r="G750" s="224">
        <v>1250069</v>
      </c>
      <c r="H750" s="219">
        <v>45824</v>
      </c>
      <c r="I750" s="222" t="s">
        <v>1412</v>
      </c>
      <c r="J750" s="222" t="s">
        <v>1413</v>
      </c>
      <c r="K750" s="225" t="s">
        <v>1414</v>
      </c>
      <c r="L750" s="226">
        <v>101150</v>
      </c>
      <c r="M750" s="208">
        <v>45809</v>
      </c>
    </row>
    <row r="751" spans="1:13" x14ac:dyDescent="0.2">
      <c r="A751" s="93" t="s">
        <v>61</v>
      </c>
      <c r="B751" s="93" t="s">
        <v>220</v>
      </c>
      <c r="C751" s="185" t="s">
        <v>49</v>
      </c>
      <c r="D751" s="127" t="s">
        <v>12</v>
      </c>
      <c r="E751" s="203" t="s">
        <v>12</v>
      </c>
      <c r="F751" s="213" t="s">
        <v>175</v>
      </c>
      <c r="G751" s="254">
        <v>9250087</v>
      </c>
      <c r="H751" s="255">
        <v>45824</v>
      </c>
      <c r="I751" s="256" t="s">
        <v>1415</v>
      </c>
      <c r="J751" s="256" t="s">
        <v>128</v>
      </c>
      <c r="K751" s="257" t="s">
        <v>129</v>
      </c>
      <c r="L751" s="258">
        <v>206000</v>
      </c>
      <c r="M751" s="208">
        <v>45809</v>
      </c>
    </row>
    <row r="752" spans="1:13" ht="25.5" x14ac:dyDescent="0.2">
      <c r="A752" s="93" t="s">
        <v>31</v>
      </c>
      <c r="B752" s="87" t="s">
        <v>0</v>
      </c>
      <c r="C752" s="87" t="s">
        <v>0</v>
      </c>
      <c r="D752" s="210" t="s">
        <v>217</v>
      </c>
      <c r="E752" s="211">
        <v>45517</v>
      </c>
      <c r="F752" s="213" t="s">
        <v>175</v>
      </c>
      <c r="G752" s="249">
        <v>12250080</v>
      </c>
      <c r="H752" s="211">
        <v>45824</v>
      </c>
      <c r="I752" s="185" t="s">
        <v>1416</v>
      </c>
      <c r="J752" s="210" t="s">
        <v>1063</v>
      </c>
      <c r="K752" s="212" t="s">
        <v>1064</v>
      </c>
      <c r="L752" s="54">
        <v>358166</v>
      </c>
      <c r="M752" s="208">
        <v>45809</v>
      </c>
    </row>
    <row r="753" spans="1:13" ht="25.5" x14ac:dyDescent="0.2">
      <c r="A753" s="93" t="s">
        <v>29</v>
      </c>
      <c r="B753" s="262" t="s">
        <v>0</v>
      </c>
      <c r="C753" s="87" t="s">
        <v>0</v>
      </c>
      <c r="D753" s="263" t="s">
        <v>1417</v>
      </c>
      <c r="E753" s="264">
        <v>45156</v>
      </c>
      <c r="F753" s="213" t="s">
        <v>175</v>
      </c>
      <c r="G753" s="237">
        <v>15250120</v>
      </c>
      <c r="H753" s="219">
        <v>45824</v>
      </c>
      <c r="I753" s="222" t="s">
        <v>1418</v>
      </c>
      <c r="J753" s="222" t="s">
        <v>133</v>
      </c>
      <c r="K753" s="225" t="s">
        <v>67</v>
      </c>
      <c r="L753" s="235">
        <v>470645</v>
      </c>
      <c r="M753" s="208">
        <v>45809</v>
      </c>
    </row>
    <row r="754" spans="1:13" ht="25.5" x14ac:dyDescent="0.2">
      <c r="A754" s="93" t="s">
        <v>14</v>
      </c>
      <c r="B754" s="93" t="s">
        <v>220</v>
      </c>
      <c r="C754" s="185" t="s">
        <v>49</v>
      </c>
      <c r="D754" s="127" t="s">
        <v>12</v>
      </c>
      <c r="E754" s="203" t="s">
        <v>12</v>
      </c>
      <c r="F754" s="213" t="s">
        <v>175</v>
      </c>
      <c r="G754" s="218">
        <v>17250350</v>
      </c>
      <c r="H754" s="219">
        <v>45824</v>
      </c>
      <c r="I754" s="222" t="s">
        <v>1419</v>
      </c>
      <c r="J754" s="265" t="s">
        <v>117</v>
      </c>
      <c r="K754" s="266" t="s">
        <v>118</v>
      </c>
      <c r="L754" s="220">
        <v>46915</v>
      </c>
      <c r="M754" s="208">
        <v>45809</v>
      </c>
    </row>
    <row r="755" spans="1:13" ht="25.5" x14ac:dyDescent="0.2">
      <c r="A755" s="174"/>
      <c r="B755" s="175" t="s">
        <v>852</v>
      </c>
      <c r="C755" s="176" t="s">
        <v>853</v>
      </c>
      <c r="D755" s="174"/>
      <c r="E755" s="174"/>
      <c r="F755" s="177"/>
      <c r="G755" s="178" t="s">
        <v>1420</v>
      </c>
      <c r="H755" s="179">
        <v>45824.428541666668</v>
      </c>
      <c r="I755" s="178" t="s">
        <v>1421</v>
      </c>
      <c r="J755" s="175"/>
      <c r="K755" s="174"/>
      <c r="L755" s="180">
        <v>145061</v>
      </c>
      <c r="M755" s="208">
        <v>45809</v>
      </c>
    </row>
    <row r="756" spans="1:13" ht="25.5" x14ac:dyDescent="0.2">
      <c r="A756" s="174"/>
      <c r="B756" s="175" t="s">
        <v>852</v>
      </c>
      <c r="C756" s="176" t="s">
        <v>853</v>
      </c>
      <c r="D756" s="174"/>
      <c r="E756" s="174"/>
      <c r="F756" s="177"/>
      <c r="G756" s="178" t="s">
        <v>1422</v>
      </c>
      <c r="H756" s="179">
        <v>45824.475532407407</v>
      </c>
      <c r="I756" s="178" t="s">
        <v>1423</v>
      </c>
      <c r="J756" s="175"/>
      <c r="K756" s="174"/>
      <c r="L756" s="180">
        <v>167795</v>
      </c>
      <c r="M756" s="208">
        <v>45809</v>
      </c>
    </row>
    <row r="757" spans="1:13" ht="25.5" x14ac:dyDescent="0.2">
      <c r="A757" s="174"/>
      <c r="B757" s="175" t="s">
        <v>852</v>
      </c>
      <c r="C757" s="176" t="s">
        <v>853</v>
      </c>
      <c r="D757" s="174"/>
      <c r="E757" s="174"/>
      <c r="F757" s="177"/>
      <c r="G757" s="178" t="s">
        <v>1424</v>
      </c>
      <c r="H757" s="179">
        <v>45824.485798611109</v>
      </c>
      <c r="I757" s="178" t="s">
        <v>1425</v>
      </c>
      <c r="J757" s="175"/>
      <c r="K757" s="174"/>
      <c r="L757" s="180">
        <v>1449949.55</v>
      </c>
      <c r="M757" s="208">
        <v>45809</v>
      </c>
    </row>
    <row r="758" spans="1:13" ht="25.5" x14ac:dyDescent="0.2">
      <c r="A758" s="174"/>
      <c r="B758" s="175" t="s">
        <v>852</v>
      </c>
      <c r="C758" s="176" t="s">
        <v>853</v>
      </c>
      <c r="D758" s="174"/>
      <c r="E758" s="174"/>
      <c r="F758" s="177"/>
      <c r="G758" s="178" t="s">
        <v>1426</v>
      </c>
      <c r="H758" s="179">
        <v>45824.498032407406</v>
      </c>
      <c r="I758" s="178" t="s">
        <v>1427</v>
      </c>
      <c r="J758" s="175"/>
      <c r="K758" s="174"/>
      <c r="L758" s="180">
        <v>1680000</v>
      </c>
      <c r="M758" s="208">
        <v>45809</v>
      </c>
    </row>
    <row r="759" spans="1:13" ht="25.5" x14ac:dyDescent="0.2">
      <c r="A759" s="174"/>
      <c r="B759" s="175" t="s">
        <v>852</v>
      </c>
      <c r="C759" s="176" t="s">
        <v>853</v>
      </c>
      <c r="D759" s="174"/>
      <c r="E759" s="174"/>
      <c r="F759" s="177"/>
      <c r="G759" s="178" t="s">
        <v>1428</v>
      </c>
      <c r="H759" s="179">
        <v>45824.520277777781</v>
      </c>
      <c r="I759" s="178" t="s">
        <v>1429</v>
      </c>
      <c r="J759" s="175"/>
      <c r="K759" s="174"/>
      <c r="L759" s="180">
        <v>959616</v>
      </c>
      <c r="M759" s="208">
        <v>45809</v>
      </c>
    </row>
    <row r="760" spans="1:13" ht="25.5" x14ac:dyDescent="0.2">
      <c r="A760" s="174"/>
      <c r="B760" s="175" t="s">
        <v>852</v>
      </c>
      <c r="C760" s="176" t="s">
        <v>853</v>
      </c>
      <c r="D760" s="174"/>
      <c r="E760" s="174"/>
      <c r="F760" s="177"/>
      <c r="G760" s="178" t="s">
        <v>1430</v>
      </c>
      <c r="H760" s="179">
        <v>45824.690960648149</v>
      </c>
      <c r="I760" s="178" t="s">
        <v>1431</v>
      </c>
      <c r="J760" s="175"/>
      <c r="K760" s="174"/>
      <c r="L760" s="180">
        <v>115000.41</v>
      </c>
      <c r="M760" s="208">
        <v>45809</v>
      </c>
    </row>
    <row r="761" spans="1:13" ht="25.5" x14ac:dyDescent="0.2">
      <c r="A761" s="93" t="s">
        <v>40</v>
      </c>
      <c r="B761" s="93" t="s">
        <v>220</v>
      </c>
      <c r="C761" s="185" t="s">
        <v>49</v>
      </c>
      <c r="D761" s="127" t="s">
        <v>12</v>
      </c>
      <c r="E761" s="203" t="s">
        <v>12</v>
      </c>
      <c r="F761" s="213" t="s">
        <v>175</v>
      </c>
      <c r="G761" s="204">
        <v>2250188</v>
      </c>
      <c r="H761" s="205">
        <v>45825</v>
      </c>
      <c r="I761" s="222" t="s">
        <v>1432</v>
      </c>
      <c r="J761" s="185" t="s">
        <v>1433</v>
      </c>
      <c r="K761" s="228" t="s">
        <v>1434</v>
      </c>
      <c r="L761" s="227">
        <v>202300</v>
      </c>
      <c r="M761" s="208">
        <v>45809</v>
      </c>
    </row>
    <row r="762" spans="1:13" ht="25.5" x14ac:dyDescent="0.2">
      <c r="A762" s="93" t="s">
        <v>40</v>
      </c>
      <c r="B762" s="93" t="s">
        <v>220</v>
      </c>
      <c r="C762" s="185" t="s">
        <v>49</v>
      </c>
      <c r="D762" s="127" t="s">
        <v>12</v>
      </c>
      <c r="E762" s="203" t="s">
        <v>12</v>
      </c>
      <c r="F762" s="213" t="s">
        <v>175</v>
      </c>
      <c r="G762" s="204">
        <v>2250190</v>
      </c>
      <c r="H762" s="205">
        <v>45825</v>
      </c>
      <c r="I762" s="222" t="s">
        <v>1435</v>
      </c>
      <c r="J762" s="185" t="s">
        <v>1436</v>
      </c>
      <c r="K762" s="228" t="s">
        <v>209</v>
      </c>
      <c r="L762" s="227">
        <v>202300</v>
      </c>
      <c r="M762" s="208">
        <v>45809</v>
      </c>
    </row>
    <row r="763" spans="1:13" ht="25.5" x14ac:dyDescent="0.2">
      <c r="A763" s="93" t="s">
        <v>40</v>
      </c>
      <c r="B763" s="93" t="s">
        <v>220</v>
      </c>
      <c r="C763" s="185" t="s">
        <v>49</v>
      </c>
      <c r="D763" s="127" t="s">
        <v>12</v>
      </c>
      <c r="E763" s="203" t="s">
        <v>12</v>
      </c>
      <c r="F763" s="213" t="s">
        <v>175</v>
      </c>
      <c r="G763" s="204">
        <v>2250191</v>
      </c>
      <c r="H763" s="205">
        <v>45825</v>
      </c>
      <c r="I763" s="222" t="s">
        <v>1437</v>
      </c>
      <c r="J763" s="185" t="s">
        <v>1438</v>
      </c>
      <c r="K763" s="228" t="s">
        <v>1439</v>
      </c>
      <c r="L763" s="227">
        <v>202300</v>
      </c>
      <c r="M763" s="208">
        <v>45809</v>
      </c>
    </row>
    <row r="764" spans="1:13" ht="25.5" x14ac:dyDescent="0.2">
      <c r="A764" s="93" t="s">
        <v>38</v>
      </c>
      <c r="B764" s="93" t="s">
        <v>220</v>
      </c>
      <c r="C764" s="185" t="s">
        <v>49</v>
      </c>
      <c r="D764" s="127" t="s">
        <v>12</v>
      </c>
      <c r="E764" s="203" t="s">
        <v>12</v>
      </c>
      <c r="F764" s="213" t="s">
        <v>175</v>
      </c>
      <c r="G764" s="204">
        <v>3250092</v>
      </c>
      <c r="H764" s="238">
        <v>45825</v>
      </c>
      <c r="I764" s="78" t="s">
        <v>1440</v>
      </c>
      <c r="J764" s="215" t="s">
        <v>294</v>
      </c>
      <c r="K764" s="214" t="s">
        <v>295</v>
      </c>
      <c r="L764" s="62">
        <v>206000</v>
      </c>
      <c r="M764" s="208">
        <v>45809</v>
      </c>
    </row>
    <row r="765" spans="1:13" ht="25.5" x14ac:dyDescent="0.2">
      <c r="A765" s="93" t="s">
        <v>38</v>
      </c>
      <c r="B765" s="87" t="s">
        <v>0</v>
      </c>
      <c r="C765" s="87" t="s">
        <v>0</v>
      </c>
      <c r="D765" s="210" t="s">
        <v>217</v>
      </c>
      <c r="E765" s="211">
        <v>45517</v>
      </c>
      <c r="F765" s="213" t="s">
        <v>175</v>
      </c>
      <c r="G765" s="204">
        <v>3250095</v>
      </c>
      <c r="H765" s="238">
        <v>45825</v>
      </c>
      <c r="I765" s="78" t="s">
        <v>1441</v>
      </c>
      <c r="J765" s="210" t="s">
        <v>1063</v>
      </c>
      <c r="K765" s="212" t="s">
        <v>1064</v>
      </c>
      <c r="L765" s="62">
        <v>39076</v>
      </c>
      <c r="M765" s="208">
        <v>45809</v>
      </c>
    </row>
    <row r="766" spans="1:13" ht="38.25" x14ac:dyDescent="0.2">
      <c r="A766" s="93" t="s">
        <v>38</v>
      </c>
      <c r="B766" s="93" t="s">
        <v>220</v>
      </c>
      <c r="C766" s="185" t="s">
        <v>49</v>
      </c>
      <c r="D766" s="127" t="s">
        <v>12</v>
      </c>
      <c r="E766" s="203" t="s">
        <v>12</v>
      </c>
      <c r="F766" s="213" t="s">
        <v>175</v>
      </c>
      <c r="G766" s="204">
        <v>3250096</v>
      </c>
      <c r="H766" s="238">
        <v>45825</v>
      </c>
      <c r="I766" s="78" t="s">
        <v>1442</v>
      </c>
      <c r="J766" s="215" t="s">
        <v>294</v>
      </c>
      <c r="K766" s="214" t="s">
        <v>295</v>
      </c>
      <c r="L766" s="62">
        <v>206000</v>
      </c>
      <c r="M766" s="208">
        <v>45809</v>
      </c>
    </row>
    <row r="767" spans="1:13" x14ac:dyDescent="0.2">
      <c r="A767" s="93" t="s">
        <v>59</v>
      </c>
      <c r="B767" s="77" t="s">
        <v>13</v>
      </c>
      <c r="C767" s="185" t="s">
        <v>49</v>
      </c>
      <c r="D767" s="93" t="s">
        <v>1443</v>
      </c>
      <c r="E767" s="211">
        <v>45818</v>
      </c>
      <c r="F767" s="213" t="s">
        <v>175</v>
      </c>
      <c r="G767" s="174">
        <v>5250154</v>
      </c>
      <c r="H767" s="211">
        <v>45825</v>
      </c>
      <c r="I767" s="93" t="s">
        <v>1444</v>
      </c>
      <c r="J767" s="93" t="s">
        <v>1445</v>
      </c>
      <c r="K767" s="267" t="s">
        <v>1446</v>
      </c>
      <c r="L767" s="220">
        <v>618800</v>
      </c>
      <c r="M767" s="208">
        <v>45809</v>
      </c>
    </row>
    <row r="768" spans="1:13" ht="25.5" x14ac:dyDescent="0.2">
      <c r="A768" s="93" t="s">
        <v>42</v>
      </c>
      <c r="B768" s="87" t="s">
        <v>0</v>
      </c>
      <c r="C768" s="87" t="s">
        <v>0</v>
      </c>
      <c r="D768" s="210" t="s">
        <v>217</v>
      </c>
      <c r="E768" s="211">
        <v>45517</v>
      </c>
      <c r="F768" s="213" t="s">
        <v>175</v>
      </c>
      <c r="G768" s="239">
        <v>19250068</v>
      </c>
      <c r="H768" s="240">
        <v>45825</v>
      </c>
      <c r="I768" s="241" t="s">
        <v>1447</v>
      </c>
      <c r="J768" s="210" t="s">
        <v>1063</v>
      </c>
      <c r="K768" s="212" t="s">
        <v>1064</v>
      </c>
      <c r="L768" s="62">
        <v>726259</v>
      </c>
      <c r="M768" s="208">
        <v>45809</v>
      </c>
    </row>
    <row r="769" spans="1:13" ht="25.5" x14ac:dyDescent="0.2">
      <c r="A769" s="174"/>
      <c r="B769" s="175" t="s">
        <v>852</v>
      </c>
      <c r="C769" s="176" t="s">
        <v>853</v>
      </c>
      <c r="D769" s="174"/>
      <c r="E769" s="174"/>
      <c r="F769" s="177"/>
      <c r="G769" s="178" t="s">
        <v>1448</v>
      </c>
      <c r="H769" s="179">
        <v>45825.371180555558</v>
      </c>
      <c r="I769" s="178" t="s">
        <v>1449</v>
      </c>
      <c r="J769" s="175"/>
      <c r="K769" s="174"/>
      <c r="L769" s="180">
        <v>539962.5</v>
      </c>
      <c r="M769" s="208">
        <v>45809</v>
      </c>
    </row>
    <row r="770" spans="1:13" ht="25.5" x14ac:dyDescent="0.2">
      <c r="A770" s="174"/>
      <c r="B770" s="175" t="s">
        <v>852</v>
      </c>
      <c r="C770" s="176" t="s">
        <v>853</v>
      </c>
      <c r="D770" s="174"/>
      <c r="E770" s="174"/>
      <c r="F770" s="177"/>
      <c r="G770" s="178" t="s">
        <v>1450</v>
      </c>
      <c r="H770" s="179">
        <v>45825.405775462961</v>
      </c>
      <c r="I770" s="178" t="s">
        <v>1451</v>
      </c>
      <c r="J770" s="175"/>
      <c r="K770" s="174"/>
      <c r="L770" s="180">
        <v>230936.16</v>
      </c>
      <c r="M770" s="208">
        <v>45809</v>
      </c>
    </row>
    <row r="771" spans="1:13" ht="25.5" x14ac:dyDescent="0.2">
      <c r="A771" s="174"/>
      <c r="B771" s="175" t="s">
        <v>852</v>
      </c>
      <c r="C771" s="176" t="s">
        <v>853</v>
      </c>
      <c r="D771" s="174"/>
      <c r="E771" s="174"/>
      <c r="F771" s="177"/>
      <c r="G771" s="178" t="s">
        <v>1452</v>
      </c>
      <c r="H771" s="179">
        <v>45825.411689814813</v>
      </c>
      <c r="I771" s="178" t="s">
        <v>1453</v>
      </c>
      <c r="J771" s="175"/>
      <c r="K771" s="174"/>
      <c r="L771" s="180">
        <v>296996</v>
      </c>
      <c r="M771" s="208">
        <v>45809</v>
      </c>
    </row>
    <row r="772" spans="1:13" ht="25.5" x14ac:dyDescent="0.2">
      <c r="A772" s="174"/>
      <c r="B772" s="175" t="s">
        <v>852</v>
      </c>
      <c r="C772" s="176" t="s">
        <v>853</v>
      </c>
      <c r="D772" s="174"/>
      <c r="E772" s="174"/>
      <c r="F772" s="177"/>
      <c r="G772" s="178" t="s">
        <v>1454</v>
      </c>
      <c r="H772" s="179">
        <v>45825.428773148145</v>
      </c>
      <c r="I772" s="178" t="s">
        <v>1455</v>
      </c>
      <c r="J772" s="175"/>
      <c r="K772" s="174"/>
      <c r="L772" s="180">
        <v>1042213.9</v>
      </c>
      <c r="M772" s="208">
        <v>45809</v>
      </c>
    </row>
    <row r="773" spans="1:13" ht="25.5" x14ac:dyDescent="0.2">
      <c r="A773" s="174"/>
      <c r="B773" s="175" t="s">
        <v>852</v>
      </c>
      <c r="C773" s="176" t="s">
        <v>853</v>
      </c>
      <c r="D773" s="174"/>
      <c r="E773" s="174"/>
      <c r="F773" s="177"/>
      <c r="G773" s="178" t="s">
        <v>1456</v>
      </c>
      <c r="H773" s="179">
        <v>45825.461481481485</v>
      </c>
      <c r="I773" s="178" t="s">
        <v>1457</v>
      </c>
      <c r="J773" s="175"/>
      <c r="K773" s="174"/>
      <c r="L773" s="180">
        <v>3331524</v>
      </c>
      <c r="M773" s="208">
        <v>45809</v>
      </c>
    </row>
    <row r="774" spans="1:13" ht="25.5" x14ac:dyDescent="0.2">
      <c r="A774" s="174"/>
      <c r="B774" s="175" t="s">
        <v>852</v>
      </c>
      <c r="C774" s="176" t="s">
        <v>853</v>
      </c>
      <c r="D774" s="174"/>
      <c r="E774" s="174"/>
      <c r="F774" s="177"/>
      <c r="G774" s="178" t="s">
        <v>1458</v>
      </c>
      <c r="H774" s="179">
        <v>45825.495185185187</v>
      </c>
      <c r="I774" s="178" t="s">
        <v>1459</v>
      </c>
      <c r="J774" s="175"/>
      <c r="K774" s="174"/>
      <c r="L774" s="180">
        <v>950810</v>
      </c>
      <c r="M774" s="208">
        <v>45809</v>
      </c>
    </row>
    <row r="775" spans="1:13" ht="25.5" x14ac:dyDescent="0.2">
      <c r="A775" s="174"/>
      <c r="B775" s="175" t="s">
        <v>852</v>
      </c>
      <c r="C775" s="176" t="s">
        <v>853</v>
      </c>
      <c r="D775" s="174"/>
      <c r="E775" s="174"/>
      <c r="F775" s="177"/>
      <c r="G775" s="178" t="s">
        <v>1460</v>
      </c>
      <c r="H775" s="179">
        <v>45825.527696759258</v>
      </c>
      <c r="I775" s="178" t="s">
        <v>1461</v>
      </c>
      <c r="J775" s="175"/>
      <c r="K775" s="174"/>
      <c r="L775" s="180">
        <v>3948420</v>
      </c>
      <c r="M775" s="208">
        <v>45809</v>
      </c>
    </row>
    <row r="776" spans="1:13" ht="25.5" x14ac:dyDescent="0.2">
      <c r="A776" s="174"/>
      <c r="B776" s="175" t="s">
        <v>852</v>
      </c>
      <c r="C776" s="176" t="s">
        <v>853</v>
      </c>
      <c r="D776" s="174"/>
      <c r="E776" s="174"/>
      <c r="F776" s="177"/>
      <c r="G776" s="178" t="s">
        <v>1462</v>
      </c>
      <c r="H776" s="179">
        <v>45825.593009259261</v>
      </c>
      <c r="I776" s="178" t="s">
        <v>1463</v>
      </c>
      <c r="J776" s="175"/>
      <c r="K776" s="174"/>
      <c r="L776" s="180">
        <v>849660</v>
      </c>
      <c r="M776" s="208">
        <v>45809</v>
      </c>
    </row>
    <row r="777" spans="1:13" ht="25.5" x14ac:dyDescent="0.2">
      <c r="A777" s="174"/>
      <c r="B777" s="175" t="s">
        <v>852</v>
      </c>
      <c r="C777" s="176" t="s">
        <v>853</v>
      </c>
      <c r="D777" s="174"/>
      <c r="E777" s="174"/>
      <c r="F777" s="177"/>
      <c r="G777" s="178" t="s">
        <v>1464</v>
      </c>
      <c r="H777" s="179">
        <v>45825.645601851851</v>
      </c>
      <c r="I777" s="178" t="s">
        <v>1465</v>
      </c>
      <c r="J777" s="175"/>
      <c r="K777" s="174"/>
      <c r="L777" s="180">
        <v>1082900</v>
      </c>
      <c r="M777" s="208">
        <v>45809</v>
      </c>
    </row>
    <row r="778" spans="1:13" ht="25.5" x14ac:dyDescent="0.2">
      <c r="A778" s="174"/>
      <c r="B778" s="175" t="s">
        <v>852</v>
      </c>
      <c r="C778" s="176" t="s">
        <v>853</v>
      </c>
      <c r="D778" s="174"/>
      <c r="E778" s="174"/>
      <c r="F778" s="177"/>
      <c r="G778" s="178" t="s">
        <v>1466</v>
      </c>
      <c r="H778" s="179">
        <v>45825.676851851851</v>
      </c>
      <c r="I778" s="178" t="s">
        <v>1467</v>
      </c>
      <c r="J778" s="175"/>
      <c r="K778" s="174"/>
      <c r="L778" s="180">
        <v>516293.4</v>
      </c>
      <c r="M778" s="208">
        <v>45809</v>
      </c>
    </row>
    <row r="779" spans="1:13" ht="25.5" x14ac:dyDescent="0.2">
      <c r="A779" s="174"/>
      <c r="B779" s="175" t="s">
        <v>852</v>
      </c>
      <c r="C779" s="176" t="s">
        <v>853</v>
      </c>
      <c r="D779" s="174"/>
      <c r="E779" s="174"/>
      <c r="F779" s="177"/>
      <c r="G779" s="178" t="s">
        <v>1468</v>
      </c>
      <c r="H779" s="179">
        <v>45825.677199074074</v>
      </c>
      <c r="I779" s="178" t="s">
        <v>1469</v>
      </c>
      <c r="J779" s="175"/>
      <c r="K779" s="174"/>
      <c r="L779" s="180">
        <v>844662</v>
      </c>
      <c r="M779" s="208">
        <v>45809</v>
      </c>
    </row>
    <row r="780" spans="1:13" ht="25.5" x14ac:dyDescent="0.2">
      <c r="A780" s="174"/>
      <c r="B780" s="175" t="s">
        <v>852</v>
      </c>
      <c r="C780" s="176" t="s">
        <v>853</v>
      </c>
      <c r="D780" s="174"/>
      <c r="E780" s="174"/>
      <c r="F780" s="177"/>
      <c r="G780" s="178" t="s">
        <v>1470</v>
      </c>
      <c r="H780" s="179">
        <v>45825.677662037036</v>
      </c>
      <c r="I780" s="178" t="s">
        <v>1471</v>
      </c>
      <c r="J780" s="175"/>
      <c r="K780" s="174"/>
      <c r="L780" s="180">
        <v>349860</v>
      </c>
      <c r="M780" s="208">
        <v>45809</v>
      </c>
    </row>
    <row r="781" spans="1:13" ht="25.5" x14ac:dyDescent="0.2">
      <c r="A781" s="174"/>
      <c r="B781" s="175" t="s">
        <v>852</v>
      </c>
      <c r="C781" s="176" t="s">
        <v>853</v>
      </c>
      <c r="D781" s="174"/>
      <c r="E781" s="174"/>
      <c r="F781" s="177"/>
      <c r="G781" s="178" t="s">
        <v>1472</v>
      </c>
      <c r="H781" s="179">
        <v>45825.678020833337</v>
      </c>
      <c r="I781" s="178" t="s">
        <v>1473</v>
      </c>
      <c r="J781" s="175"/>
      <c r="K781" s="174"/>
      <c r="L781" s="180">
        <v>464100</v>
      </c>
      <c r="M781" s="208">
        <v>45809</v>
      </c>
    </row>
    <row r="782" spans="1:13" ht="25.5" x14ac:dyDescent="0.2">
      <c r="A782" s="174"/>
      <c r="B782" s="175" t="s">
        <v>852</v>
      </c>
      <c r="C782" s="176" t="s">
        <v>853</v>
      </c>
      <c r="D782" s="174"/>
      <c r="E782" s="174"/>
      <c r="F782" s="177"/>
      <c r="G782" s="178" t="s">
        <v>1474</v>
      </c>
      <c r="H782" s="179">
        <v>45825.678310185183</v>
      </c>
      <c r="I782" s="178" t="s">
        <v>1475</v>
      </c>
      <c r="J782" s="175"/>
      <c r="K782" s="174"/>
      <c r="L782" s="180">
        <v>654500</v>
      </c>
      <c r="M782" s="208">
        <v>45809</v>
      </c>
    </row>
    <row r="783" spans="1:13" ht="25.5" x14ac:dyDescent="0.2">
      <c r="A783" s="93" t="s">
        <v>15</v>
      </c>
      <c r="B783" s="93" t="s">
        <v>220</v>
      </c>
      <c r="C783" s="185" t="s">
        <v>49</v>
      </c>
      <c r="D783" s="127" t="s">
        <v>12</v>
      </c>
      <c r="E783" s="203" t="s">
        <v>12</v>
      </c>
      <c r="F783" s="174" t="s">
        <v>20</v>
      </c>
      <c r="G783" s="224">
        <v>1250071</v>
      </c>
      <c r="H783" s="219">
        <v>45826</v>
      </c>
      <c r="I783" s="222" t="s">
        <v>1476</v>
      </c>
      <c r="J783" s="222" t="s">
        <v>185</v>
      </c>
      <c r="K783" s="225" t="s">
        <v>186</v>
      </c>
      <c r="L783" s="226">
        <v>98500</v>
      </c>
      <c r="M783" s="208">
        <v>45809</v>
      </c>
    </row>
    <row r="784" spans="1:13" ht="25.5" x14ac:dyDescent="0.2">
      <c r="A784" s="93" t="s">
        <v>40</v>
      </c>
      <c r="B784" s="93" t="s">
        <v>220</v>
      </c>
      <c r="C784" s="185" t="s">
        <v>49</v>
      </c>
      <c r="D784" s="127" t="s">
        <v>12</v>
      </c>
      <c r="E784" s="203" t="s">
        <v>12</v>
      </c>
      <c r="F784" s="213" t="s">
        <v>175</v>
      </c>
      <c r="G784" s="204">
        <v>2250192</v>
      </c>
      <c r="H784" s="205">
        <v>45826</v>
      </c>
      <c r="I784" s="222" t="s">
        <v>1477</v>
      </c>
      <c r="J784" s="93" t="s">
        <v>148</v>
      </c>
      <c r="K784" s="236" t="s">
        <v>24</v>
      </c>
      <c r="L784" s="227">
        <v>151461</v>
      </c>
      <c r="M784" s="208">
        <v>45809</v>
      </c>
    </row>
    <row r="785" spans="1:13" ht="25.5" x14ac:dyDescent="0.2">
      <c r="A785" s="93" t="s">
        <v>40</v>
      </c>
      <c r="B785" s="93" t="s">
        <v>220</v>
      </c>
      <c r="C785" s="185" t="s">
        <v>49</v>
      </c>
      <c r="D785" s="127" t="s">
        <v>12</v>
      </c>
      <c r="E785" s="203" t="s">
        <v>12</v>
      </c>
      <c r="F785" s="213" t="s">
        <v>175</v>
      </c>
      <c r="G785" s="204">
        <v>2250193</v>
      </c>
      <c r="H785" s="205">
        <v>45826</v>
      </c>
      <c r="I785" s="222" t="s">
        <v>1478</v>
      </c>
      <c r="J785" s="185" t="s">
        <v>1479</v>
      </c>
      <c r="K785" s="228" t="s">
        <v>1480</v>
      </c>
      <c r="L785" s="227">
        <v>200000</v>
      </c>
      <c r="M785" s="208">
        <v>45809</v>
      </c>
    </row>
    <row r="786" spans="1:13" ht="25.5" x14ac:dyDescent="0.2">
      <c r="A786" s="93" t="s">
        <v>40</v>
      </c>
      <c r="B786" s="93" t="s">
        <v>220</v>
      </c>
      <c r="C786" s="185" t="s">
        <v>49</v>
      </c>
      <c r="D786" s="127" t="s">
        <v>12</v>
      </c>
      <c r="E786" s="203" t="s">
        <v>12</v>
      </c>
      <c r="F786" s="213" t="s">
        <v>175</v>
      </c>
      <c r="G786" s="204">
        <v>2250194</v>
      </c>
      <c r="H786" s="205">
        <v>45826</v>
      </c>
      <c r="I786" s="222" t="s">
        <v>1481</v>
      </c>
      <c r="J786" s="185" t="s">
        <v>1482</v>
      </c>
      <c r="K786" s="228" t="s">
        <v>87</v>
      </c>
      <c r="L786" s="227">
        <v>28199</v>
      </c>
      <c r="M786" s="208">
        <v>45809</v>
      </c>
    </row>
    <row r="787" spans="1:13" ht="38.25" x14ac:dyDescent="0.2">
      <c r="A787" s="93" t="s">
        <v>40</v>
      </c>
      <c r="B787" s="77" t="s">
        <v>13</v>
      </c>
      <c r="C787" s="185" t="s">
        <v>49</v>
      </c>
      <c r="D787" s="185" t="s">
        <v>1483</v>
      </c>
      <c r="E787" s="229">
        <v>45826</v>
      </c>
      <c r="F787" s="213" t="s">
        <v>175</v>
      </c>
      <c r="G787" s="204">
        <v>2250195</v>
      </c>
      <c r="H787" s="205">
        <v>45826</v>
      </c>
      <c r="I787" s="222" t="s">
        <v>1484</v>
      </c>
      <c r="J787" s="185" t="s">
        <v>94</v>
      </c>
      <c r="K787" s="228" t="s">
        <v>98</v>
      </c>
      <c r="L787" s="227">
        <v>6859458</v>
      </c>
      <c r="M787" s="208">
        <v>45809</v>
      </c>
    </row>
    <row r="788" spans="1:13" ht="25.5" x14ac:dyDescent="0.2">
      <c r="A788" s="93" t="s">
        <v>37</v>
      </c>
      <c r="B788" s="77" t="s">
        <v>13</v>
      </c>
      <c r="C788" s="185" t="s">
        <v>49</v>
      </c>
      <c r="D788" s="230" t="s">
        <v>1485</v>
      </c>
      <c r="E788" s="229">
        <v>45211</v>
      </c>
      <c r="F788" s="213" t="s">
        <v>175</v>
      </c>
      <c r="G788" s="213">
        <v>42500132</v>
      </c>
      <c r="H788" s="229">
        <v>45826</v>
      </c>
      <c r="I788" s="230" t="s">
        <v>1486</v>
      </c>
      <c r="J788" s="230" t="s">
        <v>95</v>
      </c>
      <c r="K788" s="231" t="s">
        <v>96</v>
      </c>
      <c r="L788" s="232">
        <v>680680</v>
      </c>
      <c r="M788" s="208">
        <v>45809</v>
      </c>
    </row>
    <row r="789" spans="1:13" ht="25.5" x14ac:dyDescent="0.2">
      <c r="A789" s="93" t="s">
        <v>33</v>
      </c>
      <c r="B789" s="93" t="s">
        <v>220</v>
      </c>
      <c r="C789" s="185" t="s">
        <v>49</v>
      </c>
      <c r="D789" s="127" t="s">
        <v>12</v>
      </c>
      <c r="E789" s="203" t="s">
        <v>12</v>
      </c>
      <c r="F789" s="213" t="s">
        <v>175</v>
      </c>
      <c r="G789" s="246">
        <v>7250134</v>
      </c>
      <c r="H789" s="205">
        <v>45826</v>
      </c>
      <c r="I789" s="185" t="s">
        <v>1487</v>
      </c>
      <c r="J789" s="185" t="s">
        <v>1488</v>
      </c>
      <c r="K789" s="228" t="s">
        <v>1489</v>
      </c>
      <c r="L789" s="207">
        <v>83300</v>
      </c>
      <c r="M789" s="208">
        <v>45809</v>
      </c>
    </row>
    <row r="790" spans="1:13" ht="25.5" x14ac:dyDescent="0.2">
      <c r="A790" s="93" t="s">
        <v>42</v>
      </c>
      <c r="B790" s="87" t="s">
        <v>0</v>
      </c>
      <c r="C790" s="87" t="s">
        <v>0</v>
      </c>
      <c r="D790" s="210" t="s">
        <v>217</v>
      </c>
      <c r="E790" s="211">
        <v>45517</v>
      </c>
      <c r="F790" s="213" t="s">
        <v>175</v>
      </c>
      <c r="G790" s="239">
        <v>19250070</v>
      </c>
      <c r="H790" s="240">
        <v>45826</v>
      </c>
      <c r="I790" s="241" t="s">
        <v>1490</v>
      </c>
      <c r="J790" s="210" t="s">
        <v>1063</v>
      </c>
      <c r="K790" s="212" t="s">
        <v>1064</v>
      </c>
      <c r="L790" s="62">
        <v>293137</v>
      </c>
      <c r="M790" s="208">
        <v>45809</v>
      </c>
    </row>
    <row r="791" spans="1:13" ht="51" x14ac:dyDescent="0.2">
      <c r="A791" s="93" t="s">
        <v>31</v>
      </c>
      <c r="B791" s="93" t="s">
        <v>220</v>
      </c>
      <c r="C791" s="185" t="s">
        <v>49</v>
      </c>
      <c r="D791" s="127" t="s">
        <v>12</v>
      </c>
      <c r="E791" s="203" t="s">
        <v>12</v>
      </c>
      <c r="F791" s="213" t="s">
        <v>175</v>
      </c>
      <c r="G791" s="249">
        <v>12250081</v>
      </c>
      <c r="H791" s="211">
        <v>45826</v>
      </c>
      <c r="I791" s="185" t="s">
        <v>1491</v>
      </c>
      <c r="J791" s="222" t="s">
        <v>1492</v>
      </c>
      <c r="K791" s="236" t="s">
        <v>1493</v>
      </c>
      <c r="L791" s="54">
        <v>60690</v>
      </c>
      <c r="M791" s="208">
        <v>45809</v>
      </c>
    </row>
    <row r="792" spans="1:13" ht="25.5" x14ac:dyDescent="0.2">
      <c r="A792" s="93" t="s">
        <v>29</v>
      </c>
      <c r="B792" s="93" t="s">
        <v>220</v>
      </c>
      <c r="C792" s="185" t="s">
        <v>49</v>
      </c>
      <c r="D792" s="127" t="s">
        <v>12</v>
      </c>
      <c r="E792" s="203" t="s">
        <v>12</v>
      </c>
      <c r="F792" s="213" t="s">
        <v>175</v>
      </c>
      <c r="G792" s="237">
        <v>15250123</v>
      </c>
      <c r="H792" s="219">
        <v>45826</v>
      </c>
      <c r="I792" s="222" t="s">
        <v>1494</v>
      </c>
      <c r="J792" s="222" t="s">
        <v>448</v>
      </c>
      <c r="K792" s="225" t="s">
        <v>449</v>
      </c>
      <c r="L792" s="235">
        <v>148750</v>
      </c>
      <c r="M792" s="208">
        <v>45809</v>
      </c>
    </row>
    <row r="793" spans="1:13" ht="38.25" x14ac:dyDescent="0.2">
      <c r="A793" s="93" t="s">
        <v>14</v>
      </c>
      <c r="B793" s="77" t="s">
        <v>13</v>
      </c>
      <c r="C793" s="185" t="s">
        <v>49</v>
      </c>
      <c r="D793" s="245" t="s">
        <v>1495</v>
      </c>
      <c r="E793" s="221">
        <v>45821</v>
      </c>
      <c r="F793" s="213" t="s">
        <v>175</v>
      </c>
      <c r="G793" s="218">
        <v>17250354</v>
      </c>
      <c r="H793" s="219">
        <v>45826</v>
      </c>
      <c r="I793" s="222" t="s">
        <v>1496</v>
      </c>
      <c r="J793" s="222" t="s">
        <v>1497</v>
      </c>
      <c r="K793" s="223" t="s">
        <v>102</v>
      </c>
      <c r="L793" s="220">
        <v>4451393</v>
      </c>
      <c r="M793" s="208">
        <v>45809</v>
      </c>
    </row>
    <row r="794" spans="1:13" ht="51" x14ac:dyDescent="0.2">
      <c r="A794" s="93" t="s">
        <v>14</v>
      </c>
      <c r="B794" s="87" t="s">
        <v>0</v>
      </c>
      <c r="C794" s="87" t="s">
        <v>0</v>
      </c>
      <c r="D794" s="210" t="s">
        <v>217</v>
      </c>
      <c r="E794" s="211">
        <v>45517</v>
      </c>
      <c r="F794" s="213" t="s">
        <v>175</v>
      </c>
      <c r="G794" s="218">
        <v>17250355</v>
      </c>
      <c r="H794" s="219">
        <v>45826</v>
      </c>
      <c r="I794" s="210" t="s">
        <v>1498</v>
      </c>
      <c r="J794" s="210" t="s">
        <v>1063</v>
      </c>
      <c r="K794" s="212" t="s">
        <v>1064</v>
      </c>
      <c r="L794" s="220">
        <v>900273.64</v>
      </c>
      <c r="M794" s="208">
        <v>45809</v>
      </c>
    </row>
    <row r="795" spans="1:13" ht="25.5" x14ac:dyDescent="0.2">
      <c r="A795" s="174"/>
      <c r="B795" s="175" t="s">
        <v>852</v>
      </c>
      <c r="C795" s="176" t="s">
        <v>853</v>
      </c>
      <c r="D795" s="174"/>
      <c r="E795" s="174"/>
      <c r="F795" s="177"/>
      <c r="G795" s="178" t="s">
        <v>1499</v>
      </c>
      <c r="H795" s="179">
        <v>45826.321875000001</v>
      </c>
      <c r="I795" s="178" t="s">
        <v>1500</v>
      </c>
      <c r="J795" s="175"/>
      <c r="K795" s="174"/>
      <c r="L795" s="180">
        <v>1896860</v>
      </c>
      <c r="M795" s="208">
        <v>45809</v>
      </c>
    </row>
    <row r="796" spans="1:13" ht="25.5" x14ac:dyDescent="0.2">
      <c r="A796" s="174"/>
      <c r="B796" s="175" t="s">
        <v>852</v>
      </c>
      <c r="C796" s="176" t="s">
        <v>853</v>
      </c>
      <c r="D796" s="174"/>
      <c r="E796" s="174"/>
      <c r="F796" s="177"/>
      <c r="G796" s="178" t="s">
        <v>1501</v>
      </c>
      <c r="H796" s="179">
        <v>45826.347557870373</v>
      </c>
      <c r="I796" s="178" t="s">
        <v>1502</v>
      </c>
      <c r="J796" s="175"/>
      <c r="K796" s="174"/>
      <c r="L796" s="180">
        <v>1533819.56</v>
      </c>
      <c r="M796" s="208">
        <v>45809</v>
      </c>
    </row>
    <row r="797" spans="1:13" ht="25.5" x14ac:dyDescent="0.2">
      <c r="A797" s="174"/>
      <c r="B797" s="175" t="s">
        <v>852</v>
      </c>
      <c r="C797" s="176" t="s">
        <v>853</v>
      </c>
      <c r="D797" s="174"/>
      <c r="E797" s="174"/>
      <c r="F797" s="177"/>
      <c r="G797" s="178" t="s">
        <v>1503</v>
      </c>
      <c r="H797" s="179">
        <v>45826.376030092593</v>
      </c>
      <c r="I797" s="178" t="s">
        <v>1504</v>
      </c>
      <c r="J797" s="175"/>
      <c r="K797" s="174"/>
      <c r="L797" s="180">
        <v>2247493.5</v>
      </c>
      <c r="M797" s="208">
        <v>45809</v>
      </c>
    </row>
    <row r="798" spans="1:13" ht="25.5" x14ac:dyDescent="0.2">
      <c r="A798" s="174"/>
      <c r="B798" s="175" t="s">
        <v>852</v>
      </c>
      <c r="C798" s="175" t="s">
        <v>49</v>
      </c>
      <c r="D798" s="174"/>
      <c r="E798" s="174"/>
      <c r="F798" s="177"/>
      <c r="G798" s="178" t="s">
        <v>1505</v>
      </c>
      <c r="H798" s="179">
        <v>45826.454340277778</v>
      </c>
      <c r="I798" s="178" t="s">
        <v>1506</v>
      </c>
      <c r="J798" s="175"/>
      <c r="K798" s="174"/>
      <c r="L798" s="180">
        <v>4451392.54</v>
      </c>
      <c r="M798" s="208">
        <v>45809</v>
      </c>
    </row>
    <row r="799" spans="1:13" ht="25.5" x14ac:dyDescent="0.2">
      <c r="A799" s="174"/>
      <c r="B799" s="175" t="s">
        <v>852</v>
      </c>
      <c r="C799" s="176" t="s">
        <v>853</v>
      </c>
      <c r="D799" s="174"/>
      <c r="E799" s="174"/>
      <c r="F799" s="177"/>
      <c r="G799" s="178" t="s">
        <v>1507</v>
      </c>
      <c r="H799" s="179">
        <v>45826.493263888886</v>
      </c>
      <c r="I799" s="178" t="s">
        <v>1508</v>
      </c>
      <c r="J799" s="175"/>
      <c r="K799" s="174"/>
      <c r="L799" s="180">
        <v>629986</v>
      </c>
      <c r="M799" s="208">
        <v>45809</v>
      </c>
    </row>
    <row r="800" spans="1:13" ht="25.5" x14ac:dyDescent="0.2">
      <c r="A800" s="174"/>
      <c r="B800" s="175" t="s">
        <v>852</v>
      </c>
      <c r="C800" s="176" t="s">
        <v>853</v>
      </c>
      <c r="D800" s="174"/>
      <c r="E800" s="174"/>
      <c r="F800" s="177"/>
      <c r="G800" s="178" t="s">
        <v>1509</v>
      </c>
      <c r="H800" s="179">
        <v>45826.503668981481</v>
      </c>
      <c r="I800" s="178" t="s">
        <v>1510</v>
      </c>
      <c r="J800" s="175"/>
      <c r="K800" s="174"/>
      <c r="L800" s="180">
        <v>207060</v>
      </c>
      <c r="M800" s="208">
        <v>45809</v>
      </c>
    </row>
    <row r="801" spans="1:13" ht="25.5" x14ac:dyDescent="0.2">
      <c r="A801" s="174"/>
      <c r="B801" s="175" t="s">
        <v>852</v>
      </c>
      <c r="C801" s="176" t="s">
        <v>853</v>
      </c>
      <c r="D801" s="174"/>
      <c r="E801" s="174"/>
      <c r="F801" s="177"/>
      <c r="G801" s="178" t="s">
        <v>1511</v>
      </c>
      <c r="H801" s="179">
        <v>45826.513622685183</v>
      </c>
      <c r="I801" s="178" t="s">
        <v>1512</v>
      </c>
      <c r="J801" s="175"/>
      <c r="K801" s="174"/>
      <c r="L801" s="180">
        <v>5771500</v>
      </c>
      <c r="M801" s="208">
        <v>45809</v>
      </c>
    </row>
    <row r="802" spans="1:13" ht="25.5" x14ac:dyDescent="0.2">
      <c r="A802" s="174"/>
      <c r="B802" s="175" t="s">
        <v>852</v>
      </c>
      <c r="C802" s="176" t="s">
        <v>853</v>
      </c>
      <c r="D802" s="174"/>
      <c r="E802" s="174"/>
      <c r="F802" s="177"/>
      <c r="G802" s="178" t="s">
        <v>1513</v>
      </c>
      <c r="H802" s="179">
        <v>45826.621030092596</v>
      </c>
      <c r="I802" s="178" t="s">
        <v>1514</v>
      </c>
      <c r="J802" s="175"/>
      <c r="K802" s="174"/>
      <c r="L802" s="180">
        <v>321875.96000000002</v>
      </c>
      <c r="M802" s="208">
        <v>45809</v>
      </c>
    </row>
    <row r="803" spans="1:13" ht="25.5" x14ac:dyDescent="0.2">
      <c r="A803" s="174"/>
      <c r="B803" s="175" t="s">
        <v>852</v>
      </c>
      <c r="C803" s="176" t="s">
        <v>853</v>
      </c>
      <c r="D803" s="174"/>
      <c r="E803" s="174"/>
      <c r="F803" s="177"/>
      <c r="G803" s="178" t="s">
        <v>1515</v>
      </c>
      <c r="H803" s="179">
        <v>45826.637615740743</v>
      </c>
      <c r="I803" s="178" t="s">
        <v>1516</v>
      </c>
      <c r="J803" s="175"/>
      <c r="K803" s="174"/>
      <c r="L803" s="180">
        <v>5445249.5999999996</v>
      </c>
      <c r="M803" s="208">
        <v>45809</v>
      </c>
    </row>
    <row r="804" spans="1:13" ht="25.5" x14ac:dyDescent="0.2">
      <c r="A804" s="174"/>
      <c r="B804" s="175" t="s">
        <v>852</v>
      </c>
      <c r="C804" s="176" t="s">
        <v>853</v>
      </c>
      <c r="D804" s="174"/>
      <c r="E804" s="174"/>
      <c r="F804" s="177"/>
      <c r="G804" s="178" t="s">
        <v>1517</v>
      </c>
      <c r="H804" s="179">
        <v>45826.648020833331</v>
      </c>
      <c r="I804" s="178" t="s">
        <v>1518</v>
      </c>
      <c r="J804" s="175"/>
      <c r="K804" s="174"/>
      <c r="L804" s="180">
        <v>791588</v>
      </c>
      <c r="M804" s="208">
        <v>45809</v>
      </c>
    </row>
    <row r="805" spans="1:13" ht="25.5" x14ac:dyDescent="0.2">
      <c r="A805" s="174"/>
      <c r="B805" s="175" t="s">
        <v>852</v>
      </c>
      <c r="C805" s="176" t="s">
        <v>853</v>
      </c>
      <c r="D805" s="174"/>
      <c r="E805" s="174"/>
      <c r="F805" s="177"/>
      <c r="G805" s="178" t="s">
        <v>1519</v>
      </c>
      <c r="H805" s="179">
        <v>45826.652453703704</v>
      </c>
      <c r="I805" s="178" t="s">
        <v>1520</v>
      </c>
      <c r="J805" s="175"/>
      <c r="K805" s="174"/>
      <c r="L805" s="180">
        <v>1236412.3799999999</v>
      </c>
      <c r="M805" s="208">
        <v>45809</v>
      </c>
    </row>
    <row r="806" spans="1:13" ht="25.5" x14ac:dyDescent="0.2">
      <c r="A806" s="174"/>
      <c r="B806" s="175" t="s">
        <v>852</v>
      </c>
      <c r="C806" s="176" t="s">
        <v>853</v>
      </c>
      <c r="D806" s="174"/>
      <c r="E806" s="174"/>
      <c r="F806" s="177"/>
      <c r="G806" s="178" t="s">
        <v>1521</v>
      </c>
      <c r="H806" s="179">
        <v>45826.655231481483</v>
      </c>
      <c r="I806" s="178" t="s">
        <v>1522</v>
      </c>
      <c r="J806" s="175"/>
      <c r="K806" s="174"/>
      <c r="L806" s="180">
        <v>150000.69</v>
      </c>
      <c r="M806" s="208">
        <v>45809</v>
      </c>
    </row>
    <row r="807" spans="1:13" ht="25.5" x14ac:dyDescent="0.2">
      <c r="A807" s="174"/>
      <c r="B807" s="175" t="s">
        <v>852</v>
      </c>
      <c r="C807" s="176" t="s">
        <v>853</v>
      </c>
      <c r="D807" s="174"/>
      <c r="E807" s="174"/>
      <c r="F807" s="177"/>
      <c r="G807" s="178" t="s">
        <v>1523</v>
      </c>
      <c r="H807" s="179">
        <v>45826.659930555557</v>
      </c>
      <c r="I807" s="178" t="s">
        <v>1524</v>
      </c>
      <c r="J807" s="175"/>
      <c r="K807" s="174"/>
      <c r="L807" s="180">
        <v>4629100</v>
      </c>
      <c r="M807" s="208">
        <v>45809</v>
      </c>
    </row>
    <row r="808" spans="1:13" ht="25.5" x14ac:dyDescent="0.2">
      <c r="A808" s="174"/>
      <c r="B808" s="175" t="s">
        <v>852</v>
      </c>
      <c r="C808" s="176" t="s">
        <v>853</v>
      </c>
      <c r="D808" s="174"/>
      <c r="E808" s="174"/>
      <c r="F808" s="177"/>
      <c r="G808" s="178" t="s">
        <v>1525</v>
      </c>
      <c r="H808" s="179">
        <v>45826.700381944444</v>
      </c>
      <c r="I808" s="178" t="s">
        <v>1526</v>
      </c>
      <c r="J808" s="175"/>
      <c r="K808" s="174"/>
      <c r="L808" s="180">
        <v>1449997.15</v>
      </c>
      <c r="M808" s="208">
        <v>45809</v>
      </c>
    </row>
    <row r="809" spans="1:13" ht="25.5" x14ac:dyDescent="0.2">
      <c r="A809" s="174"/>
      <c r="B809" s="175" t="s">
        <v>852</v>
      </c>
      <c r="C809" s="176" t="s">
        <v>853</v>
      </c>
      <c r="D809" s="174"/>
      <c r="E809" s="174"/>
      <c r="F809" s="177"/>
      <c r="G809" s="178" t="s">
        <v>1527</v>
      </c>
      <c r="H809" s="179">
        <v>45826.714814814812</v>
      </c>
      <c r="I809" s="178" t="s">
        <v>1528</v>
      </c>
      <c r="J809" s="175"/>
      <c r="K809" s="174"/>
      <c r="L809" s="180">
        <v>2070000</v>
      </c>
      <c r="M809" s="208">
        <v>45809</v>
      </c>
    </row>
    <row r="810" spans="1:13" ht="25.5" x14ac:dyDescent="0.2">
      <c r="A810" s="174"/>
      <c r="B810" s="175" t="s">
        <v>852</v>
      </c>
      <c r="C810" s="176" t="s">
        <v>853</v>
      </c>
      <c r="D810" s="174"/>
      <c r="E810" s="174"/>
      <c r="F810" s="177"/>
      <c r="G810" s="178" t="s">
        <v>1529</v>
      </c>
      <c r="H810" s="179">
        <v>45826.717939814815</v>
      </c>
      <c r="I810" s="178" t="s">
        <v>1530</v>
      </c>
      <c r="J810" s="175"/>
      <c r="K810" s="174"/>
      <c r="L810" s="180">
        <v>2356200</v>
      </c>
      <c r="M810" s="208">
        <v>45809</v>
      </c>
    </row>
    <row r="811" spans="1:13" ht="38.25" x14ac:dyDescent="0.2">
      <c r="A811" s="174"/>
      <c r="B811" s="175" t="s">
        <v>852</v>
      </c>
      <c r="C811" s="176" t="s">
        <v>853</v>
      </c>
      <c r="D811" s="174"/>
      <c r="E811" s="174"/>
      <c r="F811" s="177"/>
      <c r="G811" s="178" t="s">
        <v>1531</v>
      </c>
      <c r="H811" s="179">
        <v>45826.718506944446</v>
      </c>
      <c r="I811" s="178" t="s">
        <v>1532</v>
      </c>
      <c r="J811" s="175"/>
      <c r="K811" s="174"/>
      <c r="L811" s="180">
        <v>2394161</v>
      </c>
      <c r="M811" s="208">
        <v>45809</v>
      </c>
    </row>
    <row r="812" spans="1:13" ht="38.25" x14ac:dyDescent="0.2">
      <c r="A812" s="174"/>
      <c r="B812" s="175" t="s">
        <v>852</v>
      </c>
      <c r="C812" s="176" t="s">
        <v>853</v>
      </c>
      <c r="D812" s="174"/>
      <c r="E812" s="174"/>
      <c r="F812" s="177"/>
      <c r="G812" s="178" t="s">
        <v>1533</v>
      </c>
      <c r="H812" s="179">
        <v>45826.731388888889</v>
      </c>
      <c r="I812" s="178" t="s">
        <v>1534</v>
      </c>
      <c r="J812" s="175"/>
      <c r="K812" s="174"/>
      <c r="L812" s="180">
        <v>530002.19999999995</v>
      </c>
      <c r="M812" s="208">
        <v>45809</v>
      </c>
    </row>
    <row r="813" spans="1:13" ht="25.5" x14ac:dyDescent="0.2">
      <c r="A813" s="93" t="s">
        <v>1056</v>
      </c>
      <c r="B813" s="87" t="s">
        <v>0</v>
      </c>
      <c r="C813" s="87" t="s">
        <v>0</v>
      </c>
      <c r="D813" s="210" t="s">
        <v>217</v>
      </c>
      <c r="E813" s="211">
        <v>45517</v>
      </c>
      <c r="F813" s="174" t="s">
        <v>20</v>
      </c>
      <c r="G813" s="204">
        <v>18250137</v>
      </c>
      <c r="H813" s="205">
        <v>45827</v>
      </c>
      <c r="I813" s="185" t="s">
        <v>1535</v>
      </c>
      <c r="J813" s="210" t="s">
        <v>1063</v>
      </c>
      <c r="K813" s="212" t="s">
        <v>1064</v>
      </c>
      <c r="L813" s="207">
        <v>391194</v>
      </c>
      <c r="M813" s="208">
        <v>45809</v>
      </c>
    </row>
    <row r="814" spans="1:13" ht="25.5" x14ac:dyDescent="0.2">
      <c r="A814" s="93" t="s">
        <v>40</v>
      </c>
      <c r="B814" s="87" t="s">
        <v>0</v>
      </c>
      <c r="C814" s="87" t="s">
        <v>0</v>
      </c>
      <c r="D814" s="210" t="s">
        <v>217</v>
      </c>
      <c r="E814" s="211">
        <v>45517</v>
      </c>
      <c r="F814" s="213" t="s">
        <v>175</v>
      </c>
      <c r="G814" s="204">
        <v>2250196</v>
      </c>
      <c r="H814" s="205">
        <v>45827</v>
      </c>
      <c r="I814" s="222" t="s">
        <v>1536</v>
      </c>
      <c r="J814" s="210" t="s">
        <v>1063</v>
      </c>
      <c r="K814" s="212" t="s">
        <v>1064</v>
      </c>
      <c r="L814" s="227">
        <v>300194</v>
      </c>
      <c r="M814" s="208">
        <v>45809</v>
      </c>
    </row>
    <row r="815" spans="1:13" ht="25.5" x14ac:dyDescent="0.2">
      <c r="A815" s="93" t="s">
        <v>40</v>
      </c>
      <c r="B815" s="87" t="s">
        <v>0</v>
      </c>
      <c r="C815" s="87" t="s">
        <v>0</v>
      </c>
      <c r="D815" s="210" t="s">
        <v>217</v>
      </c>
      <c r="E815" s="211">
        <v>45517</v>
      </c>
      <c r="F815" s="213" t="s">
        <v>175</v>
      </c>
      <c r="G815" s="204">
        <v>2250197</v>
      </c>
      <c r="H815" s="205">
        <v>45827</v>
      </c>
      <c r="I815" s="222" t="s">
        <v>1537</v>
      </c>
      <c r="J815" s="210" t="s">
        <v>1063</v>
      </c>
      <c r="K815" s="212" t="s">
        <v>1064</v>
      </c>
      <c r="L815" s="227">
        <v>927398</v>
      </c>
      <c r="M815" s="208">
        <v>45809</v>
      </c>
    </row>
    <row r="816" spans="1:13" ht="25.5" x14ac:dyDescent="0.2">
      <c r="A816" s="93" t="s">
        <v>37</v>
      </c>
      <c r="B816" s="87" t="s">
        <v>0</v>
      </c>
      <c r="C816" s="87" t="s">
        <v>0</v>
      </c>
      <c r="D816" s="210" t="s">
        <v>217</v>
      </c>
      <c r="E816" s="211">
        <v>45517</v>
      </c>
      <c r="F816" s="213" t="s">
        <v>175</v>
      </c>
      <c r="G816" s="213">
        <v>42500133</v>
      </c>
      <c r="H816" s="229">
        <v>45827</v>
      </c>
      <c r="I816" s="230" t="s">
        <v>1538</v>
      </c>
      <c r="J816" s="210" t="s">
        <v>1063</v>
      </c>
      <c r="K816" s="212" t="s">
        <v>1064</v>
      </c>
      <c r="L816" s="232">
        <v>149194</v>
      </c>
      <c r="M816" s="208">
        <v>45809</v>
      </c>
    </row>
    <row r="817" spans="1:13" ht="25.5" x14ac:dyDescent="0.2">
      <c r="A817" s="93" t="s">
        <v>33</v>
      </c>
      <c r="B817" s="127" t="s">
        <v>269</v>
      </c>
      <c r="C817" s="185" t="s">
        <v>49</v>
      </c>
      <c r="D817" s="127" t="s">
        <v>12</v>
      </c>
      <c r="E817" s="203" t="s">
        <v>12</v>
      </c>
      <c r="F817" s="213" t="s">
        <v>175</v>
      </c>
      <c r="G817" s="246">
        <v>7250135</v>
      </c>
      <c r="H817" s="205">
        <v>45827</v>
      </c>
      <c r="I817" s="185" t="s">
        <v>1539</v>
      </c>
      <c r="J817" s="185" t="s">
        <v>1540</v>
      </c>
      <c r="K817" s="228" t="s">
        <v>1541</v>
      </c>
      <c r="L817" s="207">
        <v>1100000</v>
      </c>
      <c r="M817" s="208">
        <v>45809</v>
      </c>
    </row>
    <row r="818" spans="1:13" x14ac:dyDescent="0.2">
      <c r="A818" s="93" t="s">
        <v>61</v>
      </c>
      <c r="B818" s="121" t="s">
        <v>178</v>
      </c>
      <c r="C818" s="121" t="s">
        <v>178</v>
      </c>
      <c r="D818" s="259" t="s">
        <v>197</v>
      </c>
      <c r="E818" s="240">
        <v>45684</v>
      </c>
      <c r="F818" s="213" t="s">
        <v>175</v>
      </c>
      <c r="G818" s="254">
        <v>9250089</v>
      </c>
      <c r="H818" s="255">
        <v>45827</v>
      </c>
      <c r="I818" s="256" t="s">
        <v>1542</v>
      </c>
      <c r="J818" s="256" t="s">
        <v>126</v>
      </c>
      <c r="K818" s="257" t="s">
        <v>127</v>
      </c>
      <c r="L818" s="258">
        <v>397320</v>
      </c>
      <c r="M818" s="208">
        <v>45809</v>
      </c>
    </row>
    <row r="819" spans="1:13" ht="25.5" x14ac:dyDescent="0.2">
      <c r="A819" s="93" t="s">
        <v>42</v>
      </c>
      <c r="B819" s="87" t="s">
        <v>0</v>
      </c>
      <c r="C819" s="87" t="s">
        <v>0</v>
      </c>
      <c r="D819" s="210" t="s">
        <v>217</v>
      </c>
      <c r="E819" s="211">
        <v>45517</v>
      </c>
      <c r="F819" s="213" t="s">
        <v>175</v>
      </c>
      <c r="G819" s="239">
        <v>19250071</v>
      </c>
      <c r="H819" s="240">
        <v>45827</v>
      </c>
      <c r="I819" s="241" t="s">
        <v>1543</v>
      </c>
      <c r="J819" s="210" t="s">
        <v>1063</v>
      </c>
      <c r="K819" s="212" t="s">
        <v>1064</v>
      </c>
      <c r="L819" s="76">
        <v>178186</v>
      </c>
      <c r="M819" s="208">
        <v>45809</v>
      </c>
    </row>
    <row r="820" spans="1:13" ht="25.5" x14ac:dyDescent="0.2">
      <c r="A820" s="93" t="s">
        <v>41</v>
      </c>
      <c r="B820" s="87" t="s">
        <v>0</v>
      </c>
      <c r="C820" s="87" t="s">
        <v>0</v>
      </c>
      <c r="D820" s="210" t="s">
        <v>217</v>
      </c>
      <c r="E820" s="211">
        <v>45517</v>
      </c>
      <c r="F820" s="213" t="s">
        <v>175</v>
      </c>
      <c r="G820" s="214">
        <v>10250112</v>
      </c>
      <c r="H820" s="209">
        <v>45827</v>
      </c>
      <c r="I820" s="215" t="s">
        <v>1544</v>
      </c>
      <c r="J820" s="210" t="s">
        <v>1063</v>
      </c>
      <c r="K820" s="212" t="s">
        <v>1064</v>
      </c>
      <c r="L820" s="216">
        <v>375194</v>
      </c>
      <c r="M820" s="208">
        <v>45809</v>
      </c>
    </row>
    <row r="821" spans="1:13" ht="25.5" x14ac:dyDescent="0.2">
      <c r="A821" s="93" t="s">
        <v>31</v>
      </c>
      <c r="B821" s="87" t="s">
        <v>0</v>
      </c>
      <c r="C821" s="87" t="s">
        <v>0</v>
      </c>
      <c r="D821" s="210" t="s">
        <v>217</v>
      </c>
      <c r="E821" s="211">
        <v>45517</v>
      </c>
      <c r="F821" s="213" t="s">
        <v>175</v>
      </c>
      <c r="G821" s="249">
        <v>12250082</v>
      </c>
      <c r="H821" s="211">
        <v>45827</v>
      </c>
      <c r="I821" s="93" t="s">
        <v>1545</v>
      </c>
      <c r="J821" s="210" t="s">
        <v>1063</v>
      </c>
      <c r="K821" s="212" t="s">
        <v>1064</v>
      </c>
      <c r="L821" s="54">
        <v>388089</v>
      </c>
      <c r="M821" s="208">
        <v>45809</v>
      </c>
    </row>
    <row r="822" spans="1:13" ht="25.5" x14ac:dyDescent="0.2">
      <c r="A822" s="93" t="s">
        <v>34</v>
      </c>
      <c r="B822" s="93" t="s">
        <v>220</v>
      </c>
      <c r="C822" s="185" t="s">
        <v>49</v>
      </c>
      <c r="D822" s="127" t="s">
        <v>12</v>
      </c>
      <c r="E822" s="203" t="s">
        <v>12</v>
      </c>
      <c r="F822" s="213" t="s">
        <v>175</v>
      </c>
      <c r="G822" s="246">
        <v>13250079</v>
      </c>
      <c r="H822" s="205">
        <v>45827</v>
      </c>
      <c r="I822" s="185" t="s">
        <v>1546</v>
      </c>
      <c r="J822" s="230" t="s">
        <v>81</v>
      </c>
      <c r="K822" s="231" t="s">
        <v>77</v>
      </c>
      <c r="L822" s="63">
        <v>98096</v>
      </c>
      <c r="M822" s="208">
        <v>45809</v>
      </c>
    </row>
    <row r="823" spans="1:13" ht="25.5" x14ac:dyDescent="0.2">
      <c r="A823" s="93" t="s">
        <v>36</v>
      </c>
      <c r="B823" s="93" t="s">
        <v>220</v>
      </c>
      <c r="C823" s="185" t="s">
        <v>49</v>
      </c>
      <c r="D823" s="127" t="s">
        <v>12</v>
      </c>
      <c r="E823" s="203" t="s">
        <v>12</v>
      </c>
      <c r="F823" s="213" t="s">
        <v>175</v>
      </c>
      <c r="G823" s="237">
        <v>14250096</v>
      </c>
      <c r="H823" s="219">
        <v>45827</v>
      </c>
      <c r="I823" s="93" t="s">
        <v>1547</v>
      </c>
      <c r="J823" s="53" t="s">
        <v>210</v>
      </c>
      <c r="K823" s="64" t="s">
        <v>25</v>
      </c>
      <c r="L823" s="235">
        <v>96326</v>
      </c>
      <c r="M823" s="208">
        <v>45809</v>
      </c>
    </row>
    <row r="824" spans="1:13" ht="38.25" x14ac:dyDescent="0.2">
      <c r="A824" s="93" t="s">
        <v>36</v>
      </c>
      <c r="B824" s="93" t="s">
        <v>220</v>
      </c>
      <c r="C824" s="185" t="s">
        <v>49</v>
      </c>
      <c r="D824" s="127" t="s">
        <v>12</v>
      </c>
      <c r="E824" s="203" t="s">
        <v>12</v>
      </c>
      <c r="F824" s="213" t="s">
        <v>175</v>
      </c>
      <c r="G824" s="237">
        <v>14250098</v>
      </c>
      <c r="H824" s="219">
        <v>45827</v>
      </c>
      <c r="I824" s="93" t="s">
        <v>1548</v>
      </c>
      <c r="J824" s="243" t="s">
        <v>1236</v>
      </c>
      <c r="K824" s="244" t="s">
        <v>134</v>
      </c>
      <c r="L824" s="235">
        <v>199999</v>
      </c>
      <c r="M824" s="208">
        <v>45809</v>
      </c>
    </row>
    <row r="825" spans="1:13" ht="38.25" x14ac:dyDescent="0.2">
      <c r="A825" s="93" t="s">
        <v>39</v>
      </c>
      <c r="B825" s="93" t="s">
        <v>220</v>
      </c>
      <c r="C825" s="185" t="s">
        <v>49</v>
      </c>
      <c r="D825" s="127" t="s">
        <v>12</v>
      </c>
      <c r="E825" s="203" t="s">
        <v>12</v>
      </c>
      <c r="F825" s="213" t="s">
        <v>175</v>
      </c>
      <c r="G825" s="204">
        <v>16250121</v>
      </c>
      <c r="H825" s="205">
        <v>45827</v>
      </c>
      <c r="I825" s="185" t="s">
        <v>1549</v>
      </c>
      <c r="J825" s="185" t="s">
        <v>27</v>
      </c>
      <c r="K825" s="206" t="s">
        <v>28</v>
      </c>
      <c r="L825" s="247">
        <v>47957</v>
      </c>
      <c r="M825" s="208">
        <v>45809</v>
      </c>
    </row>
    <row r="826" spans="1:13" ht="76.5" x14ac:dyDescent="0.2">
      <c r="A826" s="93" t="s">
        <v>14</v>
      </c>
      <c r="B826" s="121" t="s">
        <v>178</v>
      </c>
      <c r="C826" s="121" t="s">
        <v>178</v>
      </c>
      <c r="D826" s="245" t="s">
        <v>91</v>
      </c>
      <c r="E826" s="221">
        <v>45159</v>
      </c>
      <c r="F826" s="213" t="s">
        <v>175</v>
      </c>
      <c r="G826" s="218">
        <v>17250358</v>
      </c>
      <c r="H826" s="221">
        <v>45827</v>
      </c>
      <c r="I826" s="222" t="s">
        <v>1550</v>
      </c>
      <c r="J826" s="222" t="s">
        <v>92</v>
      </c>
      <c r="K826" s="223" t="s">
        <v>93</v>
      </c>
      <c r="L826" s="220">
        <v>761800</v>
      </c>
      <c r="M826" s="208">
        <v>45809</v>
      </c>
    </row>
    <row r="827" spans="1:13" ht="25.5" x14ac:dyDescent="0.2">
      <c r="A827" s="93" t="s">
        <v>14</v>
      </c>
      <c r="B827" s="77" t="s">
        <v>13</v>
      </c>
      <c r="C827" s="185" t="s">
        <v>49</v>
      </c>
      <c r="D827" s="245" t="s">
        <v>1551</v>
      </c>
      <c r="E827" s="211">
        <v>45826</v>
      </c>
      <c r="F827" s="213" t="s">
        <v>175</v>
      </c>
      <c r="G827" s="218">
        <v>17250359</v>
      </c>
      <c r="H827" s="219">
        <v>45827</v>
      </c>
      <c r="I827" s="210" t="s">
        <v>1552</v>
      </c>
      <c r="J827" s="210" t="s">
        <v>1553</v>
      </c>
      <c r="K827" s="212" t="s">
        <v>1554</v>
      </c>
      <c r="L827" s="220">
        <v>209000000</v>
      </c>
      <c r="M827" s="208">
        <v>45809</v>
      </c>
    </row>
    <row r="828" spans="1:13" ht="51" x14ac:dyDescent="0.2">
      <c r="A828" s="93" t="s">
        <v>14</v>
      </c>
      <c r="B828" s="77" t="s">
        <v>13</v>
      </c>
      <c r="C828" s="185" t="s">
        <v>49</v>
      </c>
      <c r="D828" s="245" t="s">
        <v>1555</v>
      </c>
      <c r="E828" s="211">
        <v>45826</v>
      </c>
      <c r="F828" s="213" t="s">
        <v>175</v>
      </c>
      <c r="G828" s="218">
        <v>17250360</v>
      </c>
      <c r="H828" s="219">
        <v>45827</v>
      </c>
      <c r="I828" s="210" t="s">
        <v>1556</v>
      </c>
      <c r="J828" s="210" t="s">
        <v>1557</v>
      </c>
      <c r="K828" s="212" t="s">
        <v>1558</v>
      </c>
      <c r="L828" s="220">
        <v>12341490</v>
      </c>
      <c r="M828" s="208">
        <v>45809</v>
      </c>
    </row>
    <row r="829" spans="1:13" ht="25.5" x14ac:dyDescent="0.2">
      <c r="A829" s="93" t="s">
        <v>14</v>
      </c>
      <c r="B829" s="77" t="s">
        <v>13</v>
      </c>
      <c r="C829" s="185" t="s">
        <v>49</v>
      </c>
      <c r="D829" s="245" t="s">
        <v>1555</v>
      </c>
      <c r="E829" s="211">
        <v>45826</v>
      </c>
      <c r="F829" s="213" t="s">
        <v>175</v>
      </c>
      <c r="G829" s="218">
        <v>17250362</v>
      </c>
      <c r="H829" s="219">
        <v>45827</v>
      </c>
      <c r="I829" s="222" t="s">
        <v>1559</v>
      </c>
      <c r="J829" s="210" t="s">
        <v>1557</v>
      </c>
      <c r="K829" s="212" t="s">
        <v>1558</v>
      </c>
      <c r="L829" s="220">
        <v>1500000</v>
      </c>
      <c r="M829" s="208">
        <v>45809</v>
      </c>
    </row>
    <row r="830" spans="1:13" ht="51" x14ac:dyDescent="0.2">
      <c r="A830" s="93" t="s">
        <v>14</v>
      </c>
      <c r="B830" s="87" t="s">
        <v>0</v>
      </c>
      <c r="C830" s="87" t="s">
        <v>0</v>
      </c>
      <c r="D830" s="210" t="s">
        <v>217</v>
      </c>
      <c r="E830" s="211">
        <v>45517</v>
      </c>
      <c r="F830" s="213" t="s">
        <v>175</v>
      </c>
      <c r="G830" s="218">
        <v>17250363</v>
      </c>
      <c r="H830" s="219">
        <v>45827</v>
      </c>
      <c r="I830" s="210" t="s">
        <v>1560</v>
      </c>
      <c r="J830" s="210" t="s">
        <v>1063</v>
      </c>
      <c r="K830" s="212" t="s">
        <v>1064</v>
      </c>
      <c r="L830" s="220">
        <v>816653</v>
      </c>
      <c r="M830" s="208">
        <v>45809</v>
      </c>
    </row>
    <row r="831" spans="1:13" ht="51" x14ac:dyDescent="0.2">
      <c r="A831" s="93" t="s">
        <v>14</v>
      </c>
      <c r="B831" s="87" t="s">
        <v>0</v>
      </c>
      <c r="C831" s="87" t="s">
        <v>0</v>
      </c>
      <c r="D831" s="210" t="s">
        <v>217</v>
      </c>
      <c r="E831" s="211">
        <v>45517</v>
      </c>
      <c r="F831" s="213" t="s">
        <v>175</v>
      </c>
      <c r="G831" s="218">
        <v>17250364</v>
      </c>
      <c r="H831" s="219">
        <v>45827</v>
      </c>
      <c r="I831" s="210" t="s">
        <v>1561</v>
      </c>
      <c r="J831" s="210" t="s">
        <v>1063</v>
      </c>
      <c r="K831" s="212" t="s">
        <v>1064</v>
      </c>
      <c r="L831" s="220">
        <v>765893</v>
      </c>
      <c r="M831" s="208">
        <v>45809</v>
      </c>
    </row>
    <row r="832" spans="1:13" ht="63.75" x14ac:dyDescent="0.2">
      <c r="A832" s="93" t="s">
        <v>14</v>
      </c>
      <c r="B832" s="87" t="s">
        <v>0</v>
      </c>
      <c r="C832" s="87" t="s">
        <v>0</v>
      </c>
      <c r="D832" s="210" t="s">
        <v>217</v>
      </c>
      <c r="E832" s="211">
        <v>45517</v>
      </c>
      <c r="F832" s="213" t="s">
        <v>175</v>
      </c>
      <c r="G832" s="218">
        <v>17250365</v>
      </c>
      <c r="H832" s="219">
        <v>45827</v>
      </c>
      <c r="I832" s="210" t="s">
        <v>1562</v>
      </c>
      <c r="J832" s="210" t="s">
        <v>1063</v>
      </c>
      <c r="K832" s="212" t="s">
        <v>1064</v>
      </c>
      <c r="L832" s="220">
        <v>1593488</v>
      </c>
      <c r="M832" s="208">
        <v>45809</v>
      </c>
    </row>
    <row r="833" spans="1:13" ht="51" x14ac:dyDescent="0.2">
      <c r="A833" s="93" t="s">
        <v>14</v>
      </c>
      <c r="B833" s="87" t="s">
        <v>0</v>
      </c>
      <c r="C833" s="87" t="s">
        <v>0</v>
      </c>
      <c r="D833" s="210" t="s">
        <v>217</v>
      </c>
      <c r="E833" s="211">
        <v>45517</v>
      </c>
      <c r="F833" s="213" t="s">
        <v>175</v>
      </c>
      <c r="G833" s="218">
        <v>17250367</v>
      </c>
      <c r="H833" s="219">
        <v>45827</v>
      </c>
      <c r="I833" s="210" t="s">
        <v>1563</v>
      </c>
      <c r="J833" s="210" t="s">
        <v>1063</v>
      </c>
      <c r="K833" s="212" t="s">
        <v>1064</v>
      </c>
      <c r="L833" s="220">
        <v>281194</v>
      </c>
      <c r="M833" s="208">
        <v>45809</v>
      </c>
    </row>
    <row r="834" spans="1:13" ht="38.25" x14ac:dyDescent="0.2">
      <c r="A834" s="93" t="s">
        <v>14</v>
      </c>
      <c r="B834" s="93" t="s">
        <v>220</v>
      </c>
      <c r="C834" s="185" t="s">
        <v>49</v>
      </c>
      <c r="D834" s="127" t="s">
        <v>12</v>
      </c>
      <c r="E834" s="203" t="s">
        <v>12</v>
      </c>
      <c r="F834" s="213" t="s">
        <v>175</v>
      </c>
      <c r="G834" s="218">
        <v>17250368</v>
      </c>
      <c r="H834" s="219">
        <v>45827</v>
      </c>
      <c r="I834" s="222" t="s">
        <v>1564</v>
      </c>
      <c r="J834" s="210" t="s">
        <v>1565</v>
      </c>
      <c r="K834" s="212" t="s">
        <v>1566</v>
      </c>
      <c r="L834" s="220">
        <v>139685</v>
      </c>
      <c r="M834" s="208">
        <v>45809</v>
      </c>
    </row>
    <row r="835" spans="1:13" ht="25.5" x14ac:dyDescent="0.2">
      <c r="A835" s="174"/>
      <c r="B835" s="175" t="s">
        <v>852</v>
      </c>
      <c r="C835" s="176" t="s">
        <v>853</v>
      </c>
      <c r="D835" s="174"/>
      <c r="E835" s="174"/>
      <c r="F835" s="177"/>
      <c r="G835" s="178" t="s">
        <v>1567</v>
      </c>
      <c r="H835" s="179">
        <v>45827.494247685187</v>
      </c>
      <c r="I835" s="178" t="s">
        <v>1568</v>
      </c>
      <c r="J835" s="175"/>
      <c r="K835" s="174"/>
      <c r="L835" s="180">
        <v>963876.2</v>
      </c>
      <c r="M835" s="208">
        <v>45809</v>
      </c>
    </row>
    <row r="836" spans="1:13" ht="25.5" x14ac:dyDescent="0.2">
      <c r="A836" s="174"/>
      <c r="B836" s="175" t="s">
        <v>852</v>
      </c>
      <c r="C836" s="176" t="s">
        <v>853</v>
      </c>
      <c r="D836" s="174"/>
      <c r="E836" s="174"/>
      <c r="F836" s="177"/>
      <c r="G836" s="178" t="s">
        <v>1569</v>
      </c>
      <c r="H836" s="179">
        <v>45827.504224537035</v>
      </c>
      <c r="I836" s="178" t="s">
        <v>1570</v>
      </c>
      <c r="J836" s="175"/>
      <c r="K836" s="174"/>
      <c r="L836" s="180">
        <v>595000</v>
      </c>
      <c r="M836" s="208">
        <v>45809</v>
      </c>
    </row>
    <row r="837" spans="1:13" ht="25.5" x14ac:dyDescent="0.2">
      <c r="A837" s="174"/>
      <c r="B837" s="175" t="s">
        <v>852</v>
      </c>
      <c r="C837" s="176" t="s">
        <v>853</v>
      </c>
      <c r="D837" s="174"/>
      <c r="E837" s="174"/>
      <c r="F837" s="177"/>
      <c r="G837" s="178" t="s">
        <v>1571</v>
      </c>
      <c r="H837" s="179">
        <v>45827.670057870368</v>
      </c>
      <c r="I837" s="178" t="s">
        <v>1572</v>
      </c>
      <c r="J837" s="175"/>
      <c r="K837" s="174"/>
      <c r="L837" s="180">
        <v>917490</v>
      </c>
      <c r="M837" s="208">
        <v>45809</v>
      </c>
    </row>
    <row r="838" spans="1:13" ht="25.5" x14ac:dyDescent="0.2">
      <c r="A838" s="174"/>
      <c r="B838" s="175" t="s">
        <v>852</v>
      </c>
      <c r="C838" s="176" t="s">
        <v>853</v>
      </c>
      <c r="D838" s="174"/>
      <c r="E838" s="174"/>
      <c r="F838" s="177"/>
      <c r="G838" s="178" t="s">
        <v>1573</v>
      </c>
      <c r="H838" s="179">
        <v>45827.706261574072</v>
      </c>
      <c r="I838" s="178" t="s">
        <v>1574</v>
      </c>
      <c r="J838" s="175"/>
      <c r="K838" s="174"/>
      <c r="L838" s="180">
        <v>2499662.83</v>
      </c>
      <c r="M838" s="208">
        <v>45809</v>
      </c>
    </row>
    <row r="839" spans="1:13" ht="25.5" x14ac:dyDescent="0.2">
      <c r="A839" s="174"/>
      <c r="B839" s="175" t="s">
        <v>852</v>
      </c>
      <c r="C839" s="176" t="s">
        <v>853</v>
      </c>
      <c r="D839" s="174"/>
      <c r="E839" s="174"/>
      <c r="F839" s="177"/>
      <c r="G839" s="178" t="s">
        <v>1575</v>
      </c>
      <c r="H839" s="179">
        <v>45827.730405092596</v>
      </c>
      <c r="I839" s="178" t="s">
        <v>1576</v>
      </c>
      <c r="J839" s="175"/>
      <c r="K839" s="174"/>
      <c r="L839" s="180">
        <v>904400</v>
      </c>
      <c r="M839" s="208">
        <v>45809</v>
      </c>
    </row>
    <row r="840" spans="1:13" ht="25.5" x14ac:dyDescent="0.2">
      <c r="A840" s="174"/>
      <c r="B840" s="175" t="s">
        <v>852</v>
      </c>
      <c r="C840" s="176" t="s">
        <v>853</v>
      </c>
      <c r="D840" s="174"/>
      <c r="E840" s="174"/>
      <c r="F840" s="177"/>
      <c r="G840" s="178" t="s">
        <v>1577</v>
      </c>
      <c r="H840" s="179">
        <v>45827.951909722222</v>
      </c>
      <c r="I840" s="178" t="s">
        <v>1578</v>
      </c>
      <c r="J840" s="175"/>
      <c r="K840" s="174"/>
      <c r="L840" s="180">
        <v>1199520</v>
      </c>
      <c r="M840" s="208">
        <v>45809</v>
      </c>
    </row>
    <row r="841" spans="1:13" ht="25.5" x14ac:dyDescent="0.2">
      <c r="A841" s="93" t="s">
        <v>40</v>
      </c>
      <c r="B841" s="77" t="s">
        <v>13</v>
      </c>
      <c r="C841" s="185" t="s">
        <v>49</v>
      </c>
      <c r="D841" s="185" t="s">
        <v>1579</v>
      </c>
      <c r="E841" s="229">
        <v>45833</v>
      </c>
      <c r="F841" s="213" t="s">
        <v>175</v>
      </c>
      <c r="G841" s="204">
        <v>2250198</v>
      </c>
      <c r="H841" s="205">
        <v>45831</v>
      </c>
      <c r="I841" s="222" t="s">
        <v>1580</v>
      </c>
      <c r="J841" s="222" t="s">
        <v>116</v>
      </c>
      <c r="K841" s="228" t="s">
        <v>101</v>
      </c>
      <c r="L841" s="227">
        <v>209616</v>
      </c>
      <c r="M841" s="208">
        <v>45809</v>
      </c>
    </row>
    <row r="842" spans="1:13" ht="25.5" x14ac:dyDescent="0.2">
      <c r="A842" s="93" t="s">
        <v>37</v>
      </c>
      <c r="B842" s="93" t="s">
        <v>220</v>
      </c>
      <c r="C842" s="185" t="s">
        <v>49</v>
      </c>
      <c r="D842" s="127" t="s">
        <v>12</v>
      </c>
      <c r="E842" s="203" t="s">
        <v>12</v>
      </c>
      <c r="F842" s="213" t="s">
        <v>175</v>
      </c>
      <c r="G842" s="213">
        <v>42500134</v>
      </c>
      <c r="H842" s="229">
        <v>45831</v>
      </c>
      <c r="I842" s="230" t="s">
        <v>1581</v>
      </c>
      <c r="J842" s="230" t="s">
        <v>81</v>
      </c>
      <c r="K842" s="231" t="s">
        <v>77</v>
      </c>
      <c r="L842" s="232">
        <v>197500</v>
      </c>
      <c r="M842" s="208">
        <v>45809</v>
      </c>
    </row>
    <row r="843" spans="1:13" ht="38.25" x14ac:dyDescent="0.2">
      <c r="A843" s="93" t="s">
        <v>33</v>
      </c>
      <c r="B843" s="93" t="s">
        <v>220</v>
      </c>
      <c r="C843" s="185" t="s">
        <v>49</v>
      </c>
      <c r="D843" s="127" t="s">
        <v>12</v>
      </c>
      <c r="E843" s="203" t="s">
        <v>12</v>
      </c>
      <c r="F843" s="213" t="s">
        <v>175</v>
      </c>
      <c r="G843" s="246">
        <v>7250137</v>
      </c>
      <c r="H843" s="205">
        <v>45831</v>
      </c>
      <c r="I843" s="185" t="s">
        <v>1582</v>
      </c>
      <c r="J843" s="185" t="s">
        <v>99</v>
      </c>
      <c r="K843" s="228" t="s">
        <v>104</v>
      </c>
      <c r="L843" s="207">
        <v>130900</v>
      </c>
      <c r="M843" s="208">
        <v>45809</v>
      </c>
    </row>
    <row r="844" spans="1:13" ht="25.5" x14ac:dyDescent="0.2">
      <c r="A844" s="93" t="s">
        <v>61</v>
      </c>
      <c r="B844" s="87" t="s">
        <v>0</v>
      </c>
      <c r="C844" s="87" t="s">
        <v>0</v>
      </c>
      <c r="D844" s="210" t="s">
        <v>217</v>
      </c>
      <c r="E844" s="211">
        <v>45517</v>
      </c>
      <c r="F844" s="213" t="s">
        <v>175</v>
      </c>
      <c r="G844" s="254">
        <v>9250090</v>
      </c>
      <c r="H844" s="255">
        <v>45831</v>
      </c>
      <c r="I844" s="256" t="s">
        <v>306</v>
      </c>
      <c r="J844" s="210" t="s">
        <v>1063</v>
      </c>
      <c r="K844" s="212" t="s">
        <v>1064</v>
      </c>
      <c r="L844" s="258">
        <v>283308</v>
      </c>
      <c r="M844" s="208">
        <v>45809</v>
      </c>
    </row>
    <row r="845" spans="1:13" ht="25.5" x14ac:dyDescent="0.2">
      <c r="A845" s="93" t="s">
        <v>61</v>
      </c>
      <c r="B845" s="93" t="s">
        <v>220</v>
      </c>
      <c r="C845" s="185" t="s">
        <v>49</v>
      </c>
      <c r="D845" s="127" t="s">
        <v>12</v>
      </c>
      <c r="E845" s="203" t="s">
        <v>12</v>
      </c>
      <c r="F845" s="213" t="s">
        <v>175</v>
      </c>
      <c r="G845" s="254">
        <v>9250091</v>
      </c>
      <c r="H845" s="255">
        <v>45831</v>
      </c>
      <c r="I845" s="256" t="s">
        <v>1583</v>
      </c>
      <c r="J845" s="256" t="s">
        <v>497</v>
      </c>
      <c r="K845" s="257" t="s">
        <v>498</v>
      </c>
      <c r="L845" s="258">
        <v>50000</v>
      </c>
      <c r="M845" s="208">
        <v>45809</v>
      </c>
    </row>
    <row r="846" spans="1:13" ht="25.5" x14ac:dyDescent="0.2">
      <c r="A846" s="93" t="s">
        <v>41</v>
      </c>
      <c r="B846" s="87" t="s">
        <v>0</v>
      </c>
      <c r="C846" s="87" t="s">
        <v>0</v>
      </c>
      <c r="D846" s="210" t="s">
        <v>217</v>
      </c>
      <c r="E846" s="211">
        <v>45517</v>
      </c>
      <c r="F846" s="213" t="s">
        <v>175</v>
      </c>
      <c r="G846" s="214">
        <v>10250113</v>
      </c>
      <c r="H846" s="209">
        <v>45831</v>
      </c>
      <c r="I846" s="215" t="s">
        <v>1584</v>
      </c>
      <c r="J846" s="210" t="s">
        <v>1063</v>
      </c>
      <c r="K846" s="212" t="s">
        <v>1064</v>
      </c>
      <c r="L846" s="216">
        <v>358528</v>
      </c>
      <c r="M846" s="208">
        <v>45809</v>
      </c>
    </row>
    <row r="847" spans="1:13" x14ac:dyDescent="0.2">
      <c r="A847" s="93" t="s">
        <v>36</v>
      </c>
      <c r="B847" s="93" t="s">
        <v>220</v>
      </c>
      <c r="C847" s="185" t="s">
        <v>49</v>
      </c>
      <c r="D847" s="127" t="s">
        <v>12</v>
      </c>
      <c r="E847" s="203" t="s">
        <v>12</v>
      </c>
      <c r="F847" s="213" t="s">
        <v>175</v>
      </c>
      <c r="G847" s="237">
        <v>14250099</v>
      </c>
      <c r="H847" s="219">
        <v>45831</v>
      </c>
      <c r="I847" s="93" t="s">
        <v>1585</v>
      </c>
      <c r="J847" s="243" t="s">
        <v>1586</v>
      </c>
      <c r="K847" s="244" t="s">
        <v>1587</v>
      </c>
      <c r="L847" s="235">
        <v>151992</v>
      </c>
      <c r="M847" s="208">
        <v>45809</v>
      </c>
    </row>
    <row r="848" spans="1:13" ht="38.25" x14ac:dyDescent="0.2">
      <c r="A848" s="93" t="s">
        <v>14</v>
      </c>
      <c r="B848" s="77" t="s">
        <v>13</v>
      </c>
      <c r="C848" s="185" t="s">
        <v>49</v>
      </c>
      <c r="D848" s="245" t="s">
        <v>1588</v>
      </c>
      <c r="E848" s="211">
        <v>45821</v>
      </c>
      <c r="F848" s="213" t="s">
        <v>175</v>
      </c>
      <c r="G848" s="218">
        <v>17250370</v>
      </c>
      <c r="H848" s="219">
        <v>45831</v>
      </c>
      <c r="I848" s="210" t="s">
        <v>1589</v>
      </c>
      <c r="J848" s="210" t="s">
        <v>1590</v>
      </c>
      <c r="K848" s="212" t="s">
        <v>1591</v>
      </c>
      <c r="L848" s="220">
        <v>3304313</v>
      </c>
      <c r="M848" s="208">
        <v>45809</v>
      </c>
    </row>
    <row r="849" spans="1:13" ht="25.5" x14ac:dyDescent="0.2">
      <c r="A849" s="93" t="s">
        <v>14</v>
      </c>
      <c r="B849" s="77" t="s">
        <v>13</v>
      </c>
      <c r="C849" s="185" t="s">
        <v>49</v>
      </c>
      <c r="D849" s="245" t="s">
        <v>1592</v>
      </c>
      <c r="E849" s="211">
        <v>45813</v>
      </c>
      <c r="F849" s="213" t="s">
        <v>175</v>
      </c>
      <c r="G849" s="218">
        <v>17250371</v>
      </c>
      <c r="H849" s="219">
        <v>45831</v>
      </c>
      <c r="I849" s="222" t="s">
        <v>1593</v>
      </c>
      <c r="J849" s="222" t="s">
        <v>1594</v>
      </c>
      <c r="K849" s="223" t="s">
        <v>1595</v>
      </c>
      <c r="L849" s="220">
        <v>2200000</v>
      </c>
      <c r="M849" s="208">
        <v>45809</v>
      </c>
    </row>
    <row r="850" spans="1:13" ht="25.5" x14ac:dyDescent="0.2">
      <c r="A850" s="174"/>
      <c r="B850" s="175" t="s">
        <v>852</v>
      </c>
      <c r="C850" s="175" t="s">
        <v>49</v>
      </c>
      <c r="D850" s="174"/>
      <c r="E850" s="174"/>
      <c r="F850" s="177"/>
      <c r="G850" s="178" t="s">
        <v>1596</v>
      </c>
      <c r="H850" s="179">
        <v>45831.407511574071</v>
      </c>
      <c r="I850" s="178" t="s">
        <v>1597</v>
      </c>
      <c r="J850" s="175"/>
      <c r="K850" s="174"/>
      <c r="L850" s="180">
        <v>960000</v>
      </c>
      <c r="M850" s="208">
        <v>45809</v>
      </c>
    </row>
    <row r="851" spans="1:13" ht="25.5" x14ac:dyDescent="0.2">
      <c r="A851" s="174"/>
      <c r="B851" s="175" t="s">
        <v>852</v>
      </c>
      <c r="C851" s="176" t="s">
        <v>853</v>
      </c>
      <c r="D851" s="174"/>
      <c r="E851" s="174"/>
      <c r="F851" s="177"/>
      <c r="G851" s="178" t="s">
        <v>1598</v>
      </c>
      <c r="H851" s="179">
        <v>45831.414571759262</v>
      </c>
      <c r="I851" s="178" t="s">
        <v>1599</v>
      </c>
      <c r="J851" s="175"/>
      <c r="K851" s="174"/>
      <c r="L851" s="180">
        <v>2055550.07</v>
      </c>
      <c r="M851" s="208">
        <v>45809</v>
      </c>
    </row>
    <row r="852" spans="1:13" ht="25.5" x14ac:dyDescent="0.2">
      <c r="A852" s="174"/>
      <c r="B852" s="175" t="s">
        <v>852</v>
      </c>
      <c r="C852" s="176" t="s">
        <v>853</v>
      </c>
      <c r="D852" s="174"/>
      <c r="E852" s="174"/>
      <c r="F852" s="177"/>
      <c r="G852" s="178" t="s">
        <v>1600</v>
      </c>
      <c r="H852" s="179">
        <v>45831.478703703702</v>
      </c>
      <c r="I852" s="178" t="s">
        <v>1601</v>
      </c>
      <c r="J852" s="175"/>
      <c r="K852" s="174"/>
      <c r="L852" s="180">
        <v>2356200</v>
      </c>
      <c r="M852" s="208">
        <v>45809</v>
      </c>
    </row>
    <row r="853" spans="1:13" ht="25.5" x14ac:dyDescent="0.2">
      <c r="A853" s="174"/>
      <c r="B853" s="175" t="s">
        <v>852</v>
      </c>
      <c r="C853" s="176" t="s">
        <v>853</v>
      </c>
      <c r="D853" s="174"/>
      <c r="E853" s="174"/>
      <c r="F853" s="177"/>
      <c r="G853" s="178" t="s">
        <v>1602</v>
      </c>
      <c r="H853" s="179">
        <v>45831.484050925923</v>
      </c>
      <c r="I853" s="178" t="s">
        <v>1603</v>
      </c>
      <c r="J853" s="175"/>
      <c r="K853" s="174"/>
      <c r="L853" s="180">
        <v>99.5</v>
      </c>
      <c r="M853" s="208">
        <v>45809</v>
      </c>
    </row>
    <row r="854" spans="1:13" ht="38.25" x14ac:dyDescent="0.2">
      <c r="A854" s="174"/>
      <c r="B854" s="175" t="s">
        <v>852</v>
      </c>
      <c r="C854" s="176" t="s">
        <v>853</v>
      </c>
      <c r="D854" s="174"/>
      <c r="E854" s="174"/>
      <c r="F854" s="177"/>
      <c r="G854" s="178" t="s">
        <v>1604</v>
      </c>
      <c r="H854" s="179">
        <v>45831.488287037035</v>
      </c>
      <c r="I854" s="178" t="s">
        <v>1605</v>
      </c>
      <c r="J854" s="175"/>
      <c r="K854" s="174"/>
      <c r="L854" s="180">
        <v>2989280</v>
      </c>
      <c r="M854" s="208">
        <v>45809</v>
      </c>
    </row>
    <row r="855" spans="1:13" ht="25.5" x14ac:dyDescent="0.2">
      <c r="A855" s="174"/>
      <c r="B855" s="175" t="s">
        <v>852</v>
      </c>
      <c r="C855" s="176" t="s">
        <v>853</v>
      </c>
      <c r="D855" s="174"/>
      <c r="E855" s="174"/>
      <c r="F855" s="177"/>
      <c r="G855" s="178" t="s">
        <v>1606</v>
      </c>
      <c r="H855" s="179">
        <v>45831.495949074073</v>
      </c>
      <c r="I855" s="178" t="s">
        <v>1607</v>
      </c>
      <c r="J855" s="175"/>
      <c r="K855" s="174"/>
      <c r="L855" s="180">
        <v>1955170</v>
      </c>
      <c r="M855" s="208">
        <v>45809</v>
      </c>
    </row>
    <row r="856" spans="1:13" ht="25.5" x14ac:dyDescent="0.2">
      <c r="A856" s="174"/>
      <c r="B856" s="175" t="s">
        <v>852</v>
      </c>
      <c r="C856" s="176" t="s">
        <v>853</v>
      </c>
      <c r="D856" s="174"/>
      <c r="E856" s="174"/>
      <c r="F856" s="177"/>
      <c r="G856" s="178" t="s">
        <v>1608</v>
      </c>
      <c r="H856" s="179">
        <v>45831.496493055558</v>
      </c>
      <c r="I856" s="178" t="s">
        <v>1609</v>
      </c>
      <c r="J856" s="175"/>
      <c r="K856" s="174"/>
      <c r="L856" s="180">
        <v>1779633.1</v>
      </c>
      <c r="M856" s="208">
        <v>45809</v>
      </c>
    </row>
    <row r="857" spans="1:13" ht="25.5" x14ac:dyDescent="0.2">
      <c r="A857" s="174"/>
      <c r="B857" s="175" t="s">
        <v>852</v>
      </c>
      <c r="C857" s="176" t="s">
        <v>853</v>
      </c>
      <c r="D857" s="174"/>
      <c r="E857" s="174"/>
      <c r="F857" s="177"/>
      <c r="G857" s="178" t="s">
        <v>1610</v>
      </c>
      <c r="H857" s="179">
        <v>45831.684999999998</v>
      </c>
      <c r="I857" s="178" t="s">
        <v>1611</v>
      </c>
      <c r="J857" s="175"/>
      <c r="K857" s="174"/>
      <c r="L857" s="180">
        <v>714000</v>
      </c>
      <c r="M857" s="208">
        <v>45809</v>
      </c>
    </row>
    <row r="858" spans="1:13" ht="25.5" x14ac:dyDescent="0.2">
      <c r="A858" s="174"/>
      <c r="B858" s="175" t="s">
        <v>852</v>
      </c>
      <c r="C858" s="176" t="s">
        <v>853</v>
      </c>
      <c r="D858" s="174"/>
      <c r="E858" s="174"/>
      <c r="F858" s="177"/>
      <c r="G858" s="178" t="s">
        <v>1612</v>
      </c>
      <c r="H858" s="179">
        <v>45831.706585648149</v>
      </c>
      <c r="I858" s="178" t="s">
        <v>1613</v>
      </c>
      <c r="J858" s="175"/>
      <c r="K858" s="174"/>
      <c r="L858" s="180">
        <v>214200</v>
      </c>
      <c r="M858" s="208">
        <v>45809</v>
      </c>
    </row>
    <row r="859" spans="1:13" ht="25.5" x14ac:dyDescent="0.2">
      <c r="A859" s="174"/>
      <c r="B859" s="175" t="s">
        <v>852</v>
      </c>
      <c r="C859" s="176" t="s">
        <v>853</v>
      </c>
      <c r="D859" s="174"/>
      <c r="E859" s="174"/>
      <c r="F859" s="177"/>
      <c r="G859" s="178" t="s">
        <v>1614</v>
      </c>
      <c r="H859" s="179">
        <v>45831.717824074076</v>
      </c>
      <c r="I859" s="178" t="s">
        <v>1615</v>
      </c>
      <c r="J859" s="175"/>
      <c r="K859" s="174"/>
      <c r="L859" s="180">
        <v>225029</v>
      </c>
      <c r="M859" s="208">
        <v>45809</v>
      </c>
    </row>
    <row r="860" spans="1:13" ht="38.25" x14ac:dyDescent="0.2">
      <c r="A860" s="93" t="s">
        <v>1056</v>
      </c>
      <c r="B860" s="87" t="s">
        <v>0</v>
      </c>
      <c r="C860" s="87" t="s">
        <v>0</v>
      </c>
      <c r="D860" s="210" t="s">
        <v>217</v>
      </c>
      <c r="E860" s="211">
        <v>45517</v>
      </c>
      <c r="F860" s="174" t="s">
        <v>20</v>
      </c>
      <c r="G860" s="204">
        <v>18250140</v>
      </c>
      <c r="H860" s="205">
        <v>45832</v>
      </c>
      <c r="I860" s="185" t="s">
        <v>1616</v>
      </c>
      <c r="J860" s="210" t="s">
        <v>1063</v>
      </c>
      <c r="K860" s="212" t="s">
        <v>1064</v>
      </c>
      <c r="L860" s="207">
        <v>746046</v>
      </c>
      <c r="M860" s="208">
        <v>45809</v>
      </c>
    </row>
    <row r="861" spans="1:13" ht="38.25" x14ac:dyDescent="0.2">
      <c r="A861" s="93" t="s">
        <v>1056</v>
      </c>
      <c r="B861" s="87" t="s">
        <v>0</v>
      </c>
      <c r="C861" s="87" t="s">
        <v>0</v>
      </c>
      <c r="D861" s="210" t="s">
        <v>217</v>
      </c>
      <c r="E861" s="211">
        <v>45517</v>
      </c>
      <c r="F861" s="174" t="s">
        <v>20</v>
      </c>
      <c r="G861" s="204">
        <v>18250141</v>
      </c>
      <c r="H861" s="205">
        <v>45832</v>
      </c>
      <c r="I861" s="185" t="s">
        <v>1617</v>
      </c>
      <c r="J861" s="210" t="s">
        <v>1063</v>
      </c>
      <c r="K861" s="212" t="s">
        <v>1064</v>
      </c>
      <c r="L861" s="207">
        <v>373023</v>
      </c>
      <c r="M861" s="208">
        <v>45809</v>
      </c>
    </row>
    <row r="862" spans="1:13" ht="25.5" x14ac:dyDescent="0.2">
      <c r="A862" s="93" t="s">
        <v>15</v>
      </c>
      <c r="B862" s="93" t="s">
        <v>220</v>
      </c>
      <c r="C862" s="185" t="s">
        <v>49</v>
      </c>
      <c r="D862" s="127" t="s">
        <v>12</v>
      </c>
      <c r="E862" s="203" t="s">
        <v>12</v>
      </c>
      <c r="F862" s="174" t="s">
        <v>20</v>
      </c>
      <c r="G862" s="224">
        <v>1250072</v>
      </c>
      <c r="H862" s="219">
        <v>45832</v>
      </c>
      <c r="I862" s="222" t="s">
        <v>1476</v>
      </c>
      <c r="J862" s="222" t="s">
        <v>185</v>
      </c>
      <c r="K862" s="225" t="s">
        <v>186</v>
      </c>
      <c r="L862" s="226">
        <v>98168</v>
      </c>
      <c r="M862" s="208">
        <v>45809</v>
      </c>
    </row>
    <row r="863" spans="1:13" ht="25.5" x14ac:dyDescent="0.2">
      <c r="A863" s="93" t="s">
        <v>35</v>
      </c>
      <c r="B863" s="121" t="s">
        <v>178</v>
      </c>
      <c r="C863" s="121" t="s">
        <v>178</v>
      </c>
      <c r="D863" s="121" t="s">
        <v>179</v>
      </c>
      <c r="E863" s="252">
        <v>45645</v>
      </c>
      <c r="F863" s="213" t="s">
        <v>175</v>
      </c>
      <c r="G863" s="253">
        <v>20250083</v>
      </c>
      <c r="H863" s="233">
        <v>45832</v>
      </c>
      <c r="I863" s="78" t="s">
        <v>1254</v>
      </c>
      <c r="J863" s="215" t="s">
        <v>189</v>
      </c>
      <c r="K863" s="253" t="s">
        <v>68</v>
      </c>
      <c r="L863" s="234">
        <v>412140</v>
      </c>
      <c r="M863" s="208">
        <v>45809</v>
      </c>
    </row>
    <row r="864" spans="1:13" ht="25.5" x14ac:dyDescent="0.2">
      <c r="A864" s="93" t="s">
        <v>35</v>
      </c>
      <c r="B864" s="93" t="s">
        <v>220</v>
      </c>
      <c r="C864" s="185" t="s">
        <v>49</v>
      </c>
      <c r="D864" s="127" t="s">
        <v>12</v>
      </c>
      <c r="E864" s="203" t="s">
        <v>12</v>
      </c>
      <c r="F864" s="213" t="s">
        <v>175</v>
      </c>
      <c r="G864" s="253">
        <v>20250084</v>
      </c>
      <c r="H864" s="233">
        <v>45832</v>
      </c>
      <c r="I864" s="185" t="s">
        <v>1618</v>
      </c>
      <c r="J864" s="215" t="s">
        <v>83</v>
      </c>
      <c r="K864" s="253" t="s">
        <v>75</v>
      </c>
      <c r="L864" s="234">
        <v>150000</v>
      </c>
      <c r="M864" s="208">
        <v>45809</v>
      </c>
    </row>
    <row r="865" spans="1:13" ht="25.5" x14ac:dyDescent="0.2">
      <c r="A865" s="93" t="s">
        <v>61</v>
      </c>
      <c r="B865" s="93" t="s">
        <v>220</v>
      </c>
      <c r="C865" s="185" t="s">
        <v>49</v>
      </c>
      <c r="D865" s="127" t="s">
        <v>12</v>
      </c>
      <c r="E865" s="203" t="s">
        <v>12</v>
      </c>
      <c r="F865" s="213" t="s">
        <v>175</v>
      </c>
      <c r="G865" s="254">
        <v>9250092</v>
      </c>
      <c r="H865" s="255">
        <v>45832</v>
      </c>
      <c r="I865" s="256" t="s">
        <v>1619</v>
      </c>
      <c r="J865" s="256" t="s">
        <v>128</v>
      </c>
      <c r="K865" s="257" t="s">
        <v>129</v>
      </c>
      <c r="L865" s="258">
        <v>206000</v>
      </c>
      <c r="M865" s="208">
        <v>45809</v>
      </c>
    </row>
    <row r="866" spans="1:13" ht="25.5" x14ac:dyDescent="0.2">
      <c r="A866" s="93" t="s">
        <v>34</v>
      </c>
      <c r="B866" s="93" t="s">
        <v>220</v>
      </c>
      <c r="C866" s="185" t="s">
        <v>49</v>
      </c>
      <c r="D866" s="127" t="s">
        <v>12</v>
      </c>
      <c r="E866" s="203" t="s">
        <v>12</v>
      </c>
      <c r="F866" s="213" t="s">
        <v>175</v>
      </c>
      <c r="G866" s="246">
        <v>13250081</v>
      </c>
      <c r="H866" s="205">
        <v>45832</v>
      </c>
      <c r="I866" s="185" t="s">
        <v>1620</v>
      </c>
      <c r="J866" s="230" t="s">
        <v>81</v>
      </c>
      <c r="K866" s="231" t="s">
        <v>77</v>
      </c>
      <c r="L866" s="63">
        <v>117754</v>
      </c>
      <c r="M866" s="208">
        <v>45809</v>
      </c>
    </row>
    <row r="867" spans="1:13" x14ac:dyDescent="0.2">
      <c r="A867" s="93" t="s">
        <v>36</v>
      </c>
      <c r="B867" s="93" t="s">
        <v>220</v>
      </c>
      <c r="C867" s="185" t="s">
        <v>49</v>
      </c>
      <c r="D867" s="127" t="s">
        <v>12</v>
      </c>
      <c r="E867" s="203" t="s">
        <v>12</v>
      </c>
      <c r="F867" s="213" t="s">
        <v>175</v>
      </c>
      <c r="G867" s="237">
        <v>14250101</v>
      </c>
      <c r="H867" s="219">
        <v>45832</v>
      </c>
      <c r="I867" s="93" t="s">
        <v>1621</v>
      </c>
      <c r="J867" s="243" t="s">
        <v>1622</v>
      </c>
      <c r="K867" s="244" t="s">
        <v>1623</v>
      </c>
      <c r="L867" s="235">
        <v>93567</v>
      </c>
      <c r="M867" s="208">
        <v>45809</v>
      </c>
    </row>
    <row r="868" spans="1:13" ht="38.25" x14ac:dyDescent="0.2">
      <c r="A868" s="93" t="s">
        <v>29</v>
      </c>
      <c r="B868" s="93" t="s">
        <v>220</v>
      </c>
      <c r="C868" s="185" t="s">
        <v>49</v>
      </c>
      <c r="D868" s="127" t="s">
        <v>12</v>
      </c>
      <c r="E868" s="203" t="s">
        <v>12</v>
      </c>
      <c r="F868" s="213" t="s">
        <v>175</v>
      </c>
      <c r="G868" s="237">
        <v>15250127</v>
      </c>
      <c r="H868" s="219">
        <v>45832</v>
      </c>
      <c r="I868" s="222" t="s">
        <v>1624</v>
      </c>
      <c r="J868" s="222" t="s">
        <v>1109</v>
      </c>
      <c r="K868" s="225" t="s">
        <v>1110</v>
      </c>
      <c r="L868" s="235">
        <v>128655</v>
      </c>
      <c r="M868" s="208">
        <v>45809</v>
      </c>
    </row>
    <row r="869" spans="1:13" ht="63.75" x14ac:dyDescent="0.2">
      <c r="A869" s="93" t="s">
        <v>14</v>
      </c>
      <c r="B869" s="87" t="s">
        <v>0</v>
      </c>
      <c r="C869" s="87" t="s">
        <v>0</v>
      </c>
      <c r="D869" s="210" t="s">
        <v>217</v>
      </c>
      <c r="E869" s="211">
        <v>45517</v>
      </c>
      <c r="F869" s="213" t="s">
        <v>175</v>
      </c>
      <c r="G869" s="218">
        <v>17250375</v>
      </c>
      <c r="H869" s="219">
        <v>45832</v>
      </c>
      <c r="I869" s="210" t="s">
        <v>1625</v>
      </c>
      <c r="J869" s="210" t="s">
        <v>1063</v>
      </c>
      <c r="K869" s="212" t="s">
        <v>1064</v>
      </c>
      <c r="L869" s="220">
        <v>195250</v>
      </c>
      <c r="M869" s="208">
        <v>45809</v>
      </c>
    </row>
    <row r="870" spans="1:13" ht="63.75" x14ac:dyDescent="0.2">
      <c r="A870" s="93" t="s">
        <v>14</v>
      </c>
      <c r="B870" s="87" t="s">
        <v>0</v>
      </c>
      <c r="C870" s="87" t="s">
        <v>0</v>
      </c>
      <c r="D870" s="210" t="s">
        <v>217</v>
      </c>
      <c r="E870" s="211">
        <v>45517</v>
      </c>
      <c r="F870" s="213" t="s">
        <v>175</v>
      </c>
      <c r="G870" s="218">
        <v>17250376</v>
      </c>
      <c r="H870" s="219">
        <v>45832</v>
      </c>
      <c r="I870" s="210" t="s">
        <v>1626</v>
      </c>
      <c r="J870" s="210" t="s">
        <v>1063</v>
      </c>
      <c r="K870" s="212" t="s">
        <v>1064</v>
      </c>
      <c r="L870" s="220">
        <v>195250</v>
      </c>
      <c r="M870" s="208">
        <v>45809</v>
      </c>
    </row>
    <row r="871" spans="1:13" ht="25.5" x14ac:dyDescent="0.2">
      <c r="A871" s="174"/>
      <c r="B871" s="175" t="s">
        <v>852</v>
      </c>
      <c r="C871" s="176" t="s">
        <v>853</v>
      </c>
      <c r="D871" s="174"/>
      <c r="E871" s="174"/>
      <c r="F871" s="177"/>
      <c r="G871" s="178" t="s">
        <v>1627</v>
      </c>
      <c r="H871" s="179">
        <v>45832.361030092594</v>
      </c>
      <c r="I871" s="178" t="s">
        <v>1628</v>
      </c>
      <c r="J871" s="175"/>
      <c r="K871" s="174"/>
      <c r="L871" s="180">
        <v>4983720</v>
      </c>
      <c r="M871" s="208">
        <v>45809</v>
      </c>
    </row>
    <row r="872" spans="1:13" ht="25.5" x14ac:dyDescent="0.2">
      <c r="A872" s="174"/>
      <c r="B872" s="175" t="s">
        <v>852</v>
      </c>
      <c r="C872" s="176" t="s">
        <v>853</v>
      </c>
      <c r="D872" s="174"/>
      <c r="E872" s="174"/>
      <c r="F872" s="177"/>
      <c r="G872" s="178" t="s">
        <v>1629</v>
      </c>
      <c r="H872" s="179">
        <v>45832.363761574074</v>
      </c>
      <c r="I872" s="178" t="s">
        <v>1630</v>
      </c>
      <c r="J872" s="175"/>
      <c r="K872" s="174"/>
      <c r="L872" s="180">
        <v>1424710.84</v>
      </c>
      <c r="M872" s="208">
        <v>45809</v>
      </c>
    </row>
    <row r="873" spans="1:13" ht="25.5" x14ac:dyDescent="0.2">
      <c r="A873" s="174"/>
      <c r="B873" s="175" t="s">
        <v>852</v>
      </c>
      <c r="C873" s="176" t="s">
        <v>853</v>
      </c>
      <c r="D873" s="174"/>
      <c r="E873" s="174"/>
      <c r="F873" s="177"/>
      <c r="G873" s="178" t="s">
        <v>1631</v>
      </c>
      <c r="H873" s="179">
        <v>45832.377569444441</v>
      </c>
      <c r="I873" s="178" t="s">
        <v>1632</v>
      </c>
      <c r="J873" s="175"/>
      <c r="K873" s="174"/>
      <c r="L873" s="180">
        <v>899592.4</v>
      </c>
      <c r="M873" s="208">
        <v>45809</v>
      </c>
    </row>
    <row r="874" spans="1:13" ht="25.5" x14ac:dyDescent="0.2">
      <c r="A874" s="174"/>
      <c r="B874" s="175" t="s">
        <v>852</v>
      </c>
      <c r="C874" s="176" t="s">
        <v>853</v>
      </c>
      <c r="D874" s="174"/>
      <c r="E874" s="174"/>
      <c r="F874" s="177"/>
      <c r="G874" s="178" t="s">
        <v>1633</v>
      </c>
      <c r="H874" s="179">
        <v>45832.407372685186</v>
      </c>
      <c r="I874" s="178" t="s">
        <v>1634</v>
      </c>
      <c r="J874" s="175"/>
      <c r="K874" s="174"/>
      <c r="L874" s="180">
        <v>321300</v>
      </c>
      <c r="M874" s="208">
        <v>45809</v>
      </c>
    </row>
    <row r="875" spans="1:13" ht="25.5" x14ac:dyDescent="0.2">
      <c r="A875" s="174"/>
      <c r="B875" s="175" t="s">
        <v>852</v>
      </c>
      <c r="C875" s="176" t="s">
        <v>853</v>
      </c>
      <c r="D875" s="174"/>
      <c r="E875" s="174"/>
      <c r="F875" s="177"/>
      <c r="G875" s="178" t="s">
        <v>1635</v>
      </c>
      <c r="H875" s="179">
        <v>45832.413217592592</v>
      </c>
      <c r="I875" s="178" t="s">
        <v>1636</v>
      </c>
      <c r="J875" s="175"/>
      <c r="K875" s="174"/>
      <c r="L875" s="180">
        <v>277270</v>
      </c>
      <c r="M875" s="208">
        <v>45809</v>
      </c>
    </row>
    <row r="876" spans="1:13" ht="25.5" x14ac:dyDescent="0.2">
      <c r="A876" s="174"/>
      <c r="B876" s="175" t="s">
        <v>852</v>
      </c>
      <c r="C876" s="176" t="s">
        <v>853</v>
      </c>
      <c r="D876" s="174"/>
      <c r="E876" s="174"/>
      <c r="F876" s="177"/>
      <c r="G876" s="178" t="s">
        <v>1637</v>
      </c>
      <c r="H876" s="179">
        <v>45832.436747685184</v>
      </c>
      <c r="I876" s="178" t="s">
        <v>1638</v>
      </c>
      <c r="J876" s="175"/>
      <c r="K876" s="174"/>
      <c r="L876" s="180">
        <v>166588.1</v>
      </c>
      <c r="M876" s="208">
        <v>45809</v>
      </c>
    </row>
    <row r="877" spans="1:13" ht="25.5" x14ac:dyDescent="0.2">
      <c r="A877" s="174"/>
      <c r="B877" s="175" t="s">
        <v>852</v>
      </c>
      <c r="C877" s="175" t="s">
        <v>49</v>
      </c>
      <c r="D877" s="174"/>
      <c r="E877" s="174"/>
      <c r="F877" s="177"/>
      <c r="G877" s="178" t="s">
        <v>1639</v>
      </c>
      <c r="H877" s="179">
        <v>45832.495393518519</v>
      </c>
      <c r="I877" s="178" t="s">
        <v>1640</v>
      </c>
      <c r="J877" s="175"/>
      <c r="K877" s="174"/>
      <c r="L877" s="180">
        <v>390320</v>
      </c>
      <c r="M877" s="208">
        <v>45809</v>
      </c>
    </row>
    <row r="878" spans="1:13" ht="25.5" x14ac:dyDescent="0.2">
      <c r="A878" s="174"/>
      <c r="B878" s="175" t="s">
        <v>852</v>
      </c>
      <c r="C878" s="176" t="s">
        <v>853</v>
      </c>
      <c r="D878" s="174"/>
      <c r="E878" s="174"/>
      <c r="F878" s="177"/>
      <c r="G878" s="178" t="s">
        <v>1641</v>
      </c>
      <c r="H878" s="179">
        <v>45832.5158912037</v>
      </c>
      <c r="I878" s="178" t="s">
        <v>1642</v>
      </c>
      <c r="J878" s="175"/>
      <c r="K878" s="174"/>
      <c r="L878" s="180">
        <v>2055947.53</v>
      </c>
      <c r="M878" s="208">
        <v>45809</v>
      </c>
    </row>
    <row r="879" spans="1:13" ht="25.5" x14ac:dyDescent="0.2">
      <c r="A879" s="174"/>
      <c r="B879" s="175" t="s">
        <v>852</v>
      </c>
      <c r="C879" s="176" t="s">
        <v>853</v>
      </c>
      <c r="D879" s="174"/>
      <c r="E879" s="174"/>
      <c r="F879" s="177"/>
      <c r="G879" s="178" t="s">
        <v>1643</v>
      </c>
      <c r="H879" s="179">
        <v>45832.520752314813</v>
      </c>
      <c r="I879" s="178" t="s">
        <v>1644</v>
      </c>
      <c r="J879" s="175"/>
      <c r="K879" s="174"/>
      <c r="L879" s="180">
        <v>468860</v>
      </c>
      <c r="M879" s="208">
        <v>45809</v>
      </c>
    </row>
    <row r="880" spans="1:13" ht="25.5" x14ac:dyDescent="0.2">
      <c r="A880" s="174"/>
      <c r="B880" s="175" t="s">
        <v>852</v>
      </c>
      <c r="C880" s="176" t="s">
        <v>853</v>
      </c>
      <c r="D880" s="174"/>
      <c r="E880" s="174"/>
      <c r="F880" s="177"/>
      <c r="G880" s="178" t="s">
        <v>1645</v>
      </c>
      <c r="H880" s="179">
        <v>45832.52202546296</v>
      </c>
      <c r="I880" s="178" t="s">
        <v>1646</v>
      </c>
      <c r="J880" s="175"/>
      <c r="K880" s="174"/>
      <c r="L880" s="180">
        <v>690664.1</v>
      </c>
      <c r="M880" s="208">
        <v>45809</v>
      </c>
    </row>
    <row r="881" spans="1:13" ht="25.5" x14ac:dyDescent="0.2">
      <c r="A881" s="174"/>
      <c r="B881" s="175" t="s">
        <v>852</v>
      </c>
      <c r="C881" s="176" t="s">
        <v>853</v>
      </c>
      <c r="D881" s="174"/>
      <c r="E881" s="174"/>
      <c r="F881" s="177"/>
      <c r="G881" s="178" t="s">
        <v>1647</v>
      </c>
      <c r="H881" s="179">
        <v>45832.541631944441</v>
      </c>
      <c r="I881" s="178" t="s">
        <v>1648</v>
      </c>
      <c r="J881" s="175"/>
      <c r="K881" s="174"/>
      <c r="L881" s="180">
        <v>487900</v>
      </c>
      <c r="M881" s="208">
        <v>45809</v>
      </c>
    </row>
    <row r="882" spans="1:13" ht="25.5" x14ac:dyDescent="0.2">
      <c r="A882" s="174"/>
      <c r="B882" s="175" t="s">
        <v>852</v>
      </c>
      <c r="C882" s="176" t="s">
        <v>853</v>
      </c>
      <c r="D882" s="174"/>
      <c r="E882" s="174"/>
      <c r="F882" s="177"/>
      <c r="G882" s="178" t="s">
        <v>1649</v>
      </c>
      <c r="H882" s="179">
        <v>45832.661979166667</v>
      </c>
      <c r="I882" s="178" t="s">
        <v>1650</v>
      </c>
      <c r="J882" s="175"/>
      <c r="K882" s="174"/>
      <c r="L882" s="180">
        <v>21931.33</v>
      </c>
      <c r="M882" s="208">
        <v>45809</v>
      </c>
    </row>
    <row r="883" spans="1:13" ht="25.5" x14ac:dyDescent="0.2">
      <c r="A883" s="174"/>
      <c r="B883" s="175" t="s">
        <v>852</v>
      </c>
      <c r="C883" s="176" t="s">
        <v>853</v>
      </c>
      <c r="D883" s="174"/>
      <c r="E883" s="174"/>
      <c r="F883" s="177"/>
      <c r="G883" s="178" t="s">
        <v>1651</v>
      </c>
      <c r="H883" s="179">
        <v>45832.669618055559</v>
      </c>
      <c r="I883" s="178" t="s">
        <v>1652</v>
      </c>
      <c r="J883" s="175"/>
      <c r="K883" s="174"/>
      <c r="L883" s="180">
        <v>95200</v>
      </c>
      <c r="M883" s="208">
        <v>45809</v>
      </c>
    </row>
    <row r="884" spans="1:13" ht="25.5" x14ac:dyDescent="0.2">
      <c r="A884" s="174"/>
      <c r="B884" s="175" t="s">
        <v>852</v>
      </c>
      <c r="C884" s="176" t="s">
        <v>853</v>
      </c>
      <c r="D884" s="174"/>
      <c r="E884" s="174"/>
      <c r="F884" s="177"/>
      <c r="G884" s="178" t="s">
        <v>1653</v>
      </c>
      <c r="H884" s="179">
        <v>45832.670717592591</v>
      </c>
      <c r="I884" s="178" t="s">
        <v>1654</v>
      </c>
      <c r="J884" s="175"/>
      <c r="K884" s="174"/>
      <c r="L884" s="180">
        <v>219518.11</v>
      </c>
      <c r="M884" s="208">
        <v>45809</v>
      </c>
    </row>
    <row r="885" spans="1:13" ht="25.5" x14ac:dyDescent="0.2">
      <c r="A885" s="174"/>
      <c r="B885" s="175" t="s">
        <v>852</v>
      </c>
      <c r="C885" s="176" t="s">
        <v>853</v>
      </c>
      <c r="D885" s="174"/>
      <c r="E885" s="174"/>
      <c r="F885" s="177"/>
      <c r="G885" s="178" t="s">
        <v>1655</v>
      </c>
      <c r="H885" s="179">
        <v>45832.826388888891</v>
      </c>
      <c r="I885" s="178" t="s">
        <v>1656</v>
      </c>
      <c r="J885" s="175"/>
      <c r="K885" s="174"/>
      <c r="L885" s="180">
        <v>9139200</v>
      </c>
      <c r="M885" s="208">
        <v>45809</v>
      </c>
    </row>
    <row r="886" spans="1:13" ht="38.25" x14ac:dyDescent="0.2">
      <c r="A886" s="93" t="s">
        <v>40</v>
      </c>
      <c r="B886" s="93" t="s">
        <v>220</v>
      </c>
      <c r="C886" s="185" t="s">
        <v>49</v>
      </c>
      <c r="D886" s="127" t="s">
        <v>12</v>
      </c>
      <c r="E886" s="203" t="s">
        <v>12</v>
      </c>
      <c r="F886" s="213" t="s">
        <v>175</v>
      </c>
      <c r="G886" s="204">
        <v>2250194</v>
      </c>
      <c r="H886" s="205">
        <v>45833</v>
      </c>
      <c r="I886" s="222" t="s">
        <v>1657</v>
      </c>
      <c r="J886" s="185" t="s">
        <v>1482</v>
      </c>
      <c r="K886" s="228" t="s">
        <v>87</v>
      </c>
      <c r="L886" s="227">
        <v>49299</v>
      </c>
      <c r="M886" s="208">
        <v>45809</v>
      </c>
    </row>
    <row r="887" spans="1:13" ht="25.5" x14ac:dyDescent="0.2">
      <c r="A887" s="93" t="s">
        <v>40</v>
      </c>
      <c r="B887" s="77" t="s">
        <v>13</v>
      </c>
      <c r="C887" s="185" t="s">
        <v>49</v>
      </c>
      <c r="D887" s="185" t="s">
        <v>529</v>
      </c>
      <c r="E887" s="229">
        <v>45637</v>
      </c>
      <c r="F887" s="213" t="s">
        <v>175</v>
      </c>
      <c r="G887" s="204">
        <v>2250205</v>
      </c>
      <c r="H887" s="205">
        <v>45833</v>
      </c>
      <c r="I887" s="222" t="s">
        <v>1658</v>
      </c>
      <c r="J887" s="222" t="s">
        <v>278</v>
      </c>
      <c r="K887" s="228" t="s">
        <v>78</v>
      </c>
      <c r="L887" s="227">
        <v>423895</v>
      </c>
      <c r="M887" s="208">
        <v>45809</v>
      </c>
    </row>
    <row r="888" spans="1:13" ht="25.5" x14ac:dyDescent="0.2">
      <c r="A888" s="93" t="s">
        <v>37</v>
      </c>
      <c r="B888" s="87" t="s">
        <v>0</v>
      </c>
      <c r="C888" s="87" t="s">
        <v>0</v>
      </c>
      <c r="D888" s="210" t="s">
        <v>217</v>
      </c>
      <c r="E888" s="211">
        <v>45517</v>
      </c>
      <c r="F888" s="213" t="s">
        <v>175</v>
      </c>
      <c r="G888" s="213">
        <v>42500140</v>
      </c>
      <c r="H888" s="229">
        <v>45833</v>
      </c>
      <c r="I888" s="230" t="s">
        <v>1659</v>
      </c>
      <c r="J888" s="210" t="s">
        <v>1063</v>
      </c>
      <c r="K888" s="212" t="s">
        <v>1064</v>
      </c>
      <c r="L888" s="232">
        <v>147364</v>
      </c>
      <c r="M888" s="208">
        <v>45809</v>
      </c>
    </row>
    <row r="889" spans="1:13" x14ac:dyDescent="0.2">
      <c r="A889" s="93" t="s">
        <v>35</v>
      </c>
      <c r="B889" s="93" t="s">
        <v>220</v>
      </c>
      <c r="C889" s="185" t="s">
        <v>49</v>
      </c>
      <c r="D889" s="127" t="s">
        <v>12</v>
      </c>
      <c r="E889" s="203" t="s">
        <v>12</v>
      </c>
      <c r="F889" s="213" t="s">
        <v>175</v>
      </c>
      <c r="G889" s="253">
        <v>20250086</v>
      </c>
      <c r="H889" s="233">
        <v>45833</v>
      </c>
      <c r="I889" s="185" t="s">
        <v>1660</v>
      </c>
      <c r="J889" s="215" t="s">
        <v>1661</v>
      </c>
      <c r="K889" s="253" t="s">
        <v>1662</v>
      </c>
      <c r="L889" s="234">
        <v>190400</v>
      </c>
      <c r="M889" s="208">
        <v>45809</v>
      </c>
    </row>
    <row r="890" spans="1:13" ht="25.5" x14ac:dyDescent="0.2">
      <c r="A890" s="93" t="s">
        <v>61</v>
      </c>
      <c r="B890" s="93" t="s">
        <v>220</v>
      </c>
      <c r="C890" s="185" t="s">
        <v>49</v>
      </c>
      <c r="D890" s="127" t="s">
        <v>12</v>
      </c>
      <c r="E890" s="203" t="s">
        <v>12</v>
      </c>
      <c r="F890" s="213" t="s">
        <v>175</v>
      </c>
      <c r="G890" s="254">
        <v>9250093</v>
      </c>
      <c r="H890" s="255">
        <v>45833</v>
      </c>
      <c r="I890" s="256" t="s">
        <v>1663</v>
      </c>
      <c r="J890" s="256" t="s">
        <v>1664</v>
      </c>
      <c r="K890" s="257" t="s">
        <v>1665</v>
      </c>
      <c r="L890" s="258">
        <v>130900</v>
      </c>
      <c r="M890" s="208">
        <v>45809</v>
      </c>
    </row>
    <row r="891" spans="1:13" ht="25.5" x14ac:dyDescent="0.2">
      <c r="A891" s="93" t="s">
        <v>61</v>
      </c>
      <c r="B891" s="87" t="s">
        <v>0</v>
      </c>
      <c r="C891" s="87" t="s">
        <v>0</v>
      </c>
      <c r="D891" s="210" t="s">
        <v>217</v>
      </c>
      <c r="E891" s="211">
        <v>45517</v>
      </c>
      <c r="F891" s="213" t="s">
        <v>175</v>
      </c>
      <c r="G891" s="254">
        <v>9250094</v>
      </c>
      <c r="H891" s="255">
        <v>45833</v>
      </c>
      <c r="I891" s="256" t="s">
        <v>374</v>
      </c>
      <c r="J891" s="210" t="s">
        <v>1063</v>
      </c>
      <c r="K891" s="212" t="s">
        <v>1064</v>
      </c>
      <c r="L891" s="258">
        <v>251364</v>
      </c>
      <c r="M891" s="208">
        <v>45809</v>
      </c>
    </row>
    <row r="892" spans="1:13" ht="38.25" x14ac:dyDescent="0.2">
      <c r="A892" s="93" t="s">
        <v>31</v>
      </c>
      <c r="B892" s="87" t="s">
        <v>0</v>
      </c>
      <c r="C892" s="87" t="s">
        <v>0</v>
      </c>
      <c r="D892" s="210" t="s">
        <v>217</v>
      </c>
      <c r="E892" s="211">
        <v>45517</v>
      </c>
      <c r="F892" s="213" t="s">
        <v>175</v>
      </c>
      <c r="G892" s="249">
        <v>12250086</v>
      </c>
      <c r="H892" s="211">
        <v>45833</v>
      </c>
      <c r="I892" s="93" t="s">
        <v>1666</v>
      </c>
      <c r="J892" s="210" t="s">
        <v>1063</v>
      </c>
      <c r="K892" s="212" t="s">
        <v>1064</v>
      </c>
      <c r="L892" s="54">
        <v>729360</v>
      </c>
      <c r="M892" s="208">
        <v>45809</v>
      </c>
    </row>
    <row r="893" spans="1:13" ht="25.5" x14ac:dyDescent="0.2">
      <c r="A893" s="93" t="s">
        <v>31</v>
      </c>
      <c r="B893" s="87" t="s">
        <v>0</v>
      </c>
      <c r="C893" s="87" t="s">
        <v>0</v>
      </c>
      <c r="D893" s="210" t="s">
        <v>217</v>
      </c>
      <c r="E893" s="211">
        <v>45517</v>
      </c>
      <c r="F893" s="213" t="s">
        <v>175</v>
      </c>
      <c r="G893" s="249">
        <v>12250087</v>
      </c>
      <c r="H893" s="211">
        <v>45833</v>
      </c>
      <c r="I893" s="93" t="s">
        <v>1667</v>
      </c>
      <c r="J893" s="210" t="s">
        <v>1063</v>
      </c>
      <c r="K893" s="212" t="s">
        <v>1064</v>
      </c>
      <c r="L893" s="54">
        <v>373250</v>
      </c>
      <c r="M893" s="208">
        <v>45809</v>
      </c>
    </row>
    <row r="894" spans="1:13" ht="25.5" x14ac:dyDescent="0.2">
      <c r="A894" s="93" t="s">
        <v>36</v>
      </c>
      <c r="B894" s="93" t="s">
        <v>220</v>
      </c>
      <c r="C894" s="185" t="s">
        <v>49</v>
      </c>
      <c r="D894" s="127" t="s">
        <v>12</v>
      </c>
      <c r="E894" s="203" t="s">
        <v>12</v>
      </c>
      <c r="F894" s="213" t="s">
        <v>175</v>
      </c>
      <c r="G894" s="237">
        <v>14250102</v>
      </c>
      <c r="H894" s="219">
        <v>45833</v>
      </c>
      <c r="I894" s="93" t="s">
        <v>1668</v>
      </c>
      <c r="J894" s="243" t="s">
        <v>775</v>
      </c>
      <c r="K894" s="244" t="s">
        <v>134</v>
      </c>
      <c r="L894" s="235">
        <v>192999</v>
      </c>
      <c r="M894" s="208">
        <v>45809</v>
      </c>
    </row>
    <row r="895" spans="1:13" ht="38.25" x14ac:dyDescent="0.2">
      <c r="A895" s="93" t="s">
        <v>39</v>
      </c>
      <c r="B895" s="93" t="s">
        <v>220</v>
      </c>
      <c r="C895" s="185" t="s">
        <v>49</v>
      </c>
      <c r="D895" s="127" t="s">
        <v>12</v>
      </c>
      <c r="E895" s="203" t="s">
        <v>12</v>
      </c>
      <c r="F895" s="213" t="s">
        <v>175</v>
      </c>
      <c r="G895" s="204">
        <v>16250123</v>
      </c>
      <c r="H895" s="205">
        <v>45833</v>
      </c>
      <c r="I895" s="185" t="s">
        <v>1669</v>
      </c>
      <c r="J895" s="185" t="s">
        <v>27</v>
      </c>
      <c r="K895" s="206" t="s">
        <v>28</v>
      </c>
      <c r="L895" s="247">
        <v>47957</v>
      </c>
      <c r="M895" s="208">
        <v>45809</v>
      </c>
    </row>
    <row r="896" spans="1:13" x14ac:dyDescent="0.2">
      <c r="A896" s="93" t="s">
        <v>14</v>
      </c>
      <c r="B896" s="77" t="s">
        <v>13</v>
      </c>
      <c r="C896" s="185" t="s">
        <v>49</v>
      </c>
      <c r="D896" s="245" t="s">
        <v>1670</v>
      </c>
      <c r="E896" s="221">
        <v>45827</v>
      </c>
      <c r="F896" s="213" t="s">
        <v>175</v>
      </c>
      <c r="G896" s="218">
        <v>17250378</v>
      </c>
      <c r="H896" s="219">
        <v>45833</v>
      </c>
      <c r="I896" s="222" t="s">
        <v>1671</v>
      </c>
      <c r="J896" s="245" t="s">
        <v>1672</v>
      </c>
      <c r="K896" s="223" t="s">
        <v>1673</v>
      </c>
      <c r="L896" s="220">
        <v>960000</v>
      </c>
      <c r="M896" s="208">
        <v>45809</v>
      </c>
    </row>
    <row r="897" spans="1:13" ht="25.5" x14ac:dyDescent="0.2">
      <c r="A897" s="174"/>
      <c r="B897" s="175" t="s">
        <v>852</v>
      </c>
      <c r="C897" s="176" t="s">
        <v>853</v>
      </c>
      <c r="D897" s="174"/>
      <c r="E897" s="174"/>
      <c r="F897" s="177"/>
      <c r="G897" s="178" t="s">
        <v>1674</v>
      </c>
      <c r="H897" s="179">
        <v>45833.379791666666</v>
      </c>
      <c r="I897" s="178" t="s">
        <v>1675</v>
      </c>
      <c r="J897" s="175"/>
      <c r="K897" s="174"/>
      <c r="L897" s="180">
        <v>586313</v>
      </c>
      <c r="M897" s="208">
        <v>45809</v>
      </c>
    </row>
    <row r="898" spans="1:13" ht="25.5" x14ac:dyDescent="0.2">
      <c r="A898" s="174"/>
      <c r="B898" s="175" t="s">
        <v>852</v>
      </c>
      <c r="C898" s="176" t="s">
        <v>853</v>
      </c>
      <c r="D898" s="174"/>
      <c r="E898" s="174"/>
      <c r="F898" s="177"/>
      <c r="G898" s="178" t="s">
        <v>1676</v>
      </c>
      <c r="H898" s="179">
        <v>45833.488425925927</v>
      </c>
      <c r="I898" s="178" t="s">
        <v>1677</v>
      </c>
      <c r="J898" s="175"/>
      <c r="K898" s="174"/>
      <c r="L898" s="180">
        <v>452200</v>
      </c>
      <c r="M898" s="208">
        <v>45809</v>
      </c>
    </row>
    <row r="899" spans="1:13" ht="25.5" x14ac:dyDescent="0.2">
      <c r="A899" s="174"/>
      <c r="B899" s="175" t="s">
        <v>852</v>
      </c>
      <c r="C899" s="176" t="s">
        <v>853</v>
      </c>
      <c r="D899" s="174"/>
      <c r="E899" s="174"/>
      <c r="F899" s="177"/>
      <c r="G899" s="178" t="s">
        <v>1678</v>
      </c>
      <c r="H899" s="179">
        <v>45833.50577546296</v>
      </c>
      <c r="I899" s="178" t="s">
        <v>1679</v>
      </c>
      <c r="J899" s="175"/>
      <c r="K899" s="174"/>
      <c r="L899" s="180">
        <v>320110</v>
      </c>
      <c r="M899" s="208">
        <v>45809</v>
      </c>
    </row>
    <row r="900" spans="1:13" ht="38.25" x14ac:dyDescent="0.2">
      <c r="A900" s="174"/>
      <c r="B900" s="175" t="s">
        <v>852</v>
      </c>
      <c r="C900" s="176" t="s">
        <v>853</v>
      </c>
      <c r="D900" s="174"/>
      <c r="E900" s="174"/>
      <c r="F900" s="177"/>
      <c r="G900" s="178" t="s">
        <v>1680</v>
      </c>
      <c r="H900" s="179">
        <v>45833.689108796294</v>
      </c>
      <c r="I900" s="178" t="s">
        <v>1681</v>
      </c>
      <c r="J900" s="175"/>
      <c r="K900" s="174"/>
      <c r="L900" s="180">
        <v>700000.84</v>
      </c>
      <c r="M900" s="208">
        <v>45809</v>
      </c>
    </row>
    <row r="901" spans="1:13" ht="25.5" x14ac:dyDescent="0.2">
      <c r="A901" s="174"/>
      <c r="B901" s="175" t="s">
        <v>852</v>
      </c>
      <c r="C901" s="176" t="s">
        <v>853</v>
      </c>
      <c r="D901" s="174"/>
      <c r="E901" s="174"/>
      <c r="F901" s="177"/>
      <c r="G901" s="178" t="s">
        <v>1682</v>
      </c>
      <c r="H901" s="179">
        <v>45833.885451388887</v>
      </c>
      <c r="I901" s="178" t="s">
        <v>1683</v>
      </c>
      <c r="J901" s="175"/>
      <c r="K901" s="174"/>
      <c r="L901" s="180">
        <v>297500</v>
      </c>
      <c r="M901" s="208">
        <v>45809</v>
      </c>
    </row>
    <row r="902" spans="1:13" ht="25.5" x14ac:dyDescent="0.2">
      <c r="A902" s="93" t="s">
        <v>40</v>
      </c>
      <c r="B902" s="93" t="s">
        <v>220</v>
      </c>
      <c r="C902" s="185" t="s">
        <v>49</v>
      </c>
      <c r="D902" s="127" t="s">
        <v>12</v>
      </c>
      <c r="E902" s="203" t="s">
        <v>12</v>
      </c>
      <c r="F902" s="213" t="s">
        <v>175</v>
      </c>
      <c r="G902" s="204">
        <v>2250206</v>
      </c>
      <c r="H902" s="205">
        <v>45834</v>
      </c>
      <c r="I902" s="222" t="s">
        <v>1684</v>
      </c>
      <c r="J902" s="185" t="s">
        <v>190</v>
      </c>
      <c r="K902" s="228" t="s">
        <v>191</v>
      </c>
      <c r="L902" s="227">
        <v>202000</v>
      </c>
      <c r="M902" s="208">
        <v>45809</v>
      </c>
    </row>
    <row r="903" spans="1:13" x14ac:dyDescent="0.2">
      <c r="A903" s="93" t="s">
        <v>40</v>
      </c>
      <c r="B903" s="77" t="s">
        <v>13</v>
      </c>
      <c r="C903" s="185" t="s">
        <v>49</v>
      </c>
      <c r="D903" s="185" t="s">
        <v>156</v>
      </c>
      <c r="E903" s="229">
        <v>45408</v>
      </c>
      <c r="F903" s="213" t="s">
        <v>175</v>
      </c>
      <c r="G903" s="204">
        <v>2250208</v>
      </c>
      <c r="H903" s="205">
        <v>45834</v>
      </c>
      <c r="I903" s="222" t="s">
        <v>1685</v>
      </c>
      <c r="J903" s="185" t="s">
        <v>645</v>
      </c>
      <c r="K903" s="228" t="s">
        <v>157</v>
      </c>
      <c r="L903" s="227">
        <v>1082900</v>
      </c>
      <c r="M903" s="208">
        <v>45809</v>
      </c>
    </row>
    <row r="904" spans="1:13" ht="25.5" x14ac:dyDescent="0.2">
      <c r="A904" s="93" t="s">
        <v>40</v>
      </c>
      <c r="B904" s="87" t="s">
        <v>0</v>
      </c>
      <c r="C904" s="87" t="s">
        <v>0</v>
      </c>
      <c r="D904" s="210" t="s">
        <v>217</v>
      </c>
      <c r="E904" s="211">
        <v>45517</v>
      </c>
      <c r="F904" s="213" t="s">
        <v>175</v>
      </c>
      <c r="G904" s="204">
        <v>2250209</v>
      </c>
      <c r="H904" s="205">
        <v>45834</v>
      </c>
      <c r="I904" s="222" t="s">
        <v>1686</v>
      </c>
      <c r="J904" s="210" t="s">
        <v>1063</v>
      </c>
      <c r="K904" s="212" t="s">
        <v>1064</v>
      </c>
      <c r="L904" s="227">
        <v>54000</v>
      </c>
      <c r="M904" s="208">
        <v>45809</v>
      </c>
    </row>
    <row r="905" spans="1:13" ht="25.5" x14ac:dyDescent="0.2">
      <c r="A905" s="93" t="s">
        <v>40</v>
      </c>
      <c r="B905" s="87" t="s">
        <v>0</v>
      </c>
      <c r="C905" s="87" t="s">
        <v>0</v>
      </c>
      <c r="D905" s="210" t="s">
        <v>217</v>
      </c>
      <c r="E905" s="211">
        <v>45517</v>
      </c>
      <c r="F905" s="213" t="s">
        <v>175</v>
      </c>
      <c r="G905" s="204">
        <v>2250210</v>
      </c>
      <c r="H905" s="205">
        <v>45834</v>
      </c>
      <c r="I905" s="222" t="s">
        <v>1687</v>
      </c>
      <c r="J905" s="210" t="s">
        <v>1063</v>
      </c>
      <c r="K905" s="212" t="s">
        <v>1064</v>
      </c>
      <c r="L905" s="227">
        <v>219410</v>
      </c>
      <c r="M905" s="208">
        <v>45809</v>
      </c>
    </row>
    <row r="906" spans="1:13" ht="38.25" x14ac:dyDescent="0.2">
      <c r="A906" s="93" t="s">
        <v>1104</v>
      </c>
      <c r="B906" s="87" t="s">
        <v>0</v>
      </c>
      <c r="C906" s="87" t="s">
        <v>0</v>
      </c>
      <c r="D906" s="210" t="s">
        <v>217</v>
      </c>
      <c r="E906" s="211">
        <v>45517</v>
      </c>
      <c r="F906" s="174" t="s">
        <v>20</v>
      </c>
      <c r="G906" s="176">
        <v>1125147</v>
      </c>
      <c r="H906" s="229">
        <v>45834</v>
      </c>
      <c r="I906" s="222" t="s">
        <v>1688</v>
      </c>
      <c r="J906" s="210" t="s">
        <v>1063</v>
      </c>
      <c r="K906" s="212" t="s">
        <v>1064</v>
      </c>
      <c r="L906" s="235">
        <v>487068</v>
      </c>
      <c r="M906" s="208">
        <v>45809</v>
      </c>
    </row>
    <row r="907" spans="1:13" ht="25.5" x14ac:dyDescent="0.2">
      <c r="A907" s="93" t="s">
        <v>34</v>
      </c>
      <c r="B907" s="93" t="s">
        <v>220</v>
      </c>
      <c r="C907" s="185" t="s">
        <v>49</v>
      </c>
      <c r="D907" s="127" t="s">
        <v>12</v>
      </c>
      <c r="E907" s="203" t="s">
        <v>12</v>
      </c>
      <c r="F907" s="213" t="s">
        <v>175</v>
      </c>
      <c r="G907" s="246">
        <v>13250082</v>
      </c>
      <c r="H907" s="205">
        <v>45834</v>
      </c>
      <c r="I907" s="185" t="s">
        <v>1546</v>
      </c>
      <c r="J907" s="230" t="s">
        <v>81</v>
      </c>
      <c r="K907" s="231" t="s">
        <v>77</v>
      </c>
      <c r="L907" s="63">
        <v>98142</v>
      </c>
      <c r="M907" s="208">
        <v>45809</v>
      </c>
    </row>
    <row r="908" spans="1:13" ht="25.5" x14ac:dyDescent="0.2">
      <c r="A908" s="93" t="s">
        <v>36</v>
      </c>
      <c r="B908" s="93" t="s">
        <v>220</v>
      </c>
      <c r="C908" s="185" t="s">
        <v>49</v>
      </c>
      <c r="D908" s="127" t="s">
        <v>12</v>
      </c>
      <c r="E908" s="203" t="s">
        <v>12</v>
      </c>
      <c r="F908" s="213" t="s">
        <v>175</v>
      </c>
      <c r="G908" s="237">
        <v>14250106</v>
      </c>
      <c r="H908" s="219">
        <v>45834</v>
      </c>
      <c r="I908" s="93" t="s">
        <v>418</v>
      </c>
      <c r="J908" s="243" t="s">
        <v>76</v>
      </c>
      <c r="K908" s="244" t="s">
        <v>73</v>
      </c>
      <c r="L908" s="235">
        <v>23503</v>
      </c>
      <c r="M908" s="208">
        <v>45809</v>
      </c>
    </row>
    <row r="909" spans="1:13" ht="25.5" x14ac:dyDescent="0.2">
      <c r="A909" s="93" t="s">
        <v>36</v>
      </c>
      <c r="B909" s="93" t="s">
        <v>220</v>
      </c>
      <c r="C909" s="185" t="s">
        <v>49</v>
      </c>
      <c r="D909" s="127" t="s">
        <v>12</v>
      </c>
      <c r="E909" s="203" t="s">
        <v>12</v>
      </c>
      <c r="F909" s="213" t="s">
        <v>175</v>
      </c>
      <c r="G909" s="237">
        <v>14250107</v>
      </c>
      <c r="H909" s="219">
        <v>45834</v>
      </c>
      <c r="I909" s="93" t="s">
        <v>1689</v>
      </c>
      <c r="J909" s="243" t="s">
        <v>76</v>
      </c>
      <c r="K909" s="244" t="s">
        <v>73</v>
      </c>
      <c r="L909" s="235">
        <v>23503</v>
      </c>
      <c r="M909" s="208">
        <v>45809</v>
      </c>
    </row>
    <row r="910" spans="1:13" ht="51" x14ac:dyDescent="0.2">
      <c r="A910" s="93" t="s">
        <v>14</v>
      </c>
      <c r="B910" s="87" t="s">
        <v>0</v>
      </c>
      <c r="C910" s="87" t="s">
        <v>0</v>
      </c>
      <c r="D910" s="210" t="s">
        <v>217</v>
      </c>
      <c r="E910" s="211">
        <v>45517</v>
      </c>
      <c r="F910" s="213" t="s">
        <v>175</v>
      </c>
      <c r="G910" s="218">
        <v>17250379</v>
      </c>
      <c r="H910" s="219">
        <v>45834</v>
      </c>
      <c r="I910" s="222" t="s">
        <v>1690</v>
      </c>
      <c r="J910" s="210" t="s">
        <v>1063</v>
      </c>
      <c r="K910" s="212" t="s">
        <v>1064</v>
      </c>
      <c r="L910" s="220">
        <v>304640</v>
      </c>
      <c r="M910" s="208">
        <v>45809</v>
      </c>
    </row>
    <row r="911" spans="1:13" ht="25.5" x14ac:dyDescent="0.2">
      <c r="A911" s="174"/>
      <c r="B911" s="175" t="s">
        <v>852</v>
      </c>
      <c r="C911" s="176" t="s">
        <v>853</v>
      </c>
      <c r="D911" s="174"/>
      <c r="E911" s="174"/>
      <c r="F911" s="177"/>
      <c r="G911" s="178" t="s">
        <v>1691</v>
      </c>
      <c r="H911" s="179">
        <v>45834.405219907407</v>
      </c>
      <c r="I911" s="178" t="s">
        <v>1692</v>
      </c>
      <c r="J911" s="175"/>
      <c r="K911" s="174"/>
      <c r="L911" s="180">
        <v>3527755</v>
      </c>
      <c r="M911" s="208">
        <v>45809</v>
      </c>
    </row>
    <row r="912" spans="1:13" ht="25.5" x14ac:dyDescent="0.2">
      <c r="A912" s="174"/>
      <c r="B912" s="175" t="s">
        <v>852</v>
      </c>
      <c r="C912" s="176" t="s">
        <v>853</v>
      </c>
      <c r="D912" s="174"/>
      <c r="E912" s="174"/>
      <c r="F912" s="177"/>
      <c r="G912" s="178" t="s">
        <v>1693</v>
      </c>
      <c r="H912" s="179">
        <v>45834.410879629628</v>
      </c>
      <c r="I912" s="178" t="s">
        <v>1694</v>
      </c>
      <c r="J912" s="175"/>
      <c r="K912" s="174"/>
      <c r="L912" s="180">
        <v>4500000</v>
      </c>
      <c r="M912" s="208">
        <v>45809</v>
      </c>
    </row>
    <row r="913" spans="1:13" ht="25.5" x14ac:dyDescent="0.2">
      <c r="A913" s="174"/>
      <c r="B913" s="175" t="s">
        <v>852</v>
      </c>
      <c r="C913" s="176" t="s">
        <v>853</v>
      </c>
      <c r="D913" s="174"/>
      <c r="E913" s="174"/>
      <c r="F913" s="177"/>
      <c r="G913" s="178" t="s">
        <v>1695</v>
      </c>
      <c r="H913" s="179">
        <v>45834.518819444442</v>
      </c>
      <c r="I913" s="178" t="s">
        <v>1696</v>
      </c>
      <c r="J913" s="175"/>
      <c r="K913" s="174"/>
      <c r="L913" s="180">
        <v>2496000</v>
      </c>
      <c r="M913" s="208">
        <v>45809</v>
      </c>
    </row>
    <row r="914" spans="1:13" ht="25.5" x14ac:dyDescent="0.2">
      <c r="A914" s="174"/>
      <c r="B914" s="175" t="s">
        <v>852</v>
      </c>
      <c r="C914" s="176" t="s">
        <v>853</v>
      </c>
      <c r="D914" s="174"/>
      <c r="E914" s="174"/>
      <c r="F914" s="177"/>
      <c r="G914" s="178" t="s">
        <v>1697</v>
      </c>
      <c r="H914" s="179">
        <v>45834.523842592593</v>
      </c>
      <c r="I914" s="178" t="s">
        <v>1698</v>
      </c>
      <c r="J914" s="175"/>
      <c r="K914" s="174"/>
      <c r="L914" s="180">
        <v>989485</v>
      </c>
      <c r="M914" s="208">
        <v>45809</v>
      </c>
    </row>
    <row r="915" spans="1:13" ht="25.5" x14ac:dyDescent="0.2">
      <c r="A915" s="174"/>
      <c r="B915" s="175" t="s">
        <v>852</v>
      </c>
      <c r="C915" s="176" t="s">
        <v>853</v>
      </c>
      <c r="D915" s="174"/>
      <c r="E915" s="174"/>
      <c r="F915" s="177"/>
      <c r="G915" s="178" t="s">
        <v>1699</v>
      </c>
      <c r="H915" s="179">
        <v>45834.524212962962</v>
      </c>
      <c r="I915" s="178" t="s">
        <v>1700</v>
      </c>
      <c r="J915" s="175"/>
      <c r="K915" s="174"/>
      <c r="L915" s="180">
        <v>462597.03</v>
      </c>
      <c r="M915" s="208">
        <v>45809</v>
      </c>
    </row>
    <row r="916" spans="1:13" ht="25.5" x14ac:dyDescent="0.2">
      <c r="A916" s="174"/>
      <c r="B916" s="175" t="s">
        <v>852</v>
      </c>
      <c r="C916" s="176" t="s">
        <v>853</v>
      </c>
      <c r="D916" s="174"/>
      <c r="E916" s="174"/>
      <c r="F916" s="177"/>
      <c r="G916" s="178" t="s">
        <v>1701</v>
      </c>
      <c r="H916" s="179">
        <v>45834.549872685187</v>
      </c>
      <c r="I916" s="178" t="s">
        <v>1702</v>
      </c>
      <c r="J916" s="175"/>
      <c r="K916" s="174"/>
      <c r="L916" s="180">
        <v>4653138</v>
      </c>
      <c r="M916" s="208">
        <v>45809</v>
      </c>
    </row>
    <row r="917" spans="1:13" ht="25.5" x14ac:dyDescent="0.2">
      <c r="A917" s="174"/>
      <c r="B917" s="175" t="s">
        <v>852</v>
      </c>
      <c r="C917" s="176" t="s">
        <v>853</v>
      </c>
      <c r="D917" s="174"/>
      <c r="E917" s="174"/>
      <c r="F917" s="177"/>
      <c r="G917" s="178" t="s">
        <v>1703</v>
      </c>
      <c r="H917" s="179">
        <v>45834.616712962961</v>
      </c>
      <c r="I917" s="178" t="s">
        <v>1704</v>
      </c>
      <c r="J917" s="175"/>
      <c r="K917" s="174"/>
      <c r="L917" s="180">
        <v>809200</v>
      </c>
      <c r="M917" s="208">
        <v>45809</v>
      </c>
    </row>
    <row r="918" spans="1:13" ht="25.5" x14ac:dyDescent="0.2">
      <c r="A918" s="174"/>
      <c r="B918" s="175" t="s">
        <v>852</v>
      </c>
      <c r="C918" s="176" t="s">
        <v>853</v>
      </c>
      <c r="D918" s="174"/>
      <c r="E918" s="174"/>
      <c r="F918" s="177"/>
      <c r="G918" s="178" t="s">
        <v>1705</v>
      </c>
      <c r="H918" s="179">
        <v>45834.724386574075</v>
      </c>
      <c r="I918" s="178" t="s">
        <v>1706</v>
      </c>
      <c r="J918" s="175"/>
      <c r="K918" s="174"/>
      <c r="L918" s="180">
        <v>922727.19</v>
      </c>
      <c r="M918" s="208">
        <v>45809</v>
      </c>
    </row>
    <row r="919" spans="1:13" ht="25.5" x14ac:dyDescent="0.2">
      <c r="A919" s="174"/>
      <c r="B919" s="175" t="s">
        <v>852</v>
      </c>
      <c r="C919" s="176" t="s">
        <v>853</v>
      </c>
      <c r="D919" s="174"/>
      <c r="E919" s="174"/>
      <c r="F919" s="177"/>
      <c r="G919" s="178" t="s">
        <v>1707</v>
      </c>
      <c r="H919" s="179">
        <v>45834.725289351853</v>
      </c>
      <c r="I919" s="178" t="s">
        <v>1708</v>
      </c>
      <c r="J919" s="175"/>
      <c r="K919" s="174"/>
      <c r="L919" s="180">
        <v>703832.64</v>
      </c>
      <c r="M919" s="208">
        <v>45809</v>
      </c>
    </row>
    <row r="920" spans="1:13" ht="25.5" x14ac:dyDescent="0.2">
      <c r="A920" s="174"/>
      <c r="B920" s="175" t="s">
        <v>852</v>
      </c>
      <c r="C920" s="176" t="s">
        <v>853</v>
      </c>
      <c r="D920" s="174"/>
      <c r="E920" s="174"/>
      <c r="F920" s="177"/>
      <c r="G920" s="178" t="s">
        <v>1709</v>
      </c>
      <c r="H920" s="179">
        <v>45834.728449074071</v>
      </c>
      <c r="I920" s="178" t="s">
        <v>1708</v>
      </c>
      <c r="J920" s="175"/>
      <c r="K920" s="174"/>
      <c r="L920" s="180">
        <v>947918.3</v>
      </c>
      <c r="M920" s="208">
        <v>45809</v>
      </c>
    </row>
    <row r="921" spans="1:13" ht="25.5" x14ac:dyDescent="0.2">
      <c r="A921" s="174"/>
      <c r="B921" s="175" t="s">
        <v>852</v>
      </c>
      <c r="C921" s="176" t="s">
        <v>853</v>
      </c>
      <c r="D921" s="174"/>
      <c r="E921" s="174"/>
      <c r="F921" s="177"/>
      <c r="G921" s="178" t="s">
        <v>1710</v>
      </c>
      <c r="H921" s="179">
        <v>45834.760381944441</v>
      </c>
      <c r="I921" s="178" t="s">
        <v>1711</v>
      </c>
      <c r="J921" s="175"/>
      <c r="K921" s="174"/>
      <c r="L921" s="180">
        <v>799032.64</v>
      </c>
      <c r="M921" s="208">
        <v>45809</v>
      </c>
    </row>
    <row r="922" spans="1:13" ht="25.5" x14ac:dyDescent="0.2">
      <c r="A922" s="93" t="s">
        <v>40</v>
      </c>
      <c r="B922" s="77" t="s">
        <v>13</v>
      </c>
      <c r="C922" s="185" t="s">
        <v>49</v>
      </c>
      <c r="D922" s="185" t="s">
        <v>529</v>
      </c>
      <c r="E922" s="229">
        <v>45637</v>
      </c>
      <c r="F922" s="213" t="s">
        <v>175</v>
      </c>
      <c r="G922" s="204">
        <v>2250212</v>
      </c>
      <c r="H922" s="205">
        <v>45835</v>
      </c>
      <c r="I922" s="222" t="s">
        <v>1712</v>
      </c>
      <c r="J922" s="222" t="s">
        <v>278</v>
      </c>
      <c r="K922" s="228" t="s">
        <v>78</v>
      </c>
      <c r="L922" s="227">
        <v>211986</v>
      </c>
      <c r="M922" s="208">
        <v>45809</v>
      </c>
    </row>
    <row r="923" spans="1:13" ht="25.5" x14ac:dyDescent="0.2">
      <c r="A923" s="93" t="s">
        <v>59</v>
      </c>
      <c r="B923" s="93" t="s">
        <v>220</v>
      </c>
      <c r="C923" s="185" t="s">
        <v>49</v>
      </c>
      <c r="D923" s="127" t="s">
        <v>12</v>
      </c>
      <c r="E923" s="203" t="s">
        <v>12</v>
      </c>
      <c r="F923" s="213" t="s">
        <v>175</v>
      </c>
      <c r="G923" s="174">
        <v>5250162</v>
      </c>
      <c r="H923" s="211">
        <v>45835</v>
      </c>
      <c r="I923" s="93" t="s">
        <v>1713</v>
      </c>
      <c r="J923" s="93" t="s">
        <v>1714</v>
      </c>
      <c r="K923" s="236" t="s">
        <v>1715</v>
      </c>
      <c r="L923" s="220">
        <v>61642</v>
      </c>
      <c r="M923" s="208">
        <v>45809</v>
      </c>
    </row>
    <row r="924" spans="1:13" ht="25.5" x14ac:dyDescent="0.2">
      <c r="A924" s="93" t="s">
        <v>59</v>
      </c>
      <c r="B924" s="93" t="s">
        <v>220</v>
      </c>
      <c r="C924" s="185" t="s">
        <v>49</v>
      </c>
      <c r="D924" s="127" t="s">
        <v>12</v>
      </c>
      <c r="E924" s="203" t="s">
        <v>12</v>
      </c>
      <c r="F924" s="213" t="s">
        <v>175</v>
      </c>
      <c r="G924" s="174">
        <v>5250163</v>
      </c>
      <c r="H924" s="211">
        <v>45835</v>
      </c>
      <c r="I924" s="215" t="s">
        <v>1716</v>
      </c>
      <c r="J924" s="93" t="s">
        <v>1717</v>
      </c>
      <c r="K924" s="236" t="s">
        <v>1718</v>
      </c>
      <c r="L924" s="220">
        <v>139824</v>
      </c>
      <c r="M924" s="208">
        <v>45809</v>
      </c>
    </row>
    <row r="925" spans="1:13" x14ac:dyDescent="0.2">
      <c r="A925" s="93" t="s">
        <v>34</v>
      </c>
      <c r="B925" s="93" t="s">
        <v>220</v>
      </c>
      <c r="C925" s="185" t="s">
        <v>49</v>
      </c>
      <c r="D925" s="127" t="s">
        <v>12</v>
      </c>
      <c r="E925" s="203" t="s">
        <v>12</v>
      </c>
      <c r="F925" s="213" t="s">
        <v>175</v>
      </c>
      <c r="G925" s="246">
        <v>13250084</v>
      </c>
      <c r="H925" s="205">
        <v>45835</v>
      </c>
      <c r="I925" s="185" t="s">
        <v>1719</v>
      </c>
      <c r="J925" s="185" t="s">
        <v>1720</v>
      </c>
      <c r="K925" s="206" t="s">
        <v>1721</v>
      </c>
      <c r="L925" s="63">
        <v>112455</v>
      </c>
      <c r="M925" s="208">
        <v>45809</v>
      </c>
    </row>
    <row r="926" spans="1:13" ht="38.25" x14ac:dyDescent="0.2">
      <c r="A926" s="174"/>
      <c r="B926" s="175" t="s">
        <v>852</v>
      </c>
      <c r="C926" s="176" t="s">
        <v>853</v>
      </c>
      <c r="D926" s="174"/>
      <c r="E926" s="174"/>
      <c r="F926" s="177"/>
      <c r="G926" s="178" t="s">
        <v>1722</v>
      </c>
      <c r="H926" s="179">
        <v>45835.465983796297</v>
      </c>
      <c r="I926" s="178" t="s">
        <v>1723</v>
      </c>
      <c r="J926" s="175"/>
      <c r="K926" s="174"/>
      <c r="L926" s="180">
        <v>3700900</v>
      </c>
      <c r="M926" s="208">
        <v>45809</v>
      </c>
    </row>
    <row r="927" spans="1:13" ht="25.5" x14ac:dyDescent="0.2">
      <c r="A927" s="174"/>
      <c r="B927" s="175" t="s">
        <v>852</v>
      </c>
      <c r="C927" s="176" t="s">
        <v>853</v>
      </c>
      <c r="D927" s="174"/>
      <c r="E927" s="174"/>
      <c r="F927" s="177"/>
      <c r="G927" s="178" t="s">
        <v>1724</v>
      </c>
      <c r="H927" s="179">
        <v>45835.486759259256</v>
      </c>
      <c r="I927" s="178" t="s">
        <v>1725</v>
      </c>
      <c r="J927" s="175"/>
      <c r="K927" s="174"/>
      <c r="L927" s="180">
        <v>3191808.48</v>
      </c>
      <c r="M927" s="208">
        <v>45809</v>
      </c>
    </row>
    <row r="928" spans="1:13" ht="25.5" x14ac:dyDescent="0.2">
      <c r="A928" s="174"/>
      <c r="B928" s="175" t="s">
        <v>852</v>
      </c>
      <c r="C928" s="176" t="s">
        <v>853</v>
      </c>
      <c r="D928" s="174"/>
      <c r="E928" s="174"/>
      <c r="F928" s="177"/>
      <c r="G928" s="178" t="s">
        <v>1726</v>
      </c>
      <c r="H928" s="179">
        <v>45835.545092592591</v>
      </c>
      <c r="I928" s="178" t="s">
        <v>1727</v>
      </c>
      <c r="J928" s="175"/>
      <c r="K928" s="174"/>
      <c r="L928" s="180">
        <v>833000</v>
      </c>
      <c r="M928" s="208">
        <v>45809</v>
      </c>
    </row>
    <row r="929" spans="1:13" ht="25.5" x14ac:dyDescent="0.2">
      <c r="A929" s="174"/>
      <c r="B929" s="175" t="s">
        <v>852</v>
      </c>
      <c r="C929" s="176" t="s">
        <v>853</v>
      </c>
      <c r="D929" s="174"/>
      <c r="E929" s="174"/>
      <c r="F929" s="177"/>
      <c r="G929" s="178" t="s">
        <v>1728</v>
      </c>
      <c r="H929" s="179">
        <v>45835.710266203707</v>
      </c>
      <c r="I929" s="178" t="s">
        <v>1729</v>
      </c>
      <c r="J929" s="175"/>
      <c r="K929" s="174"/>
      <c r="L929" s="180">
        <v>1674330</v>
      </c>
      <c r="M929" s="208">
        <v>45809</v>
      </c>
    </row>
    <row r="930" spans="1:13" ht="25.5" x14ac:dyDescent="0.2">
      <c r="A930" s="93" t="s">
        <v>40</v>
      </c>
      <c r="B930" s="93" t="s">
        <v>220</v>
      </c>
      <c r="C930" s="185" t="s">
        <v>49</v>
      </c>
      <c r="D930" s="127" t="s">
        <v>12</v>
      </c>
      <c r="E930" s="203" t="s">
        <v>12</v>
      </c>
      <c r="F930" s="213" t="s">
        <v>175</v>
      </c>
      <c r="G930" s="204">
        <v>2250213</v>
      </c>
      <c r="H930" s="205">
        <v>45838</v>
      </c>
      <c r="I930" s="222" t="s">
        <v>1730</v>
      </c>
      <c r="J930" s="93" t="s">
        <v>148</v>
      </c>
      <c r="K930" s="236" t="s">
        <v>24</v>
      </c>
      <c r="L930" s="227">
        <v>171414</v>
      </c>
      <c r="M930" s="208">
        <v>45809</v>
      </c>
    </row>
    <row r="931" spans="1:13" ht="25.5" x14ac:dyDescent="0.2">
      <c r="A931" s="93" t="s">
        <v>40</v>
      </c>
      <c r="B931" s="93" t="s">
        <v>220</v>
      </c>
      <c r="C931" s="185" t="s">
        <v>49</v>
      </c>
      <c r="D931" s="127" t="s">
        <v>12</v>
      </c>
      <c r="E931" s="203" t="s">
        <v>12</v>
      </c>
      <c r="F931" s="213" t="s">
        <v>175</v>
      </c>
      <c r="G931" s="204">
        <v>2250214</v>
      </c>
      <c r="H931" s="205">
        <v>45838</v>
      </c>
      <c r="I931" s="222" t="s">
        <v>1731</v>
      </c>
      <c r="J931" s="185" t="s">
        <v>1732</v>
      </c>
      <c r="K931" s="228" t="s">
        <v>1733</v>
      </c>
      <c r="L931" s="227">
        <v>112918</v>
      </c>
      <c r="M931" s="208">
        <v>45809</v>
      </c>
    </row>
    <row r="932" spans="1:13" ht="25.5" x14ac:dyDescent="0.2">
      <c r="A932" s="93" t="s">
        <v>37</v>
      </c>
      <c r="B932" s="87" t="s">
        <v>0</v>
      </c>
      <c r="C932" s="87" t="s">
        <v>0</v>
      </c>
      <c r="D932" s="210" t="s">
        <v>217</v>
      </c>
      <c r="E932" s="211">
        <v>45517</v>
      </c>
      <c r="F932" s="213" t="s">
        <v>175</v>
      </c>
      <c r="G932" s="213">
        <v>42500142</v>
      </c>
      <c r="H932" s="229">
        <v>45838</v>
      </c>
      <c r="I932" s="230" t="s">
        <v>1734</v>
      </c>
      <c r="J932" s="210" t="s">
        <v>1063</v>
      </c>
      <c r="K932" s="212" t="s">
        <v>1064</v>
      </c>
      <c r="L932" s="232">
        <v>95000</v>
      </c>
      <c r="M932" s="208">
        <v>45809</v>
      </c>
    </row>
    <row r="933" spans="1:13" x14ac:dyDescent="0.2">
      <c r="A933" s="93" t="s">
        <v>59</v>
      </c>
      <c r="B933" s="93" t="s">
        <v>220</v>
      </c>
      <c r="C933" s="185" t="s">
        <v>49</v>
      </c>
      <c r="D933" s="127" t="s">
        <v>12</v>
      </c>
      <c r="E933" s="203" t="s">
        <v>12</v>
      </c>
      <c r="F933" s="213" t="s">
        <v>175</v>
      </c>
      <c r="G933" s="174">
        <v>5250168</v>
      </c>
      <c r="H933" s="211">
        <v>45838</v>
      </c>
      <c r="I933" s="93" t="s">
        <v>1735</v>
      </c>
      <c r="J933" s="93" t="s">
        <v>1736</v>
      </c>
      <c r="K933" s="236" t="s">
        <v>1737</v>
      </c>
      <c r="L933" s="220">
        <v>123736</v>
      </c>
      <c r="M933" s="208">
        <v>45809</v>
      </c>
    </row>
    <row r="934" spans="1:13" x14ac:dyDescent="0.2">
      <c r="A934" s="93" t="s">
        <v>1738</v>
      </c>
      <c r="B934" s="77" t="s">
        <v>13</v>
      </c>
      <c r="C934" s="185" t="s">
        <v>49</v>
      </c>
      <c r="D934" s="268" t="s">
        <v>1739</v>
      </c>
      <c r="E934" s="269">
        <v>45488</v>
      </c>
      <c r="F934" s="174" t="s">
        <v>20</v>
      </c>
      <c r="G934" s="270">
        <v>8250076</v>
      </c>
      <c r="H934" s="271">
        <v>45838</v>
      </c>
      <c r="I934" s="270" t="s">
        <v>1740</v>
      </c>
      <c r="J934" s="270" t="s">
        <v>1741</v>
      </c>
      <c r="K934" s="272" t="s">
        <v>1742</v>
      </c>
      <c r="L934" s="273">
        <v>948668</v>
      </c>
      <c r="M934" s="208">
        <v>45809</v>
      </c>
    </row>
    <row r="935" spans="1:13" ht="25.5" x14ac:dyDescent="0.2">
      <c r="A935" s="93" t="s">
        <v>61</v>
      </c>
      <c r="B935" s="93" t="s">
        <v>220</v>
      </c>
      <c r="C935" s="185" t="s">
        <v>49</v>
      </c>
      <c r="D935" s="127" t="s">
        <v>12</v>
      </c>
      <c r="E935" s="203" t="s">
        <v>12</v>
      </c>
      <c r="F935" s="213" t="s">
        <v>175</v>
      </c>
      <c r="G935" s="254">
        <v>9250095</v>
      </c>
      <c r="H935" s="255">
        <v>45838</v>
      </c>
      <c r="I935" s="256" t="s">
        <v>1743</v>
      </c>
      <c r="J935" s="256" t="s">
        <v>1744</v>
      </c>
      <c r="K935" s="257" t="s">
        <v>1745</v>
      </c>
      <c r="L935" s="258">
        <v>161840</v>
      </c>
      <c r="M935" s="208">
        <v>45809</v>
      </c>
    </row>
    <row r="936" spans="1:13" x14ac:dyDescent="0.2">
      <c r="A936" s="93" t="s">
        <v>61</v>
      </c>
      <c r="B936" s="259" t="s">
        <v>0</v>
      </c>
      <c r="C936" s="87" t="s">
        <v>0</v>
      </c>
      <c r="D936" s="259" t="s">
        <v>702</v>
      </c>
      <c r="E936" s="240">
        <v>45776</v>
      </c>
      <c r="F936" s="213" t="s">
        <v>175</v>
      </c>
      <c r="G936" s="254">
        <v>9250096</v>
      </c>
      <c r="H936" s="255">
        <v>45838</v>
      </c>
      <c r="I936" s="256" t="s">
        <v>1746</v>
      </c>
      <c r="J936" s="256" t="s">
        <v>704</v>
      </c>
      <c r="K936" s="257" t="s">
        <v>586</v>
      </c>
      <c r="L936" s="258">
        <v>2332980</v>
      </c>
      <c r="M936" s="208">
        <v>45809</v>
      </c>
    </row>
    <row r="937" spans="1:13" x14ac:dyDescent="0.2">
      <c r="A937" s="93" t="s">
        <v>61</v>
      </c>
      <c r="B937" s="93" t="s">
        <v>220</v>
      </c>
      <c r="C937" s="185" t="s">
        <v>49</v>
      </c>
      <c r="D937" s="127" t="s">
        <v>12</v>
      </c>
      <c r="E937" s="203" t="s">
        <v>12</v>
      </c>
      <c r="F937" s="213" t="s">
        <v>175</v>
      </c>
      <c r="G937" s="254">
        <v>9250097</v>
      </c>
      <c r="H937" s="255">
        <v>45838</v>
      </c>
      <c r="I937" s="256" t="s">
        <v>1747</v>
      </c>
      <c r="J937" s="256" t="s">
        <v>1744</v>
      </c>
      <c r="K937" s="257" t="s">
        <v>1745</v>
      </c>
      <c r="L937" s="258">
        <v>159936</v>
      </c>
      <c r="M937" s="208">
        <v>45809</v>
      </c>
    </row>
    <row r="938" spans="1:13" ht="25.5" x14ac:dyDescent="0.2">
      <c r="A938" s="93" t="s">
        <v>42</v>
      </c>
      <c r="B938" s="87" t="s">
        <v>0</v>
      </c>
      <c r="C938" s="87" t="s">
        <v>0</v>
      </c>
      <c r="D938" s="210" t="s">
        <v>217</v>
      </c>
      <c r="E938" s="211">
        <v>45517</v>
      </c>
      <c r="F938" s="213" t="s">
        <v>175</v>
      </c>
      <c r="G938" s="239">
        <v>19250076</v>
      </c>
      <c r="H938" s="240">
        <v>45838</v>
      </c>
      <c r="I938" s="241" t="s">
        <v>1748</v>
      </c>
      <c r="J938" s="210" t="s">
        <v>1063</v>
      </c>
      <c r="K938" s="212" t="s">
        <v>1064</v>
      </c>
      <c r="L938" s="62">
        <v>205080</v>
      </c>
      <c r="M938" s="208">
        <v>45809</v>
      </c>
    </row>
    <row r="939" spans="1:13" ht="25.5" x14ac:dyDescent="0.2">
      <c r="A939" s="93" t="s">
        <v>42</v>
      </c>
      <c r="B939" s="87" t="s">
        <v>0</v>
      </c>
      <c r="C939" s="87" t="s">
        <v>0</v>
      </c>
      <c r="D939" s="210" t="s">
        <v>217</v>
      </c>
      <c r="E939" s="211">
        <v>45517</v>
      </c>
      <c r="F939" s="213" t="s">
        <v>175</v>
      </c>
      <c r="G939" s="239">
        <v>19250077</v>
      </c>
      <c r="H939" s="240">
        <v>45838</v>
      </c>
      <c r="I939" s="241" t="s">
        <v>1749</v>
      </c>
      <c r="J939" s="210" t="s">
        <v>1063</v>
      </c>
      <c r="K939" s="212" t="s">
        <v>1064</v>
      </c>
      <c r="L939" s="62">
        <v>119110</v>
      </c>
      <c r="M939" s="208">
        <v>45809</v>
      </c>
    </row>
    <row r="940" spans="1:13" x14ac:dyDescent="0.2">
      <c r="A940" s="93" t="s">
        <v>42</v>
      </c>
      <c r="B940" s="93" t="s">
        <v>220</v>
      </c>
      <c r="C940" s="185" t="s">
        <v>49</v>
      </c>
      <c r="D940" s="127" t="s">
        <v>12</v>
      </c>
      <c r="E940" s="203" t="s">
        <v>12</v>
      </c>
      <c r="F940" s="213" t="s">
        <v>175</v>
      </c>
      <c r="G940" s="239">
        <v>19250079</v>
      </c>
      <c r="H940" s="240">
        <v>45838</v>
      </c>
      <c r="I940" s="241" t="s">
        <v>1750</v>
      </c>
      <c r="J940" s="242" t="s">
        <v>1751</v>
      </c>
      <c r="K940" s="62" t="s">
        <v>1752</v>
      </c>
      <c r="L940" s="62">
        <v>95000</v>
      </c>
      <c r="M940" s="208">
        <v>45809</v>
      </c>
    </row>
    <row r="941" spans="1:13" ht="38.25" x14ac:dyDescent="0.2">
      <c r="A941" s="93" t="s">
        <v>1104</v>
      </c>
      <c r="B941" s="87" t="s">
        <v>0</v>
      </c>
      <c r="C941" s="87" t="s">
        <v>0</v>
      </c>
      <c r="D941" s="210" t="s">
        <v>217</v>
      </c>
      <c r="E941" s="211">
        <v>45517</v>
      </c>
      <c r="F941" s="174" t="s">
        <v>20</v>
      </c>
      <c r="G941" s="176">
        <v>1125149</v>
      </c>
      <c r="H941" s="229">
        <v>45838</v>
      </c>
      <c r="I941" s="222" t="s">
        <v>1753</v>
      </c>
      <c r="J941" s="210" t="s">
        <v>1063</v>
      </c>
      <c r="K941" s="212" t="s">
        <v>1064</v>
      </c>
      <c r="L941" s="235">
        <v>70060</v>
      </c>
      <c r="M941" s="208">
        <v>45809</v>
      </c>
    </row>
    <row r="942" spans="1:13" ht="38.25" x14ac:dyDescent="0.2">
      <c r="A942" s="93" t="s">
        <v>1104</v>
      </c>
      <c r="B942" s="87" t="s">
        <v>0</v>
      </c>
      <c r="C942" s="87" t="s">
        <v>0</v>
      </c>
      <c r="D942" s="210" t="s">
        <v>217</v>
      </c>
      <c r="E942" s="211">
        <v>45517</v>
      </c>
      <c r="F942" s="174" t="s">
        <v>20</v>
      </c>
      <c r="G942" s="176">
        <v>1125150</v>
      </c>
      <c r="H942" s="229">
        <v>45838</v>
      </c>
      <c r="I942" s="222" t="s">
        <v>1754</v>
      </c>
      <c r="J942" s="210" t="s">
        <v>1063</v>
      </c>
      <c r="K942" s="212" t="s">
        <v>1064</v>
      </c>
      <c r="L942" s="235">
        <v>69179</v>
      </c>
      <c r="M942" s="208">
        <v>45809</v>
      </c>
    </row>
    <row r="943" spans="1:13" ht="25.5" x14ac:dyDescent="0.2">
      <c r="A943" s="93" t="s">
        <v>31</v>
      </c>
      <c r="B943" s="87" t="s">
        <v>0</v>
      </c>
      <c r="C943" s="87" t="s">
        <v>0</v>
      </c>
      <c r="D943" s="210" t="s">
        <v>217</v>
      </c>
      <c r="E943" s="211">
        <v>45517</v>
      </c>
      <c r="F943" s="213" t="s">
        <v>175</v>
      </c>
      <c r="G943" s="249">
        <v>12250088</v>
      </c>
      <c r="H943" s="211">
        <v>45838</v>
      </c>
      <c r="I943" s="93" t="s">
        <v>1755</v>
      </c>
      <c r="J943" s="210" t="s">
        <v>1063</v>
      </c>
      <c r="K943" s="212" t="s">
        <v>1064</v>
      </c>
      <c r="L943" s="54">
        <v>402952</v>
      </c>
      <c r="M943" s="208">
        <v>45809</v>
      </c>
    </row>
    <row r="944" spans="1:13" ht="25.5" x14ac:dyDescent="0.2">
      <c r="A944" s="93" t="s">
        <v>31</v>
      </c>
      <c r="B944" s="93" t="s">
        <v>220</v>
      </c>
      <c r="C944" s="185" t="s">
        <v>49</v>
      </c>
      <c r="D944" s="127" t="s">
        <v>12</v>
      </c>
      <c r="E944" s="203" t="s">
        <v>12</v>
      </c>
      <c r="F944" s="213" t="s">
        <v>175</v>
      </c>
      <c r="G944" s="249">
        <v>12250089</v>
      </c>
      <c r="H944" s="211">
        <v>45838</v>
      </c>
      <c r="I944" s="93" t="s">
        <v>1756</v>
      </c>
      <c r="J944" s="222" t="s">
        <v>1757</v>
      </c>
      <c r="K944" s="236" t="s">
        <v>1758</v>
      </c>
      <c r="L944" s="54">
        <v>22501</v>
      </c>
      <c r="M944" s="208">
        <v>45809</v>
      </c>
    </row>
    <row r="945" spans="1:13" ht="38.25" x14ac:dyDescent="0.2">
      <c r="A945" s="93" t="s">
        <v>14</v>
      </c>
      <c r="B945" s="77" t="s">
        <v>13</v>
      </c>
      <c r="C945" s="185" t="s">
        <v>49</v>
      </c>
      <c r="D945" s="245" t="s">
        <v>1759</v>
      </c>
      <c r="E945" s="221">
        <v>45838</v>
      </c>
      <c r="F945" s="213" t="s">
        <v>175</v>
      </c>
      <c r="G945" s="218">
        <v>17250384</v>
      </c>
      <c r="H945" s="219">
        <v>45838</v>
      </c>
      <c r="I945" s="222" t="s">
        <v>1760</v>
      </c>
      <c r="J945" s="245" t="s">
        <v>1761</v>
      </c>
      <c r="K945" s="223" t="s">
        <v>1762</v>
      </c>
      <c r="L945" s="220">
        <v>1190000</v>
      </c>
      <c r="M945" s="208">
        <v>45809</v>
      </c>
    </row>
    <row r="946" spans="1:13" ht="25.5" x14ac:dyDescent="0.2">
      <c r="A946" s="174"/>
      <c r="B946" s="175" t="s">
        <v>852</v>
      </c>
      <c r="C946" s="176" t="s">
        <v>853</v>
      </c>
      <c r="D946" s="174"/>
      <c r="E946" s="174"/>
      <c r="F946" s="177"/>
      <c r="G946" s="178" t="s">
        <v>1763</v>
      </c>
      <c r="H946" s="179">
        <v>45838.4137962963</v>
      </c>
      <c r="I946" s="178" t="s">
        <v>1764</v>
      </c>
      <c r="J946" s="175"/>
      <c r="K946" s="174"/>
      <c r="L946" s="180">
        <v>790045.76</v>
      </c>
      <c r="M946" s="208">
        <v>45809</v>
      </c>
    </row>
    <row r="947" spans="1:13" ht="25.5" x14ac:dyDescent="0.2">
      <c r="A947" s="174"/>
      <c r="B947" s="175" t="s">
        <v>852</v>
      </c>
      <c r="C947" s="176" t="s">
        <v>853</v>
      </c>
      <c r="D947" s="174"/>
      <c r="E947" s="174"/>
      <c r="F947" s="177"/>
      <c r="G947" s="178" t="s">
        <v>1765</v>
      </c>
      <c r="H947" s="179">
        <v>45838.425416666665</v>
      </c>
      <c r="I947" s="178" t="s">
        <v>1766</v>
      </c>
      <c r="J947" s="175"/>
      <c r="K947" s="174"/>
      <c r="L947" s="180">
        <v>2100000</v>
      </c>
      <c r="M947" s="208">
        <v>45809</v>
      </c>
    </row>
    <row r="948" spans="1:13" ht="25.5" x14ac:dyDescent="0.2">
      <c r="A948" s="174"/>
      <c r="B948" s="175" t="s">
        <v>852</v>
      </c>
      <c r="C948" s="176" t="s">
        <v>853</v>
      </c>
      <c r="D948" s="174"/>
      <c r="E948" s="174"/>
      <c r="F948" s="177"/>
      <c r="G948" s="178" t="s">
        <v>1767</v>
      </c>
      <c r="H948" s="179">
        <v>45838.436736111114</v>
      </c>
      <c r="I948" s="178" t="s">
        <v>1768</v>
      </c>
      <c r="J948" s="175"/>
      <c r="K948" s="174"/>
      <c r="L948" s="180">
        <v>3624999.42</v>
      </c>
      <c r="M948" s="208">
        <v>45809</v>
      </c>
    </row>
    <row r="949" spans="1:13" ht="25.5" x14ac:dyDescent="0.2">
      <c r="A949" s="174"/>
      <c r="B949" s="175" t="s">
        <v>852</v>
      </c>
      <c r="C949" s="176" t="s">
        <v>853</v>
      </c>
      <c r="D949" s="174"/>
      <c r="E949" s="174"/>
      <c r="F949" s="177"/>
      <c r="G949" s="178" t="s">
        <v>1769</v>
      </c>
      <c r="H949" s="179">
        <v>45838.438888888886</v>
      </c>
      <c r="I949" s="178" t="s">
        <v>1770</v>
      </c>
      <c r="J949" s="175"/>
      <c r="K949" s="174"/>
      <c r="L949" s="180">
        <v>434350</v>
      </c>
      <c r="M949" s="208">
        <v>45809</v>
      </c>
    </row>
    <row r="950" spans="1:13" ht="25.5" x14ac:dyDescent="0.2">
      <c r="A950" s="174"/>
      <c r="B950" s="175" t="s">
        <v>852</v>
      </c>
      <c r="C950" s="176" t="s">
        <v>853</v>
      </c>
      <c r="D950" s="174"/>
      <c r="E950" s="174"/>
      <c r="F950" s="177"/>
      <c r="G950" s="178" t="s">
        <v>1771</v>
      </c>
      <c r="H950" s="179">
        <v>45838.456747685188</v>
      </c>
      <c r="I950" s="178" t="s">
        <v>1772</v>
      </c>
      <c r="J950" s="175"/>
      <c r="K950" s="174"/>
      <c r="L950" s="180">
        <v>527574.6</v>
      </c>
      <c r="M950" s="208">
        <v>45809</v>
      </c>
    </row>
    <row r="951" spans="1:13" ht="25.5" x14ac:dyDescent="0.2">
      <c r="A951" s="174"/>
      <c r="B951" s="175" t="s">
        <v>852</v>
      </c>
      <c r="C951" s="176" t="s">
        <v>853</v>
      </c>
      <c r="D951" s="174"/>
      <c r="E951" s="174"/>
      <c r="F951" s="177"/>
      <c r="G951" s="178" t="s">
        <v>1773</v>
      </c>
      <c r="H951" s="179">
        <v>45838.461504629631</v>
      </c>
      <c r="I951" s="178" t="s">
        <v>1774</v>
      </c>
      <c r="J951" s="175"/>
      <c r="K951" s="174"/>
      <c r="L951" s="180">
        <v>194989.83</v>
      </c>
      <c r="M951" s="208">
        <v>45809</v>
      </c>
    </row>
    <row r="952" spans="1:13" ht="25.5" x14ac:dyDescent="0.2">
      <c r="A952" s="174"/>
      <c r="B952" s="175" t="s">
        <v>852</v>
      </c>
      <c r="C952" s="176" t="s">
        <v>853</v>
      </c>
      <c r="D952" s="174"/>
      <c r="E952" s="174"/>
      <c r="F952" s="177"/>
      <c r="G952" s="178" t="s">
        <v>1775</v>
      </c>
      <c r="H952" s="179">
        <v>45838.467199074075</v>
      </c>
      <c r="I952" s="178" t="s">
        <v>1776</v>
      </c>
      <c r="J952" s="175"/>
      <c r="K952" s="174"/>
      <c r="L952" s="180">
        <v>2430060.92</v>
      </c>
      <c r="M952" s="208">
        <v>45809</v>
      </c>
    </row>
    <row r="953" spans="1:13" ht="25.5" x14ac:dyDescent="0.2">
      <c r="A953" s="174"/>
      <c r="B953" s="175" t="s">
        <v>852</v>
      </c>
      <c r="C953" s="176" t="s">
        <v>853</v>
      </c>
      <c r="D953" s="174"/>
      <c r="E953" s="174"/>
      <c r="F953" s="177"/>
      <c r="G953" s="178" t="s">
        <v>1777</v>
      </c>
      <c r="H953" s="179">
        <v>45838.535254629627</v>
      </c>
      <c r="I953" s="178" t="s">
        <v>1778</v>
      </c>
      <c r="J953" s="175"/>
      <c r="K953" s="174"/>
      <c r="L953" s="180">
        <v>154000</v>
      </c>
      <c r="M953" s="208">
        <v>45809</v>
      </c>
    </row>
    <row r="954" spans="1:13" ht="25.5" x14ac:dyDescent="0.2">
      <c r="A954" s="174"/>
      <c r="B954" s="175" t="s">
        <v>852</v>
      </c>
      <c r="C954" s="176" t="s">
        <v>853</v>
      </c>
      <c r="D954" s="174"/>
      <c r="E954" s="174"/>
      <c r="F954" s="177"/>
      <c r="G954" s="178" t="s">
        <v>1779</v>
      </c>
      <c r="H954" s="179">
        <v>45838.552905092591</v>
      </c>
      <c r="I954" s="178" t="s">
        <v>1780</v>
      </c>
      <c r="J954" s="175"/>
      <c r="K954" s="174"/>
      <c r="L954" s="180">
        <v>1056101.2</v>
      </c>
      <c r="M954" s="208">
        <v>45809</v>
      </c>
    </row>
    <row r="955" spans="1:13" ht="25.5" x14ac:dyDescent="0.2">
      <c r="A955" s="174"/>
      <c r="B955" s="175" t="s">
        <v>852</v>
      </c>
      <c r="C955" s="176" t="s">
        <v>853</v>
      </c>
      <c r="D955" s="174"/>
      <c r="E955" s="174"/>
      <c r="F955" s="177"/>
      <c r="G955" s="178" t="s">
        <v>1781</v>
      </c>
      <c r="H955" s="179">
        <v>45838.609085648146</v>
      </c>
      <c r="I955" s="178" t="s">
        <v>1782</v>
      </c>
      <c r="J955" s="175"/>
      <c r="K955" s="174"/>
      <c r="L955" s="180">
        <v>240975</v>
      </c>
      <c r="M955" s="208">
        <v>45809</v>
      </c>
    </row>
    <row r="956" spans="1:13" ht="25.5" x14ac:dyDescent="0.2">
      <c r="A956" s="174"/>
      <c r="B956" s="175" t="s">
        <v>852</v>
      </c>
      <c r="C956" s="176" t="s">
        <v>853</v>
      </c>
      <c r="D956" s="174"/>
      <c r="E956" s="174"/>
      <c r="F956" s="177"/>
      <c r="G956" s="178" t="s">
        <v>1783</v>
      </c>
      <c r="H956" s="179">
        <v>45838.655671296299</v>
      </c>
      <c r="I956" s="178" t="s">
        <v>1784</v>
      </c>
      <c r="J956" s="175"/>
      <c r="K956" s="174"/>
      <c r="L956" s="180">
        <v>21420</v>
      </c>
      <c r="M956" s="208">
        <v>45809</v>
      </c>
    </row>
    <row r="957" spans="1:13" ht="25.5" x14ac:dyDescent="0.2">
      <c r="A957" s="174"/>
      <c r="B957" s="175" t="s">
        <v>852</v>
      </c>
      <c r="C957" s="176" t="s">
        <v>853</v>
      </c>
      <c r="D957" s="174"/>
      <c r="E957" s="174"/>
      <c r="F957" s="177"/>
      <c r="G957" s="178" t="s">
        <v>1785</v>
      </c>
      <c r="H957" s="179">
        <v>45838.665324074071</v>
      </c>
      <c r="I957" s="178" t="s">
        <v>1786</v>
      </c>
      <c r="J957" s="175"/>
      <c r="K957" s="174"/>
      <c r="L957" s="180">
        <v>4165000</v>
      </c>
      <c r="M957" s="208">
        <v>45809</v>
      </c>
    </row>
    <row r="958" spans="1:13" ht="25.5" x14ac:dyDescent="0.2">
      <c r="A958" s="174"/>
      <c r="B958" s="175" t="s">
        <v>852</v>
      </c>
      <c r="C958" s="176" t="s">
        <v>853</v>
      </c>
      <c r="D958" s="174"/>
      <c r="E958" s="174"/>
      <c r="F958" s="177"/>
      <c r="G958" s="178" t="s">
        <v>1787</v>
      </c>
      <c r="H958" s="179">
        <v>45838.668541666666</v>
      </c>
      <c r="I958" s="178" t="s">
        <v>1788</v>
      </c>
      <c r="J958" s="175"/>
      <c r="K958" s="174"/>
      <c r="L958" s="180">
        <v>1199520</v>
      </c>
      <c r="M958" s="208">
        <v>45809</v>
      </c>
    </row>
    <row r="959" spans="1:13" ht="25.5" x14ac:dyDescent="0.2">
      <c r="A959" s="174"/>
      <c r="B959" s="175" t="s">
        <v>852</v>
      </c>
      <c r="C959" s="176" t="s">
        <v>853</v>
      </c>
      <c r="D959" s="174"/>
      <c r="E959" s="174"/>
      <c r="F959" s="177"/>
      <c r="G959" s="178" t="s">
        <v>1789</v>
      </c>
      <c r="H959" s="179">
        <v>45838.677245370367</v>
      </c>
      <c r="I959" s="178" t="s">
        <v>1790</v>
      </c>
      <c r="J959" s="175"/>
      <c r="K959" s="174"/>
      <c r="L959" s="180">
        <v>2332979.8632</v>
      </c>
      <c r="M959" s="208">
        <v>45809</v>
      </c>
    </row>
    <row r="960" spans="1:13" ht="25.5" x14ac:dyDescent="0.2">
      <c r="A960" s="174"/>
      <c r="B960" s="175" t="s">
        <v>852</v>
      </c>
      <c r="C960" s="176" t="s">
        <v>853</v>
      </c>
      <c r="D960" s="174"/>
      <c r="E960" s="174"/>
      <c r="F960" s="177"/>
      <c r="G960" s="178" t="s">
        <v>1791</v>
      </c>
      <c r="H960" s="179">
        <v>45838.680601851855</v>
      </c>
      <c r="I960" s="178" t="s">
        <v>1792</v>
      </c>
      <c r="J960" s="175"/>
      <c r="K960" s="174"/>
      <c r="L960" s="180">
        <v>590240</v>
      </c>
      <c r="M960" s="208">
        <v>45809</v>
      </c>
    </row>
    <row r="961" spans="1:13" ht="25.5" x14ac:dyDescent="0.2">
      <c r="A961" s="174"/>
      <c r="B961" s="175" t="s">
        <v>852</v>
      </c>
      <c r="C961" s="176" t="s">
        <v>853</v>
      </c>
      <c r="D961" s="174"/>
      <c r="E961" s="174"/>
      <c r="F961" s="177"/>
      <c r="G961" s="178" t="s">
        <v>1793</v>
      </c>
      <c r="H961" s="179">
        <v>45838.692499999997</v>
      </c>
      <c r="I961" s="178" t="s">
        <v>1794</v>
      </c>
      <c r="J961" s="175"/>
      <c r="K961" s="174"/>
      <c r="L961" s="180">
        <v>1005550</v>
      </c>
      <c r="M961" s="208">
        <v>45809</v>
      </c>
    </row>
    <row r="962" spans="1:13" ht="25.5" x14ac:dyDescent="0.2">
      <c r="A962" s="174"/>
      <c r="B962" s="175" t="s">
        <v>852</v>
      </c>
      <c r="C962" s="176" t="s">
        <v>853</v>
      </c>
      <c r="D962" s="174"/>
      <c r="E962" s="174"/>
      <c r="F962" s="177"/>
      <c r="G962" s="178" t="s">
        <v>1795</v>
      </c>
      <c r="H962" s="179">
        <v>45838.699189814812</v>
      </c>
      <c r="I962" s="178" t="s">
        <v>1796</v>
      </c>
      <c r="J962" s="175"/>
      <c r="K962" s="174"/>
      <c r="L962" s="180">
        <v>495029.29</v>
      </c>
      <c r="M962" s="208">
        <v>45809</v>
      </c>
    </row>
    <row r="963" spans="1:13" ht="25.5" x14ac:dyDescent="0.2">
      <c r="A963" s="174"/>
      <c r="B963" s="175" t="s">
        <v>852</v>
      </c>
      <c r="C963" s="176" t="s">
        <v>853</v>
      </c>
      <c r="D963" s="174"/>
      <c r="E963" s="174"/>
      <c r="F963" s="177"/>
      <c r="G963" s="178" t="s">
        <v>1797</v>
      </c>
      <c r="H963" s="179">
        <v>45838.706608796296</v>
      </c>
      <c r="I963" s="178" t="s">
        <v>1798</v>
      </c>
      <c r="J963" s="175"/>
      <c r="K963" s="174"/>
      <c r="L963" s="180">
        <v>1258284.58</v>
      </c>
      <c r="M963" s="208">
        <v>45809</v>
      </c>
    </row>
    <row r="964" spans="1:13" ht="25.5" x14ac:dyDescent="0.2">
      <c r="A964" s="174"/>
      <c r="B964" s="175" t="s">
        <v>852</v>
      </c>
      <c r="C964" s="176" t="s">
        <v>853</v>
      </c>
      <c r="D964" s="174"/>
      <c r="E964" s="174"/>
      <c r="F964" s="177"/>
      <c r="G964" s="178" t="s">
        <v>1799</v>
      </c>
      <c r="H964" s="179">
        <v>45838.721099537041</v>
      </c>
      <c r="I964" s="178" t="s">
        <v>1800</v>
      </c>
      <c r="J964" s="175"/>
      <c r="K964" s="174"/>
      <c r="L964" s="180">
        <v>3188.61</v>
      </c>
      <c r="M964" s="208">
        <v>45809</v>
      </c>
    </row>
    <row r="965" spans="1:13" ht="25.5" x14ac:dyDescent="0.2">
      <c r="A965" s="174"/>
      <c r="B965" s="175" t="s">
        <v>852</v>
      </c>
      <c r="C965" s="176" t="s">
        <v>853</v>
      </c>
      <c r="D965" s="174"/>
      <c r="E965" s="174"/>
      <c r="F965" s="177"/>
      <c r="G965" s="178" t="s">
        <v>1801</v>
      </c>
      <c r="H965" s="179">
        <v>45838.726527777777</v>
      </c>
      <c r="I965" s="178" t="s">
        <v>1802</v>
      </c>
      <c r="J965" s="175"/>
      <c r="K965" s="174"/>
      <c r="L965" s="180">
        <v>353878.63</v>
      </c>
      <c r="M965" s="208">
        <v>45809</v>
      </c>
    </row>
    <row r="966" spans="1:13" ht="25.5" x14ac:dyDescent="0.2">
      <c r="A966" s="174"/>
      <c r="B966" s="175" t="s">
        <v>852</v>
      </c>
      <c r="C966" s="176" t="s">
        <v>853</v>
      </c>
      <c r="D966" s="174"/>
      <c r="E966" s="174"/>
      <c r="F966" s="177"/>
      <c r="G966" s="178" t="s">
        <v>1803</v>
      </c>
      <c r="H966" s="179">
        <v>45838.728310185186</v>
      </c>
      <c r="I966" s="178" t="s">
        <v>1804</v>
      </c>
      <c r="J966" s="175"/>
      <c r="K966" s="174"/>
      <c r="L966" s="180">
        <v>549989.43999999994</v>
      </c>
      <c r="M966" s="208">
        <v>45809</v>
      </c>
    </row>
    <row r="967" spans="1:13" ht="25.5" x14ac:dyDescent="0.2">
      <c r="A967" s="174"/>
      <c r="B967" s="175" t="s">
        <v>852</v>
      </c>
      <c r="C967" s="176" t="s">
        <v>853</v>
      </c>
      <c r="D967" s="174"/>
      <c r="E967" s="174"/>
      <c r="F967" s="177"/>
      <c r="G967" s="178" t="s">
        <v>1805</v>
      </c>
      <c r="H967" s="179">
        <v>45838.734537037039</v>
      </c>
      <c r="I967" s="178" t="s">
        <v>1806</v>
      </c>
      <c r="J967" s="175"/>
      <c r="K967" s="174"/>
      <c r="L967" s="180">
        <v>2441880</v>
      </c>
      <c r="M967" s="208">
        <v>45809</v>
      </c>
    </row>
    <row r="968" spans="1:13" ht="25.5" x14ac:dyDescent="0.2">
      <c r="A968" s="174"/>
      <c r="B968" s="175" t="s">
        <v>852</v>
      </c>
      <c r="C968" s="176" t="s">
        <v>853</v>
      </c>
      <c r="D968" s="174"/>
      <c r="E968" s="174"/>
      <c r="F968" s="177"/>
      <c r="G968" s="178" t="s">
        <v>1807</v>
      </c>
      <c r="H968" s="179">
        <v>45838.736631944441</v>
      </c>
      <c r="I968" s="178" t="s">
        <v>1808</v>
      </c>
      <c r="J968" s="175"/>
      <c r="K968" s="174"/>
      <c r="L968" s="180">
        <v>619391.43000000005</v>
      </c>
      <c r="M968" s="208">
        <v>45809</v>
      </c>
    </row>
    <row r="969" spans="1:13" ht="25.5" x14ac:dyDescent="0.2">
      <c r="A969" s="174"/>
      <c r="B969" s="175" t="s">
        <v>852</v>
      </c>
      <c r="C969" s="175" t="s">
        <v>49</v>
      </c>
      <c r="D969" s="174"/>
      <c r="E969" s="174"/>
      <c r="F969" s="177"/>
      <c r="G969" s="178" t="s">
        <v>1809</v>
      </c>
      <c r="H969" s="179">
        <v>45838.744953703703</v>
      </c>
      <c r="I969" s="178" t="s">
        <v>1810</v>
      </c>
      <c r="J969" s="175"/>
      <c r="K969" s="174"/>
      <c r="L969" s="180">
        <v>1190000</v>
      </c>
      <c r="M969" s="208">
        <v>45809</v>
      </c>
    </row>
    <row r="970" spans="1:13" ht="25.5" x14ac:dyDescent="0.2">
      <c r="A970" s="274"/>
      <c r="B970" s="175" t="s">
        <v>852</v>
      </c>
      <c r="C970" s="176" t="s">
        <v>853</v>
      </c>
      <c r="D970" s="275"/>
      <c r="E970" s="276"/>
      <c r="F970" s="277"/>
      <c r="G970" s="278"/>
      <c r="H970" s="179">
        <v>45777.734502314815</v>
      </c>
      <c r="I970" s="178" t="s">
        <v>1812</v>
      </c>
      <c r="J970" s="279"/>
      <c r="K970" s="280"/>
      <c r="L970" s="180">
        <v>477919.47</v>
      </c>
      <c r="M970" s="281">
        <v>45748</v>
      </c>
    </row>
    <row r="971" spans="1:13" ht="25.5" x14ac:dyDescent="0.2">
      <c r="A971" s="274"/>
      <c r="B971" s="175" t="s">
        <v>852</v>
      </c>
      <c r="C971" s="176" t="s">
        <v>853</v>
      </c>
      <c r="D971" s="275"/>
      <c r="E971" s="276"/>
      <c r="F971" s="277"/>
      <c r="G971" s="278"/>
      <c r="H971" s="179">
        <v>45777.730439814812</v>
      </c>
      <c r="I971" s="178" t="s">
        <v>1813</v>
      </c>
      <c r="J971" s="279"/>
      <c r="K971" s="280"/>
      <c r="L971" s="180">
        <v>238000</v>
      </c>
      <c r="M971" s="281">
        <v>45748</v>
      </c>
    </row>
    <row r="972" spans="1:13" ht="25.5" x14ac:dyDescent="0.2">
      <c r="A972" s="274"/>
      <c r="B972" s="175" t="s">
        <v>852</v>
      </c>
      <c r="C972" s="176" t="s">
        <v>853</v>
      </c>
      <c r="D972" s="275"/>
      <c r="E972" s="276"/>
      <c r="F972" s="277"/>
      <c r="G972" s="278"/>
      <c r="H972" s="179">
        <v>45777.691145833334</v>
      </c>
      <c r="I972" s="178" t="s">
        <v>1814</v>
      </c>
      <c r="J972" s="279"/>
      <c r="K972" s="280"/>
      <c r="L972" s="180">
        <v>166600</v>
      </c>
      <c r="M972" s="281">
        <v>45748</v>
      </c>
    </row>
    <row r="973" spans="1:13" ht="25.5" x14ac:dyDescent="0.2">
      <c r="A973" s="274"/>
      <c r="B973" s="175" t="s">
        <v>852</v>
      </c>
      <c r="C973" s="176" t="s">
        <v>853</v>
      </c>
      <c r="D973" s="275"/>
      <c r="E973" s="276"/>
      <c r="F973" s="277"/>
      <c r="G973" s="278"/>
      <c r="H973" s="179">
        <v>45777.428379629629</v>
      </c>
      <c r="I973" s="178" t="s">
        <v>1815</v>
      </c>
      <c r="J973" s="279"/>
      <c r="K973" s="280"/>
      <c r="L973" s="180">
        <v>591902.43000000005</v>
      </c>
      <c r="M973" s="281">
        <v>45748</v>
      </c>
    </row>
    <row r="974" spans="1:13" ht="25.5" x14ac:dyDescent="0.2">
      <c r="A974" s="274"/>
      <c r="B974" s="175" t="s">
        <v>852</v>
      </c>
      <c r="C974" s="176" t="s">
        <v>853</v>
      </c>
      <c r="D974" s="275"/>
      <c r="E974" s="276"/>
      <c r="F974" s="277"/>
      <c r="G974" s="278"/>
      <c r="H974" s="179">
        <v>45777.399768518517</v>
      </c>
      <c r="I974" s="178" t="s">
        <v>1816</v>
      </c>
      <c r="J974" s="279"/>
      <c r="K974" s="280"/>
      <c r="L974" s="180">
        <v>6800000</v>
      </c>
      <c r="M974" s="281">
        <v>45748</v>
      </c>
    </row>
    <row r="975" spans="1:13" ht="25.5" x14ac:dyDescent="0.2">
      <c r="A975" s="274"/>
      <c r="B975" s="175" t="s">
        <v>852</v>
      </c>
      <c r="C975" s="176" t="s">
        <v>853</v>
      </c>
      <c r="D975" s="275"/>
      <c r="E975" s="276"/>
      <c r="F975" s="277"/>
      <c r="G975" s="278"/>
      <c r="H975" s="179">
        <v>45777.398842592593</v>
      </c>
      <c r="I975" s="178" t="s">
        <v>1817</v>
      </c>
      <c r="J975" s="279"/>
      <c r="K975" s="280"/>
      <c r="L975" s="180">
        <v>6800000</v>
      </c>
      <c r="M975" s="281">
        <v>45748</v>
      </c>
    </row>
    <row r="976" spans="1:13" ht="25.5" x14ac:dyDescent="0.2">
      <c r="A976" s="274"/>
      <c r="B976" s="175" t="s">
        <v>852</v>
      </c>
      <c r="C976" s="176" t="s">
        <v>853</v>
      </c>
      <c r="D976" s="275"/>
      <c r="E976" s="276"/>
      <c r="F976" s="277"/>
      <c r="G976" s="278"/>
      <c r="H976" s="179">
        <v>45776.718414351853</v>
      </c>
      <c r="I976" s="178" t="s">
        <v>1818</v>
      </c>
      <c r="J976" s="279"/>
      <c r="K976" s="280"/>
      <c r="L976" s="180">
        <v>2090104.1</v>
      </c>
      <c r="M976" s="281">
        <v>45748</v>
      </c>
    </row>
    <row r="977" spans="1:13" ht="25.5" x14ac:dyDescent="0.2">
      <c r="A977" s="274"/>
      <c r="B977" s="175" t="s">
        <v>852</v>
      </c>
      <c r="C977" s="176" t="s">
        <v>853</v>
      </c>
      <c r="D977" s="275"/>
      <c r="E977" s="276"/>
      <c r="F977" s="277"/>
      <c r="G977" s="278"/>
      <c r="H977" s="179">
        <v>45776.69090277778</v>
      </c>
      <c r="I977" s="178" t="s">
        <v>1819</v>
      </c>
      <c r="J977" s="279"/>
      <c r="K977" s="280"/>
      <c r="L977" s="180">
        <v>223708.1</v>
      </c>
      <c r="M977" s="281">
        <v>45748</v>
      </c>
    </row>
    <row r="978" spans="1:13" ht="25.5" x14ac:dyDescent="0.2">
      <c r="A978" s="274"/>
      <c r="B978" s="175" t="s">
        <v>852</v>
      </c>
      <c r="C978" s="176" t="s">
        <v>853</v>
      </c>
      <c r="D978" s="275"/>
      <c r="E978" s="276"/>
      <c r="F978" s="277"/>
      <c r="G978" s="278"/>
      <c r="H978" s="179">
        <v>45776.689074074071</v>
      </c>
      <c r="I978" s="178" t="s">
        <v>1820</v>
      </c>
      <c r="J978" s="279"/>
      <c r="K978" s="280"/>
      <c r="L978" s="180">
        <v>898450</v>
      </c>
      <c r="M978" s="281">
        <v>45748</v>
      </c>
    </row>
    <row r="979" spans="1:13" ht="25.5" x14ac:dyDescent="0.2">
      <c r="A979" s="274"/>
      <c r="B979" s="175" t="s">
        <v>852</v>
      </c>
      <c r="C979" s="176" t="s">
        <v>853</v>
      </c>
      <c r="D979" s="275"/>
      <c r="E979" s="276"/>
      <c r="F979" s="277"/>
      <c r="G979" s="278"/>
      <c r="H979" s="179">
        <v>45776.687002314815</v>
      </c>
      <c r="I979" s="178" t="s">
        <v>1821</v>
      </c>
      <c r="J979" s="279"/>
      <c r="K979" s="280"/>
      <c r="L979" s="180">
        <v>147560</v>
      </c>
      <c r="M979" s="281">
        <v>45748</v>
      </c>
    </row>
    <row r="980" spans="1:13" ht="25.5" x14ac:dyDescent="0.2">
      <c r="A980" s="274"/>
      <c r="B980" s="175" t="s">
        <v>852</v>
      </c>
      <c r="C980" s="176" t="s">
        <v>853</v>
      </c>
      <c r="D980" s="275"/>
      <c r="E980" s="276"/>
      <c r="F980" s="277"/>
      <c r="G980" s="278"/>
      <c r="H980" s="179">
        <v>45776.679594907408</v>
      </c>
      <c r="I980" s="178" t="s">
        <v>1822</v>
      </c>
      <c r="J980" s="279"/>
      <c r="K980" s="280"/>
      <c r="L980" s="180">
        <v>92239</v>
      </c>
      <c r="M980" s="281">
        <v>45748</v>
      </c>
    </row>
    <row r="981" spans="1:13" ht="25.5" x14ac:dyDescent="0.2">
      <c r="A981" s="274"/>
      <c r="B981" s="175" t="s">
        <v>852</v>
      </c>
      <c r="C981" s="176" t="s">
        <v>853</v>
      </c>
      <c r="D981" s="275"/>
      <c r="E981" s="276"/>
      <c r="F981" s="277"/>
      <c r="G981" s="278"/>
      <c r="H981" s="179">
        <v>45776.676770833335</v>
      </c>
      <c r="I981" s="178" t="s">
        <v>1823</v>
      </c>
      <c r="J981" s="279"/>
      <c r="K981" s="280"/>
      <c r="L981" s="180">
        <v>112989</v>
      </c>
      <c r="M981" s="281">
        <v>45748</v>
      </c>
    </row>
    <row r="982" spans="1:13" ht="25.5" x14ac:dyDescent="0.2">
      <c r="A982" s="274"/>
      <c r="B982" s="175" t="s">
        <v>852</v>
      </c>
      <c r="C982" s="176" t="s">
        <v>853</v>
      </c>
      <c r="D982" s="275"/>
      <c r="E982" s="276"/>
      <c r="F982" s="277"/>
      <c r="G982" s="278"/>
      <c r="H982" s="179">
        <v>45776.671898148146</v>
      </c>
      <c r="I982" s="178" t="s">
        <v>1824</v>
      </c>
      <c r="J982" s="279"/>
      <c r="K982" s="280"/>
      <c r="L982" s="180">
        <v>163388</v>
      </c>
      <c r="M982" s="281">
        <v>45748</v>
      </c>
    </row>
    <row r="983" spans="1:13" ht="25.5" x14ac:dyDescent="0.2">
      <c r="A983" s="274"/>
      <c r="B983" s="175" t="s">
        <v>852</v>
      </c>
      <c r="C983" s="176" t="s">
        <v>853</v>
      </c>
      <c r="D983" s="275"/>
      <c r="E983" s="276"/>
      <c r="F983" s="277"/>
      <c r="G983" s="278"/>
      <c r="H983" s="179">
        <v>45776.647233796299</v>
      </c>
      <c r="I983" s="178" t="s">
        <v>1825</v>
      </c>
      <c r="J983" s="279"/>
      <c r="K983" s="280"/>
      <c r="L983" s="180">
        <v>5820000</v>
      </c>
      <c r="M983" s="281">
        <v>45748</v>
      </c>
    </row>
    <row r="984" spans="1:13" ht="25.5" x14ac:dyDescent="0.2">
      <c r="A984" s="274"/>
      <c r="B984" s="175" t="s">
        <v>852</v>
      </c>
      <c r="C984" s="176" t="s">
        <v>853</v>
      </c>
      <c r="D984" s="275"/>
      <c r="E984" s="276"/>
      <c r="F984" s="277"/>
      <c r="G984" s="278"/>
      <c r="H984" s="179">
        <v>45776.641157407408</v>
      </c>
      <c r="I984" s="178" t="s">
        <v>1826</v>
      </c>
      <c r="J984" s="279"/>
      <c r="K984" s="280"/>
      <c r="L984" s="180">
        <v>282744</v>
      </c>
      <c r="M984" s="281">
        <v>45748</v>
      </c>
    </row>
    <row r="985" spans="1:13" ht="25.5" x14ac:dyDescent="0.2">
      <c r="A985" s="274"/>
      <c r="B985" s="175" t="s">
        <v>852</v>
      </c>
      <c r="C985" s="176" t="s">
        <v>853</v>
      </c>
      <c r="D985" s="275"/>
      <c r="E985" s="276"/>
      <c r="F985" s="277"/>
      <c r="G985" s="278"/>
      <c r="H985" s="179">
        <v>45776.541446759256</v>
      </c>
      <c r="I985" s="178" t="s">
        <v>1827</v>
      </c>
      <c r="J985" s="279"/>
      <c r="K985" s="280"/>
      <c r="L985" s="180">
        <v>595877.03</v>
      </c>
      <c r="M985" s="281">
        <v>45748</v>
      </c>
    </row>
    <row r="986" spans="1:13" ht="25.5" x14ac:dyDescent="0.2">
      <c r="A986" s="274"/>
      <c r="B986" s="175" t="s">
        <v>852</v>
      </c>
      <c r="C986" s="176" t="s">
        <v>853</v>
      </c>
      <c r="D986" s="275"/>
      <c r="E986" s="276"/>
      <c r="F986" s="277"/>
      <c r="G986" s="278"/>
      <c r="H986" s="179">
        <v>45776.496099537035</v>
      </c>
      <c r="I986" s="178" t="s">
        <v>1828</v>
      </c>
      <c r="J986" s="279"/>
      <c r="K986" s="280"/>
      <c r="L986" s="180">
        <v>952000</v>
      </c>
      <c r="M986" s="281">
        <v>45748</v>
      </c>
    </row>
    <row r="987" spans="1:13" ht="25.5" x14ac:dyDescent="0.2">
      <c r="A987" s="274"/>
      <c r="B987" s="175" t="s">
        <v>852</v>
      </c>
      <c r="C987" s="176" t="s">
        <v>853</v>
      </c>
      <c r="D987" s="275"/>
      <c r="E987" s="276"/>
      <c r="F987" s="277"/>
      <c r="G987" s="278"/>
      <c r="H987" s="179">
        <v>45776.492245370369</v>
      </c>
      <c r="I987" s="178" t="s">
        <v>1829</v>
      </c>
      <c r="J987" s="279"/>
      <c r="K987" s="280"/>
      <c r="L987" s="180">
        <v>284410</v>
      </c>
      <c r="M987" s="281">
        <v>45748</v>
      </c>
    </row>
    <row r="988" spans="1:13" ht="25.5" x14ac:dyDescent="0.2">
      <c r="A988" s="274"/>
      <c r="B988" s="175" t="s">
        <v>852</v>
      </c>
      <c r="C988" s="176" t="s">
        <v>853</v>
      </c>
      <c r="D988" s="275"/>
      <c r="E988" s="276"/>
      <c r="F988" s="277"/>
      <c r="G988" s="278"/>
      <c r="H988" s="179">
        <v>45776.416030092594</v>
      </c>
      <c r="I988" s="178" t="s">
        <v>1830</v>
      </c>
      <c r="J988" s="279"/>
      <c r="K988" s="280"/>
      <c r="L988" s="180">
        <v>3303440</v>
      </c>
      <c r="M988" s="281">
        <v>45748</v>
      </c>
    </row>
    <row r="989" spans="1:13" ht="25.5" x14ac:dyDescent="0.2">
      <c r="A989" s="274"/>
      <c r="B989" s="175" t="s">
        <v>852</v>
      </c>
      <c r="C989" s="176" t="s">
        <v>853</v>
      </c>
      <c r="D989" s="275"/>
      <c r="E989" s="276"/>
      <c r="F989" s="277"/>
      <c r="G989" s="278"/>
      <c r="H989" s="179">
        <v>45776.38113425926</v>
      </c>
      <c r="I989" s="178" t="s">
        <v>1831</v>
      </c>
      <c r="J989" s="279"/>
      <c r="K989" s="280"/>
      <c r="L989" s="180">
        <v>537880</v>
      </c>
      <c r="M989" s="281">
        <v>45748</v>
      </c>
    </row>
    <row r="990" spans="1:13" ht="25.5" x14ac:dyDescent="0.2">
      <c r="A990" s="274"/>
      <c r="B990" s="175" t="s">
        <v>852</v>
      </c>
      <c r="C990" s="282" t="s">
        <v>49</v>
      </c>
      <c r="D990" s="275"/>
      <c r="E990" s="276"/>
      <c r="F990" s="277"/>
      <c r="G990" s="278"/>
      <c r="H990" s="179">
        <v>45775.746724537035</v>
      </c>
      <c r="I990" s="178" t="s">
        <v>1832</v>
      </c>
      <c r="J990" s="279"/>
      <c r="K990" s="280"/>
      <c r="L990" s="180">
        <v>752675</v>
      </c>
      <c r="M990" s="281">
        <v>45748</v>
      </c>
    </row>
    <row r="991" spans="1:13" x14ac:dyDescent="0.2">
      <c r="A991" s="274"/>
      <c r="B991" s="175" t="s">
        <v>852</v>
      </c>
      <c r="C991" s="282" t="s">
        <v>49</v>
      </c>
      <c r="D991" s="275"/>
      <c r="E991" s="276"/>
      <c r="F991" s="277"/>
      <c r="G991" s="278"/>
      <c r="H991" s="179">
        <v>45775.635277777779</v>
      </c>
      <c r="I991" s="178" t="s">
        <v>1833</v>
      </c>
      <c r="J991" s="279"/>
      <c r="K991" s="280"/>
      <c r="L991" s="180">
        <v>1265723.6032</v>
      </c>
      <c r="M991" s="281">
        <v>45748</v>
      </c>
    </row>
    <row r="992" spans="1:13" ht="25.5" x14ac:dyDescent="0.2">
      <c r="A992" s="274"/>
      <c r="B992" s="175" t="s">
        <v>852</v>
      </c>
      <c r="C992" s="176" t="s">
        <v>853</v>
      </c>
      <c r="D992" s="275"/>
      <c r="E992" s="276"/>
      <c r="F992" s="277"/>
      <c r="G992" s="278"/>
      <c r="H992" s="179">
        <v>45775.521898148145</v>
      </c>
      <c r="I992" s="178" t="s">
        <v>1834</v>
      </c>
      <c r="J992" s="279"/>
      <c r="K992" s="280"/>
      <c r="L992" s="180">
        <v>2612050</v>
      </c>
      <c r="M992" s="281">
        <v>45748</v>
      </c>
    </row>
    <row r="993" spans="1:13" ht="25.5" x14ac:dyDescent="0.2">
      <c r="A993" s="274"/>
      <c r="B993" s="175" t="s">
        <v>852</v>
      </c>
      <c r="C993" s="176" t="s">
        <v>853</v>
      </c>
      <c r="D993" s="275"/>
      <c r="E993" s="276"/>
      <c r="F993" s="277"/>
      <c r="G993" s="278"/>
      <c r="H993" s="179">
        <v>45775.480868055558</v>
      </c>
      <c r="I993" s="178" t="s">
        <v>1835</v>
      </c>
      <c r="J993" s="279"/>
      <c r="K993" s="280"/>
      <c r="L993" s="180">
        <v>1901620</v>
      </c>
      <c r="M993" s="281">
        <v>45748</v>
      </c>
    </row>
    <row r="994" spans="1:13" ht="25.5" x14ac:dyDescent="0.2">
      <c r="A994" s="274"/>
      <c r="B994" s="175" t="s">
        <v>852</v>
      </c>
      <c r="C994" s="176" t="s">
        <v>853</v>
      </c>
      <c r="D994" s="275"/>
      <c r="E994" s="276"/>
      <c r="F994" s="277"/>
      <c r="G994" s="278"/>
      <c r="H994" s="179">
        <v>45775.443773148145</v>
      </c>
      <c r="I994" s="178" t="s">
        <v>1836</v>
      </c>
      <c r="J994" s="279"/>
      <c r="K994" s="280"/>
      <c r="L994" s="180">
        <v>312810.53999999998</v>
      </c>
      <c r="M994" s="281">
        <v>45748</v>
      </c>
    </row>
    <row r="995" spans="1:13" ht="25.5" x14ac:dyDescent="0.2">
      <c r="A995" s="274"/>
      <c r="B995" s="175" t="s">
        <v>852</v>
      </c>
      <c r="C995" s="176" t="s">
        <v>853</v>
      </c>
      <c r="D995" s="275"/>
      <c r="E995" s="276"/>
      <c r="F995" s="277"/>
      <c r="G995" s="278"/>
      <c r="H995" s="179">
        <v>45772.810833333337</v>
      </c>
      <c r="I995" s="178" t="s">
        <v>1837</v>
      </c>
      <c r="J995" s="279"/>
      <c r="K995" s="280"/>
      <c r="L995" s="180">
        <v>2500000</v>
      </c>
      <c r="M995" s="281">
        <v>45748</v>
      </c>
    </row>
    <row r="996" spans="1:13" ht="25.5" x14ac:dyDescent="0.2">
      <c r="A996" s="274"/>
      <c r="B996" s="175" t="s">
        <v>852</v>
      </c>
      <c r="C996" s="282" t="s">
        <v>49</v>
      </c>
      <c r="D996" s="275"/>
      <c r="E996" s="276"/>
      <c r="F996" s="277"/>
      <c r="G996" s="278"/>
      <c r="H996" s="179">
        <v>45772.708449074074</v>
      </c>
      <c r="I996" s="178" t="s">
        <v>1838</v>
      </c>
      <c r="J996" s="279"/>
      <c r="K996" s="280"/>
      <c r="L996" s="180">
        <v>1677900</v>
      </c>
      <c r="M996" s="281">
        <v>45748</v>
      </c>
    </row>
    <row r="997" spans="1:13" ht="25.5" x14ac:dyDescent="0.2">
      <c r="A997" s="274"/>
      <c r="B997" s="175" t="s">
        <v>852</v>
      </c>
      <c r="C997" s="176" t="s">
        <v>853</v>
      </c>
      <c r="D997" s="275"/>
      <c r="E997" s="276"/>
      <c r="F997" s="277"/>
      <c r="G997" s="278"/>
      <c r="H997" s="179">
        <v>45772.633900462963</v>
      </c>
      <c r="I997" s="178" t="s">
        <v>1839</v>
      </c>
      <c r="J997" s="279"/>
      <c r="K997" s="280"/>
      <c r="L997" s="180">
        <v>642600</v>
      </c>
      <c r="M997" s="281">
        <v>45748</v>
      </c>
    </row>
    <row r="998" spans="1:13" ht="25.5" x14ac:dyDescent="0.2">
      <c r="A998" s="274"/>
      <c r="B998" s="175" t="s">
        <v>852</v>
      </c>
      <c r="C998" s="176" t="s">
        <v>853</v>
      </c>
      <c r="D998" s="275"/>
      <c r="E998" s="276"/>
      <c r="F998" s="277"/>
      <c r="G998" s="278"/>
      <c r="H998" s="179">
        <v>45772.621400462966</v>
      </c>
      <c r="I998" s="178" t="s">
        <v>1840</v>
      </c>
      <c r="J998" s="279"/>
      <c r="K998" s="280"/>
      <c r="L998" s="180">
        <v>574770</v>
      </c>
      <c r="M998" s="281">
        <v>45748</v>
      </c>
    </row>
    <row r="999" spans="1:13" ht="25.5" x14ac:dyDescent="0.2">
      <c r="A999" s="274"/>
      <c r="B999" s="175" t="s">
        <v>852</v>
      </c>
      <c r="C999" s="176" t="s">
        <v>853</v>
      </c>
      <c r="D999" s="275"/>
      <c r="E999" s="276"/>
      <c r="F999" s="277"/>
      <c r="G999" s="278"/>
      <c r="H999" s="179">
        <v>45772.539652777778</v>
      </c>
      <c r="I999" s="178" t="s">
        <v>1841</v>
      </c>
      <c r="J999" s="279"/>
      <c r="K999" s="280"/>
      <c r="L999" s="180">
        <v>185640</v>
      </c>
      <c r="M999" s="281">
        <v>45748</v>
      </c>
    </row>
    <row r="1000" spans="1:13" ht="25.5" x14ac:dyDescent="0.2">
      <c r="A1000" s="274"/>
      <c r="B1000" s="175" t="s">
        <v>852</v>
      </c>
      <c r="C1000" s="176" t="s">
        <v>853</v>
      </c>
      <c r="D1000" s="275"/>
      <c r="E1000" s="276"/>
      <c r="F1000" s="277"/>
      <c r="G1000" s="278"/>
      <c r="H1000" s="179">
        <v>45772.464097222219</v>
      </c>
      <c r="I1000" s="178" t="s">
        <v>1842</v>
      </c>
      <c r="J1000" s="279"/>
      <c r="K1000" s="280"/>
      <c r="L1000" s="180">
        <v>328011.59999999998</v>
      </c>
      <c r="M1000" s="281">
        <v>45748</v>
      </c>
    </row>
    <row r="1001" spans="1:13" ht="25.5" x14ac:dyDescent="0.2">
      <c r="A1001" s="274"/>
      <c r="B1001" s="175" t="s">
        <v>852</v>
      </c>
      <c r="C1001" s="176" t="s">
        <v>853</v>
      </c>
      <c r="D1001" s="275"/>
      <c r="E1001" s="276"/>
      <c r="F1001" s="277"/>
      <c r="G1001" s="278"/>
      <c r="H1001" s="179">
        <v>45771.739340277774</v>
      </c>
      <c r="I1001" s="178" t="s">
        <v>1843</v>
      </c>
      <c r="J1001" s="279"/>
      <c r="K1001" s="280"/>
      <c r="L1001" s="180">
        <v>228480</v>
      </c>
      <c r="M1001" s="281">
        <v>45748</v>
      </c>
    </row>
    <row r="1002" spans="1:13" ht="25.5" x14ac:dyDescent="0.2">
      <c r="A1002" s="274"/>
      <c r="B1002" s="175" t="s">
        <v>852</v>
      </c>
      <c r="C1002" s="176" t="s">
        <v>853</v>
      </c>
      <c r="D1002" s="275"/>
      <c r="E1002" s="276"/>
      <c r="F1002" s="277"/>
      <c r="G1002" s="278"/>
      <c r="H1002" s="179">
        <v>45771.736990740741</v>
      </c>
      <c r="I1002" s="178" t="s">
        <v>1844</v>
      </c>
      <c r="J1002" s="279"/>
      <c r="K1002" s="280"/>
      <c r="L1002" s="180">
        <v>504994.35</v>
      </c>
      <c r="M1002" s="281">
        <v>45748</v>
      </c>
    </row>
    <row r="1003" spans="1:13" ht="25.5" x14ac:dyDescent="0.2">
      <c r="A1003" s="274"/>
      <c r="B1003" s="175" t="s">
        <v>852</v>
      </c>
      <c r="C1003" s="176" t="s">
        <v>853</v>
      </c>
      <c r="D1003" s="275"/>
      <c r="E1003" s="276"/>
      <c r="F1003" s="277"/>
      <c r="G1003" s="278"/>
      <c r="H1003" s="179">
        <v>45771.727442129632</v>
      </c>
      <c r="I1003" s="178" t="s">
        <v>1845</v>
      </c>
      <c r="J1003" s="279"/>
      <c r="K1003" s="280"/>
      <c r="L1003" s="180">
        <v>999600</v>
      </c>
      <c r="M1003" s="281">
        <v>45748</v>
      </c>
    </row>
    <row r="1004" spans="1:13" ht="25.5" x14ac:dyDescent="0.2">
      <c r="A1004" s="274"/>
      <c r="B1004" s="175" t="s">
        <v>852</v>
      </c>
      <c r="C1004" s="176" t="s">
        <v>853</v>
      </c>
      <c r="D1004" s="275"/>
      <c r="E1004" s="276"/>
      <c r="F1004" s="277"/>
      <c r="G1004" s="278"/>
      <c r="H1004" s="179">
        <v>45771.670011574075</v>
      </c>
      <c r="I1004" s="178" t="s">
        <v>1846</v>
      </c>
      <c r="J1004" s="279"/>
      <c r="K1004" s="280"/>
      <c r="L1004" s="180">
        <v>238000</v>
      </c>
      <c r="M1004" s="281">
        <v>45748</v>
      </c>
    </row>
    <row r="1005" spans="1:13" ht="25.5" x14ac:dyDescent="0.2">
      <c r="A1005" s="274"/>
      <c r="B1005" s="175" t="s">
        <v>852</v>
      </c>
      <c r="C1005" s="176" t="s">
        <v>853</v>
      </c>
      <c r="D1005" s="275"/>
      <c r="E1005" s="276"/>
      <c r="F1005" s="277"/>
      <c r="G1005" s="278"/>
      <c r="H1005" s="179">
        <v>45771.657141203701</v>
      </c>
      <c r="I1005" s="178" t="s">
        <v>1847</v>
      </c>
      <c r="J1005" s="279"/>
      <c r="K1005" s="280"/>
      <c r="L1005" s="180">
        <v>429999.35999999999</v>
      </c>
      <c r="M1005" s="281">
        <v>45748</v>
      </c>
    </row>
    <row r="1006" spans="1:13" ht="25.5" x14ac:dyDescent="0.2">
      <c r="A1006" s="274"/>
      <c r="B1006" s="175" t="s">
        <v>852</v>
      </c>
      <c r="C1006" s="176" t="s">
        <v>853</v>
      </c>
      <c r="D1006" s="275"/>
      <c r="E1006" s="276"/>
      <c r="F1006" s="277"/>
      <c r="G1006" s="278"/>
      <c r="H1006" s="179">
        <v>45771.655659722222</v>
      </c>
      <c r="I1006" s="178" t="s">
        <v>1848</v>
      </c>
      <c r="J1006" s="279"/>
      <c r="K1006" s="280"/>
      <c r="L1006" s="180">
        <v>3890110</v>
      </c>
      <c r="M1006" s="281">
        <v>45748</v>
      </c>
    </row>
    <row r="1007" spans="1:13" ht="25.5" x14ac:dyDescent="0.2">
      <c r="A1007" s="274"/>
      <c r="B1007" s="175" t="s">
        <v>852</v>
      </c>
      <c r="C1007" s="176" t="s">
        <v>853</v>
      </c>
      <c r="D1007" s="275"/>
      <c r="E1007" s="276"/>
      <c r="F1007" s="277"/>
      <c r="G1007" s="278"/>
      <c r="H1007" s="179">
        <v>45771.647812499999</v>
      </c>
      <c r="I1007" s="178" t="s">
        <v>1849</v>
      </c>
      <c r="J1007" s="279"/>
      <c r="K1007" s="280"/>
      <c r="L1007" s="180">
        <v>1245930</v>
      </c>
      <c r="M1007" s="281">
        <v>45748</v>
      </c>
    </row>
    <row r="1008" spans="1:13" ht="25.5" x14ac:dyDescent="0.2">
      <c r="A1008" s="274"/>
      <c r="B1008" s="175" t="s">
        <v>852</v>
      </c>
      <c r="C1008" s="176" t="s">
        <v>853</v>
      </c>
      <c r="D1008" s="275"/>
      <c r="E1008" s="276"/>
      <c r="F1008" s="277"/>
      <c r="G1008" s="278"/>
      <c r="H1008" s="179">
        <v>45771.634398148148</v>
      </c>
      <c r="I1008" s="178" t="s">
        <v>1850</v>
      </c>
      <c r="J1008" s="279"/>
      <c r="K1008" s="280"/>
      <c r="L1008" s="180">
        <v>963900</v>
      </c>
      <c r="M1008" s="281">
        <v>45748</v>
      </c>
    </row>
    <row r="1009" spans="1:13" ht="25.5" x14ac:dyDescent="0.2">
      <c r="A1009" s="274"/>
      <c r="B1009" s="175" t="s">
        <v>852</v>
      </c>
      <c r="C1009" s="176" t="s">
        <v>853</v>
      </c>
      <c r="D1009" s="275"/>
      <c r="E1009" s="276"/>
      <c r="F1009" s="277"/>
      <c r="G1009" s="278"/>
      <c r="H1009" s="179">
        <v>45771.547974537039</v>
      </c>
      <c r="I1009" s="178" t="s">
        <v>1851</v>
      </c>
      <c r="J1009" s="279"/>
      <c r="K1009" s="280"/>
      <c r="L1009" s="180">
        <v>502775</v>
      </c>
      <c r="M1009" s="281">
        <v>45748</v>
      </c>
    </row>
    <row r="1010" spans="1:13" ht="25.5" x14ac:dyDescent="0.2">
      <c r="A1010" s="274"/>
      <c r="B1010" s="175" t="s">
        <v>852</v>
      </c>
      <c r="C1010" s="282" t="s">
        <v>49</v>
      </c>
      <c r="D1010" s="275"/>
      <c r="E1010" s="276"/>
      <c r="F1010" s="277"/>
      <c r="G1010" s="278"/>
      <c r="H1010" s="179">
        <v>45771.490023148152</v>
      </c>
      <c r="I1010" s="178" t="s">
        <v>1852</v>
      </c>
      <c r="J1010" s="279"/>
      <c r="K1010" s="280"/>
      <c r="L1010" s="180">
        <v>1639862.84</v>
      </c>
      <c r="M1010" s="281">
        <v>45748</v>
      </c>
    </row>
    <row r="1011" spans="1:13" ht="25.5" x14ac:dyDescent="0.2">
      <c r="A1011" s="274"/>
      <c r="B1011" s="175" t="s">
        <v>852</v>
      </c>
      <c r="C1011" s="176" t="s">
        <v>853</v>
      </c>
      <c r="D1011" s="275"/>
      <c r="E1011" s="276"/>
      <c r="F1011" s="277"/>
      <c r="G1011" s="278"/>
      <c r="H1011" s="179">
        <v>45771.480983796297</v>
      </c>
      <c r="I1011" s="178" t="s">
        <v>1853</v>
      </c>
      <c r="J1011" s="279"/>
      <c r="K1011" s="280"/>
      <c r="L1011" s="180">
        <v>1060060.33</v>
      </c>
      <c r="M1011" s="281">
        <v>45748</v>
      </c>
    </row>
    <row r="1012" spans="1:13" ht="25.5" x14ac:dyDescent="0.2">
      <c r="A1012" s="274"/>
      <c r="B1012" s="175" t="s">
        <v>852</v>
      </c>
      <c r="C1012" s="176" t="s">
        <v>853</v>
      </c>
      <c r="D1012" s="275"/>
      <c r="E1012" s="276"/>
      <c r="F1012" s="277"/>
      <c r="G1012" s="278"/>
      <c r="H1012" s="179">
        <v>45771.457476851851</v>
      </c>
      <c r="I1012" s="178" t="s">
        <v>1854</v>
      </c>
      <c r="J1012" s="279"/>
      <c r="K1012" s="280"/>
      <c r="L1012" s="180">
        <v>364616</v>
      </c>
      <c r="M1012" s="281">
        <v>45748</v>
      </c>
    </row>
    <row r="1013" spans="1:13" ht="25.5" x14ac:dyDescent="0.2">
      <c r="A1013" s="274"/>
      <c r="B1013" s="175" t="s">
        <v>852</v>
      </c>
      <c r="C1013" s="176" t="s">
        <v>853</v>
      </c>
      <c r="D1013" s="275"/>
      <c r="E1013" s="276"/>
      <c r="F1013" s="277"/>
      <c r="G1013" s="278"/>
      <c r="H1013" s="179">
        <v>45771.413576388892</v>
      </c>
      <c r="I1013" s="178" t="s">
        <v>1855</v>
      </c>
      <c r="J1013" s="279"/>
      <c r="K1013" s="280"/>
      <c r="L1013" s="180">
        <v>2385950</v>
      </c>
      <c r="M1013" s="281">
        <v>45748</v>
      </c>
    </row>
    <row r="1014" spans="1:13" ht="25.5" x14ac:dyDescent="0.2">
      <c r="A1014" s="274"/>
      <c r="B1014" s="175" t="s">
        <v>852</v>
      </c>
      <c r="C1014" s="176" t="s">
        <v>853</v>
      </c>
      <c r="D1014" s="275"/>
      <c r="E1014" s="276"/>
      <c r="F1014" s="277"/>
      <c r="G1014" s="278"/>
      <c r="H1014" s="179">
        <v>45771.387118055558</v>
      </c>
      <c r="I1014" s="178" t="s">
        <v>1856</v>
      </c>
      <c r="J1014" s="279"/>
      <c r="K1014" s="280"/>
      <c r="L1014" s="180">
        <v>38394</v>
      </c>
      <c r="M1014" s="281">
        <v>45748</v>
      </c>
    </row>
    <row r="1015" spans="1:13" ht="25.5" x14ac:dyDescent="0.2">
      <c r="A1015" s="274"/>
      <c r="B1015" s="175" t="s">
        <v>852</v>
      </c>
      <c r="C1015" s="176" t="s">
        <v>853</v>
      </c>
      <c r="D1015" s="275"/>
      <c r="E1015" s="276"/>
      <c r="F1015" s="277"/>
      <c r="G1015" s="278"/>
      <c r="H1015" s="179">
        <v>45771.386145833334</v>
      </c>
      <c r="I1015" s="178" t="s">
        <v>1857</v>
      </c>
      <c r="J1015" s="279"/>
      <c r="K1015" s="280"/>
      <c r="L1015" s="180">
        <v>224910</v>
      </c>
      <c r="M1015" s="281">
        <v>45748</v>
      </c>
    </row>
    <row r="1016" spans="1:13" ht="25.5" x14ac:dyDescent="0.2">
      <c r="A1016" s="274"/>
      <c r="B1016" s="175" t="s">
        <v>852</v>
      </c>
      <c r="C1016" s="282" t="s">
        <v>49</v>
      </c>
      <c r="D1016" s="275"/>
      <c r="E1016" s="276"/>
      <c r="F1016" s="277"/>
      <c r="G1016" s="278"/>
      <c r="H1016" s="179">
        <v>45770.781053240738</v>
      </c>
      <c r="I1016" s="178" t="s">
        <v>1858</v>
      </c>
      <c r="J1016" s="279"/>
      <c r="K1016" s="280"/>
      <c r="L1016" s="180">
        <v>1643994.52</v>
      </c>
      <c r="M1016" s="281">
        <v>45748</v>
      </c>
    </row>
    <row r="1017" spans="1:13" ht="25.5" x14ac:dyDescent="0.2">
      <c r="A1017" s="274"/>
      <c r="B1017" s="175" t="s">
        <v>852</v>
      </c>
      <c r="C1017" s="176" t="s">
        <v>853</v>
      </c>
      <c r="D1017" s="275"/>
      <c r="E1017" s="276"/>
      <c r="F1017" s="277"/>
      <c r="G1017" s="278"/>
      <c r="H1017" s="179">
        <v>45770.719629629632</v>
      </c>
      <c r="I1017" s="178" t="s">
        <v>1859</v>
      </c>
      <c r="J1017" s="279"/>
      <c r="K1017" s="280"/>
      <c r="L1017" s="180">
        <v>714000</v>
      </c>
      <c r="M1017" s="281">
        <v>45748</v>
      </c>
    </row>
    <row r="1018" spans="1:13" ht="25.5" x14ac:dyDescent="0.2">
      <c r="A1018" s="274"/>
      <c r="B1018" s="175" t="s">
        <v>852</v>
      </c>
      <c r="C1018" s="176" t="s">
        <v>853</v>
      </c>
      <c r="D1018" s="275"/>
      <c r="E1018" s="276"/>
      <c r="F1018" s="277"/>
      <c r="G1018" s="278"/>
      <c r="H1018" s="179">
        <v>45770.715914351851</v>
      </c>
      <c r="I1018" s="178" t="s">
        <v>1860</v>
      </c>
      <c r="J1018" s="279"/>
      <c r="K1018" s="280"/>
      <c r="L1018" s="180">
        <v>1803742.5</v>
      </c>
      <c r="M1018" s="281">
        <v>45748</v>
      </c>
    </row>
    <row r="1019" spans="1:13" ht="25.5" x14ac:dyDescent="0.2">
      <c r="A1019" s="274"/>
      <c r="B1019" s="175" t="s">
        <v>852</v>
      </c>
      <c r="C1019" s="176" t="s">
        <v>853</v>
      </c>
      <c r="D1019" s="275"/>
      <c r="E1019" s="276"/>
      <c r="F1019" s="277"/>
      <c r="G1019" s="278"/>
      <c r="H1019" s="179">
        <v>45770.643310185187</v>
      </c>
      <c r="I1019" s="178" t="s">
        <v>1861</v>
      </c>
      <c r="J1019" s="279"/>
      <c r="K1019" s="280"/>
      <c r="L1019" s="180">
        <v>790160</v>
      </c>
      <c r="M1019" s="281">
        <v>45748</v>
      </c>
    </row>
    <row r="1020" spans="1:13" ht="25.5" x14ac:dyDescent="0.2">
      <c r="A1020" s="274"/>
      <c r="B1020" s="175" t="s">
        <v>852</v>
      </c>
      <c r="C1020" s="176" t="s">
        <v>853</v>
      </c>
      <c r="D1020" s="275"/>
      <c r="E1020" s="276"/>
      <c r="F1020" s="277"/>
      <c r="G1020" s="278"/>
      <c r="H1020" s="179">
        <v>45770.423125000001</v>
      </c>
      <c r="I1020" s="178" t="s">
        <v>1862</v>
      </c>
      <c r="J1020" s="279"/>
      <c r="K1020" s="280"/>
      <c r="L1020" s="180">
        <v>678999.72</v>
      </c>
      <c r="M1020" s="281">
        <v>45748</v>
      </c>
    </row>
    <row r="1021" spans="1:13" ht="25.5" x14ac:dyDescent="0.2">
      <c r="A1021" s="274"/>
      <c r="B1021" s="175" t="s">
        <v>852</v>
      </c>
      <c r="C1021" s="176" t="s">
        <v>853</v>
      </c>
      <c r="D1021" s="275"/>
      <c r="E1021" s="276"/>
      <c r="F1021" s="277"/>
      <c r="G1021" s="278"/>
      <c r="H1021" s="179">
        <v>45770.405914351853</v>
      </c>
      <c r="I1021" s="178" t="s">
        <v>1863</v>
      </c>
      <c r="J1021" s="279"/>
      <c r="K1021" s="280"/>
      <c r="L1021" s="180">
        <v>4948020</v>
      </c>
      <c r="M1021" s="281">
        <v>45748</v>
      </c>
    </row>
    <row r="1022" spans="1:13" ht="25.5" x14ac:dyDescent="0.2">
      <c r="A1022" s="274"/>
      <c r="B1022" s="175" t="s">
        <v>852</v>
      </c>
      <c r="C1022" s="176" t="s">
        <v>853</v>
      </c>
      <c r="D1022" s="275"/>
      <c r="E1022" s="276"/>
      <c r="F1022" s="277"/>
      <c r="G1022" s="278"/>
      <c r="H1022" s="179">
        <v>45770.385185185187</v>
      </c>
      <c r="I1022" s="178" t="s">
        <v>1864</v>
      </c>
      <c r="J1022" s="279"/>
      <c r="K1022" s="280"/>
      <c r="L1022" s="180">
        <v>1585715.46</v>
      </c>
      <c r="M1022" s="281">
        <v>45748</v>
      </c>
    </row>
    <row r="1023" spans="1:13" ht="25.5" x14ac:dyDescent="0.2">
      <c r="A1023" s="274"/>
      <c r="B1023" s="175" t="s">
        <v>852</v>
      </c>
      <c r="C1023" s="176" t="s">
        <v>853</v>
      </c>
      <c r="D1023" s="275"/>
      <c r="E1023" s="276"/>
      <c r="F1023" s="277"/>
      <c r="G1023" s="278"/>
      <c r="H1023" s="179">
        <v>45769.620324074072</v>
      </c>
      <c r="I1023" s="178" t="s">
        <v>1865</v>
      </c>
      <c r="J1023" s="279"/>
      <c r="K1023" s="280"/>
      <c r="L1023" s="180">
        <v>785400</v>
      </c>
      <c r="M1023" s="281">
        <v>45748</v>
      </c>
    </row>
    <row r="1024" spans="1:13" ht="25.5" x14ac:dyDescent="0.2">
      <c r="A1024" s="274"/>
      <c r="B1024" s="175" t="s">
        <v>852</v>
      </c>
      <c r="C1024" s="176" t="s">
        <v>853</v>
      </c>
      <c r="D1024" s="275"/>
      <c r="E1024" s="276"/>
      <c r="F1024" s="277"/>
      <c r="G1024" s="278"/>
      <c r="H1024" s="179">
        <v>45769.522962962961</v>
      </c>
      <c r="I1024" s="178" t="s">
        <v>1866</v>
      </c>
      <c r="J1024" s="279"/>
      <c r="K1024" s="280"/>
      <c r="L1024" s="180">
        <v>1450000.72</v>
      </c>
      <c r="M1024" s="281">
        <v>45748</v>
      </c>
    </row>
    <row r="1025" spans="1:13" ht="25.5" x14ac:dyDescent="0.2">
      <c r="A1025" s="274"/>
      <c r="B1025" s="175" t="s">
        <v>852</v>
      </c>
      <c r="C1025" s="176" t="s">
        <v>853</v>
      </c>
      <c r="D1025" s="275"/>
      <c r="E1025" s="276"/>
      <c r="F1025" s="277"/>
      <c r="G1025" s="278"/>
      <c r="H1025" s="179">
        <v>45769.493287037039</v>
      </c>
      <c r="I1025" s="178" t="s">
        <v>1867</v>
      </c>
      <c r="J1025" s="279"/>
      <c r="K1025" s="280"/>
      <c r="L1025" s="180">
        <v>1367509.92</v>
      </c>
      <c r="M1025" s="281">
        <v>45748</v>
      </c>
    </row>
    <row r="1026" spans="1:13" ht="25.5" x14ac:dyDescent="0.2">
      <c r="A1026" s="274"/>
      <c r="B1026" s="175" t="s">
        <v>852</v>
      </c>
      <c r="C1026" s="176" t="s">
        <v>853</v>
      </c>
      <c r="D1026" s="275"/>
      <c r="E1026" s="276"/>
      <c r="F1026" s="277"/>
      <c r="G1026" s="278"/>
      <c r="H1026" s="179">
        <v>45769.490023148152</v>
      </c>
      <c r="I1026" s="178" t="s">
        <v>1868</v>
      </c>
      <c r="J1026" s="279"/>
      <c r="K1026" s="280"/>
      <c r="L1026" s="180">
        <v>1930370.4</v>
      </c>
      <c r="M1026" s="281">
        <v>45748</v>
      </c>
    </row>
    <row r="1027" spans="1:13" ht="25.5" x14ac:dyDescent="0.2">
      <c r="A1027" s="274"/>
      <c r="B1027" s="175" t="s">
        <v>852</v>
      </c>
      <c r="C1027" s="176" t="s">
        <v>853</v>
      </c>
      <c r="D1027" s="275"/>
      <c r="E1027" s="276"/>
      <c r="F1027" s="277"/>
      <c r="G1027" s="278"/>
      <c r="H1027" s="179">
        <v>45769.45925925926</v>
      </c>
      <c r="I1027" s="178" t="s">
        <v>1869</v>
      </c>
      <c r="J1027" s="279"/>
      <c r="K1027" s="280"/>
      <c r="L1027" s="180">
        <v>1547000</v>
      </c>
      <c r="M1027" s="281">
        <v>45748</v>
      </c>
    </row>
    <row r="1028" spans="1:13" ht="25.5" x14ac:dyDescent="0.2">
      <c r="A1028" s="274"/>
      <c r="B1028" s="175" t="s">
        <v>852</v>
      </c>
      <c r="C1028" s="176" t="s">
        <v>853</v>
      </c>
      <c r="D1028" s="275"/>
      <c r="E1028" s="276"/>
      <c r="F1028" s="277"/>
      <c r="G1028" s="278"/>
      <c r="H1028" s="179">
        <v>45769.424305555556</v>
      </c>
      <c r="I1028" s="178" t="s">
        <v>1870</v>
      </c>
      <c r="J1028" s="279"/>
      <c r="K1028" s="280"/>
      <c r="L1028" s="180">
        <v>512280.72</v>
      </c>
      <c r="M1028" s="281">
        <v>45748</v>
      </c>
    </row>
    <row r="1029" spans="1:13" ht="25.5" x14ac:dyDescent="0.2">
      <c r="A1029" s="274"/>
      <c r="B1029" s="175" t="s">
        <v>852</v>
      </c>
      <c r="C1029" s="176" t="s">
        <v>853</v>
      </c>
      <c r="D1029" s="275"/>
      <c r="E1029" s="276"/>
      <c r="F1029" s="277"/>
      <c r="G1029" s="278"/>
      <c r="H1029" s="179">
        <v>45769.412615740737</v>
      </c>
      <c r="I1029" s="178" t="s">
        <v>1871</v>
      </c>
      <c r="J1029" s="279"/>
      <c r="K1029" s="280"/>
      <c r="L1029" s="180">
        <v>1683136</v>
      </c>
      <c r="M1029" s="281">
        <v>45748</v>
      </c>
    </row>
    <row r="1030" spans="1:13" ht="25.5" x14ac:dyDescent="0.2">
      <c r="A1030" s="274"/>
      <c r="B1030" s="175" t="s">
        <v>852</v>
      </c>
      <c r="C1030" s="176" t="s">
        <v>853</v>
      </c>
      <c r="D1030" s="275"/>
      <c r="E1030" s="276"/>
      <c r="F1030" s="277"/>
      <c r="G1030" s="278"/>
      <c r="H1030" s="179">
        <v>45768.711157407408</v>
      </c>
      <c r="I1030" s="178" t="s">
        <v>1872</v>
      </c>
      <c r="J1030" s="279"/>
      <c r="K1030" s="280"/>
      <c r="L1030" s="180">
        <v>2931327</v>
      </c>
      <c r="M1030" s="281">
        <v>45748</v>
      </c>
    </row>
    <row r="1031" spans="1:13" ht="25.5" x14ac:dyDescent="0.2">
      <c r="A1031" s="274"/>
      <c r="B1031" s="175" t="s">
        <v>852</v>
      </c>
      <c r="C1031" s="176" t="s">
        <v>853</v>
      </c>
      <c r="D1031" s="275"/>
      <c r="E1031" s="276"/>
      <c r="F1031" s="277"/>
      <c r="G1031" s="278"/>
      <c r="H1031" s="179">
        <v>45768.591967592591</v>
      </c>
      <c r="I1031" s="178" t="s">
        <v>1873</v>
      </c>
      <c r="J1031" s="279"/>
      <c r="K1031" s="280"/>
      <c r="L1031" s="180">
        <v>2618000</v>
      </c>
      <c r="M1031" s="281">
        <v>45748</v>
      </c>
    </row>
    <row r="1032" spans="1:13" ht="25.5" x14ac:dyDescent="0.2">
      <c r="A1032" s="274"/>
      <c r="B1032" s="175" t="s">
        <v>852</v>
      </c>
      <c r="C1032" s="176" t="s">
        <v>853</v>
      </c>
      <c r="D1032" s="275"/>
      <c r="E1032" s="276"/>
      <c r="F1032" s="277"/>
      <c r="G1032" s="278"/>
      <c r="H1032" s="179">
        <v>45768.49523148148</v>
      </c>
      <c r="I1032" s="178" t="s">
        <v>1874</v>
      </c>
      <c r="J1032" s="279"/>
      <c r="K1032" s="280"/>
      <c r="L1032" s="180">
        <v>613028.5</v>
      </c>
      <c r="M1032" s="281">
        <v>45748</v>
      </c>
    </row>
    <row r="1033" spans="1:13" ht="25.5" x14ac:dyDescent="0.2">
      <c r="A1033" s="274"/>
      <c r="B1033" s="175" t="s">
        <v>852</v>
      </c>
      <c r="C1033" s="176" t="s">
        <v>853</v>
      </c>
      <c r="D1033" s="275"/>
      <c r="E1033" s="276"/>
      <c r="F1033" s="277"/>
      <c r="G1033" s="278"/>
      <c r="H1033" s="179">
        <v>45768.48164351852</v>
      </c>
      <c r="I1033" s="178" t="s">
        <v>1875</v>
      </c>
      <c r="J1033" s="279"/>
      <c r="K1033" s="280"/>
      <c r="L1033" s="180">
        <v>2987138</v>
      </c>
      <c r="M1033" s="281">
        <v>45748</v>
      </c>
    </row>
    <row r="1034" spans="1:13" ht="25.5" x14ac:dyDescent="0.2">
      <c r="A1034" s="274"/>
      <c r="B1034" s="175" t="s">
        <v>852</v>
      </c>
      <c r="C1034" s="176" t="s">
        <v>853</v>
      </c>
      <c r="D1034" s="275"/>
      <c r="E1034" s="276"/>
      <c r="F1034" s="277"/>
      <c r="G1034" s="278"/>
      <c r="H1034" s="179">
        <v>45768.479305555556</v>
      </c>
      <c r="I1034" s="178" t="s">
        <v>1876</v>
      </c>
      <c r="J1034" s="279"/>
      <c r="K1034" s="280"/>
      <c r="L1034" s="180">
        <v>1685040</v>
      </c>
      <c r="M1034" s="281">
        <v>45748</v>
      </c>
    </row>
    <row r="1035" spans="1:13" ht="25.5" x14ac:dyDescent="0.2">
      <c r="A1035" s="274"/>
      <c r="B1035" s="175" t="s">
        <v>852</v>
      </c>
      <c r="C1035" s="176" t="s">
        <v>853</v>
      </c>
      <c r="D1035" s="275"/>
      <c r="E1035" s="276"/>
      <c r="F1035" s="277"/>
      <c r="G1035" s="278"/>
      <c r="H1035" s="179">
        <v>45764.608599537038</v>
      </c>
      <c r="I1035" s="178" t="s">
        <v>1877</v>
      </c>
      <c r="J1035" s="279"/>
      <c r="K1035" s="280"/>
      <c r="L1035" s="180">
        <v>577999.66</v>
      </c>
      <c r="M1035" s="281">
        <v>45748</v>
      </c>
    </row>
    <row r="1036" spans="1:13" ht="25.5" x14ac:dyDescent="0.2">
      <c r="A1036" s="274"/>
      <c r="B1036" s="175" t="s">
        <v>852</v>
      </c>
      <c r="C1036" s="176" t="s">
        <v>853</v>
      </c>
      <c r="D1036" s="275"/>
      <c r="E1036" s="276"/>
      <c r="F1036" s="277"/>
      <c r="G1036" s="278"/>
      <c r="H1036" s="179">
        <v>45764.32712962963</v>
      </c>
      <c r="I1036" s="178" t="s">
        <v>1878</v>
      </c>
      <c r="J1036" s="279"/>
      <c r="K1036" s="280"/>
      <c r="L1036" s="180">
        <v>324060</v>
      </c>
      <c r="M1036" s="281">
        <v>45748</v>
      </c>
    </row>
    <row r="1037" spans="1:13" ht="25.5" x14ac:dyDescent="0.2">
      <c r="A1037" s="274"/>
      <c r="B1037" s="175" t="s">
        <v>852</v>
      </c>
      <c r="C1037" s="176" t="s">
        <v>853</v>
      </c>
      <c r="D1037" s="275"/>
      <c r="E1037" s="276"/>
      <c r="F1037" s="277"/>
      <c r="G1037" s="278"/>
      <c r="H1037" s="179">
        <v>45763.731956018521</v>
      </c>
      <c r="I1037" s="178" t="s">
        <v>1879</v>
      </c>
      <c r="J1037" s="279"/>
      <c r="K1037" s="280"/>
      <c r="L1037" s="180">
        <v>254660</v>
      </c>
      <c r="M1037" s="281">
        <v>45748</v>
      </c>
    </row>
    <row r="1038" spans="1:13" ht="25.5" x14ac:dyDescent="0.2">
      <c r="A1038" s="274"/>
      <c r="B1038" s="175" t="s">
        <v>852</v>
      </c>
      <c r="C1038" s="176" t="s">
        <v>853</v>
      </c>
      <c r="D1038" s="275"/>
      <c r="E1038" s="276"/>
      <c r="F1038" s="277"/>
      <c r="G1038" s="278"/>
      <c r="H1038" s="179">
        <v>45763.692118055558</v>
      </c>
      <c r="I1038" s="178" t="s">
        <v>1880</v>
      </c>
      <c r="J1038" s="279"/>
      <c r="K1038" s="280"/>
      <c r="L1038" s="180">
        <v>990000</v>
      </c>
      <c r="M1038" s="281">
        <v>45748</v>
      </c>
    </row>
    <row r="1039" spans="1:13" ht="25.5" x14ac:dyDescent="0.2">
      <c r="A1039" s="274"/>
      <c r="B1039" s="175" t="s">
        <v>852</v>
      </c>
      <c r="C1039" s="176" t="s">
        <v>853</v>
      </c>
      <c r="D1039" s="275"/>
      <c r="E1039" s="276"/>
      <c r="F1039" s="277"/>
      <c r="G1039" s="278"/>
      <c r="H1039" s="179">
        <v>45763.554988425924</v>
      </c>
      <c r="I1039" s="178" t="s">
        <v>1881</v>
      </c>
      <c r="J1039" s="279"/>
      <c r="K1039" s="280"/>
      <c r="L1039" s="180">
        <v>2380000</v>
      </c>
      <c r="M1039" s="281">
        <v>45748</v>
      </c>
    </row>
    <row r="1040" spans="1:13" ht="25.5" x14ac:dyDescent="0.2">
      <c r="A1040" s="274"/>
      <c r="B1040" s="175" t="s">
        <v>852</v>
      </c>
      <c r="C1040" s="176" t="s">
        <v>853</v>
      </c>
      <c r="D1040" s="275"/>
      <c r="E1040" s="276"/>
      <c r="F1040" s="277"/>
      <c r="G1040" s="278"/>
      <c r="H1040" s="179">
        <v>45763.466620370367</v>
      </c>
      <c r="I1040" s="178" t="s">
        <v>1882</v>
      </c>
      <c r="J1040" s="279"/>
      <c r="K1040" s="280"/>
      <c r="L1040" s="180">
        <v>690200</v>
      </c>
      <c r="M1040" s="281">
        <v>45748</v>
      </c>
    </row>
    <row r="1041" spans="1:13" ht="25.5" x14ac:dyDescent="0.2">
      <c r="A1041" s="274"/>
      <c r="B1041" s="175" t="s">
        <v>852</v>
      </c>
      <c r="C1041" s="176" t="s">
        <v>853</v>
      </c>
      <c r="D1041" s="275"/>
      <c r="E1041" s="276"/>
      <c r="F1041" s="277"/>
      <c r="G1041" s="278"/>
      <c r="H1041" s="179">
        <v>45763.428032407406</v>
      </c>
      <c r="I1041" s="178" t="s">
        <v>1883</v>
      </c>
      <c r="J1041" s="279"/>
      <c r="K1041" s="280"/>
      <c r="L1041" s="180">
        <v>1642200</v>
      </c>
      <c r="M1041" s="281">
        <v>45748</v>
      </c>
    </row>
    <row r="1042" spans="1:13" ht="25.5" x14ac:dyDescent="0.2">
      <c r="A1042" s="274"/>
      <c r="B1042" s="175" t="s">
        <v>852</v>
      </c>
      <c r="C1042" s="176" t="s">
        <v>853</v>
      </c>
      <c r="D1042" s="275"/>
      <c r="E1042" s="276"/>
      <c r="F1042" s="277"/>
      <c r="G1042" s="278"/>
      <c r="H1042" s="179">
        <v>45763.395532407405</v>
      </c>
      <c r="I1042" s="178" t="s">
        <v>1884</v>
      </c>
      <c r="J1042" s="279"/>
      <c r="K1042" s="280"/>
      <c r="L1042" s="180">
        <v>43119</v>
      </c>
      <c r="M1042" s="281">
        <v>45748</v>
      </c>
    </row>
    <row r="1043" spans="1:13" ht="25.5" x14ac:dyDescent="0.2">
      <c r="A1043" s="274"/>
      <c r="B1043" s="175" t="s">
        <v>852</v>
      </c>
      <c r="C1043" s="176" t="s">
        <v>853</v>
      </c>
      <c r="D1043" s="275"/>
      <c r="E1043" s="276"/>
      <c r="F1043" s="277"/>
      <c r="G1043" s="278"/>
      <c r="H1043" s="179">
        <v>45762.639351851853</v>
      </c>
      <c r="I1043" s="178" t="s">
        <v>1885</v>
      </c>
      <c r="J1043" s="279"/>
      <c r="K1043" s="280"/>
      <c r="L1043" s="180">
        <v>280001.05</v>
      </c>
      <c r="M1043" s="281">
        <v>45748</v>
      </c>
    </row>
    <row r="1044" spans="1:13" ht="25.5" x14ac:dyDescent="0.2">
      <c r="A1044" s="274"/>
      <c r="B1044" s="175" t="s">
        <v>852</v>
      </c>
      <c r="C1044" s="176" t="s">
        <v>853</v>
      </c>
      <c r="D1044" s="275"/>
      <c r="E1044" s="276"/>
      <c r="F1044" s="277"/>
      <c r="G1044" s="278"/>
      <c r="H1044" s="179">
        <v>45762.476967592593</v>
      </c>
      <c r="I1044" s="178" t="s">
        <v>1886</v>
      </c>
      <c r="J1044" s="279"/>
      <c r="K1044" s="280"/>
      <c r="L1044" s="180">
        <v>755650</v>
      </c>
      <c r="M1044" s="281">
        <v>45748</v>
      </c>
    </row>
    <row r="1045" spans="1:13" ht="25.5" x14ac:dyDescent="0.2">
      <c r="A1045" s="274"/>
      <c r="B1045" s="175" t="s">
        <v>852</v>
      </c>
      <c r="C1045" s="176" t="s">
        <v>853</v>
      </c>
      <c r="D1045" s="275"/>
      <c r="E1045" s="276"/>
      <c r="F1045" s="277"/>
      <c r="G1045" s="278"/>
      <c r="H1045" s="179">
        <v>45762.458391203705</v>
      </c>
      <c r="I1045" s="178" t="s">
        <v>1887</v>
      </c>
      <c r="J1045" s="279"/>
      <c r="K1045" s="280"/>
      <c r="L1045" s="180">
        <v>218960</v>
      </c>
      <c r="M1045" s="281">
        <v>45748</v>
      </c>
    </row>
    <row r="1046" spans="1:13" ht="25.5" x14ac:dyDescent="0.2">
      <c r="A1046" s="274"/>
      <c r="B1046" s="175" t="s">
        <v>852</v>
      </c>
      <c r="C1046" s="176" t="s">
        <v>853</v>
      </c>
      <c r="D1046" s="275"/>
      <c r="E1046" s="276"/>
      <c r="F1046" s="277"/>
      <c r="G1046" s="278"/>
      <c r="H1046" s="179">
        <v>45762.386736111112</v>
      </c>
      <c r="I1046" s="178" t="s">
        <v>1888</v>
      </c>
      <c r="J1046" s="279"/>
      <c r="K1046" s="280"/>
      <c r="L1046" s="180">
        <v>1166200</v>
      </c>
      <c r="M1046" s="281">
        <v>45748</v>
      </c>
    </row>
    <row r="1047" spans="1:13" ht="25.5" x14ac:dyDescent="0.2">
      <c r="A1047" s="274"/>
      <c r="B1047" s="175" t="s">
        <v>852</v>
      </c>
      <c r="C1047" s="176" t="s">
        <v>853</v>
      </c>
      <c r="D1047" s="275"/>
      <c r="E1047" s="276"/>
      <c r="F1047" s="277"/>
      <c r="G1047" s="278"/>
      <c r="H1047" s="179">
        <v>45761.650335648148</v>
      </c>
      <c r="I1047" s="178" t="s">
        <v>1889</v>
      </c>
      <c r="J1047" s="279"/>
      <c r="K1047" s="280"/>
      <c r="L1047" s="180">
        <v>2535176</v>
      </c>
      <c r="M1047" s="281">
        <v>45748</v>
      </c>
    </row>
    <row r="1048" spans="1:13" ht="25.5" x14ac:dyDescent="0.2">
      <c r="A1048" s="274"/>
      <c r="B1048" s="175" t="s">
        <v>852</v>
      </c>
      <c r="C1048" s="176" t="s">
        <v>853</v>
      </c>
      <c r="D1048" s="275"/>
      <c r="E1048" s="276"/>
      <c r="F1048" s="277"/>
      <c r="G1048" s="278"/>
      <c r="H1048" s="179">
        <v>45761.642488425925</v>
      </c>
      <c r="I1048" s="178" t="s">
        <v>1890</v>
      </c>
      <c r="J1048" s="279"/>
      <c r="K1048" s="280"/>
      <c r="L1048" s="180">
        <v>416500</v>
      </c>
      <c r="M1048" s="281">
        <v>45748</v>
      </c>
    </row>
    <row r="1049" spans="1:13" ht="25.5" x14ac:dyDescent="0.2">
      <c r="A1049" s="274"/>
      <c r="B1049" s="175" t="s">
        <v>852</v>
      </c>
      <c r="C1049" s="176" t="s">
        <v>853</v>
      </c>
      <c r="D1049" s="275"/>
      <c r="E1049" s="276"/>
      <c r="F1049" s="277"/>
      <c r="G1049" s="278"/>
      <c r="H1049" s="179">
        <v>45761.523784722223</v>
      </c>
      <c r="I1049" s="178" t="s">
        <v>1891</v>
      </c>
      <c r="J1049" s="279"/>
      <c r="K1049" s="280"/>
      <c r="L1049" s="180">
        <v>4000000.55</v>
      </c>
      <c r="M1049" s="281">
        <v>45748</v>
      </c>
    </row>
    <row r="1050" spans="1:13" ht="25.5" x14ac:dyDescent="0.2">
      <c r="A1050" s="274"/>
      <c r="B1050" s="175" t="s">
        <v>852</v>
      </c>
      <c r="C1050" s="176" t="s">
        <v>853</v>
      </c>
      <c r="D1050" s="275"/>
      <c r="E1050" s="276"/>
      <c r="F1050" s="277"/>
      <c r="G1050" s="278"/>
      <c r="H1050" s="179">
        <v>45761.493888888886</v>
      </c>
      <c r="I1050" s="178" t="s">
        <v>1892</v>
      </c>
      <c r="J1050" s="279"/>
      <c r="K1050" s="280"/>
      <c r="L1050" s="180">
        <v>940100</v>
      </c>
      <c r="M1050" s="281">
        <v>45748</v>
      </c>
    </row>
    <row r="1051" spans="1:13" ht="25.5" x14ac:dyDescent="0.2">
      <c r="A1051" s="274"/>
      <c r="B1051" s="175" t="s">
        <v>852</v>
      </c>
      <c r="C1051" s="176" t="s">
        <v>853</v>
      </c>
      <c r="D1051" s="275"/>
      <c r="E1051" s="276"/>
      <c r="F1051" s="277"/>
      <c r="G1051" s="278"/>
      <c r="H1051" s="179">
        <v>45761.402638888889</v>
      </c>
      <c r="I1051" s="178" t="s">
        <v>1893</v>
      </c>
      <c r="J1051" s="279"/>
      <c r="K1051" s="280"/>
      <c r="L1051" s="180">
        <v>899993.43</v>
      </c>
      <c r="M1051" s="281">
        <v>45748</v>
      </c>
    </row>
    <row r="1052" spans="1:13" ht="25.5" x14ac:dyDescent="0.2">
      <c r="A1052" s="274"/>
      <c r="B1052" s="175" t="s">
        <v>852</v>
      </c>
      <c r="C1052" s="176" t="s">
        <v>853</v>
      </c>
      <c r="D1052" s="275"/>
      <c r="E1052" s="276"/>
      <c r="F1052" s="277"/>
      <c r="G1052" s="278"/>
      <c r="H1052" s="179">
        <v>45761.399085648147</v>
      </c>
      <c r="I1052" s="178" t="s">
        <v>1894</v>
      </c>
      <c r="J1052" s="279"/>
      <c r="K1052" s="280"/>
      <c r="L1052" s="180">
        <v>4102484.54</v>
      </c>
      <c r="M1052" s="281">
        <v>45748</v>
      </c>
    </row>
    <row r="1053" spans="1:13" ht="25.5" x14ac:dyDescent="0.2">
      <c r="A1053" s="274"/>
      <c r="B1053" s="175" t="s">
        <v>852</v>
      </c>
      <c r="C1053" s="176" t="s">
        <v>853</v>
      </c>
      <c r="D1053" s="275"/>
      <c r="E1053" s="276"/>
      <c r="F1053" s="277"/>
      <c r="G1053" s="278"/>
      <c r="H1053" s="179">
        <v>45761.385405092595</v>
      </c>
      <c r="I1053" s="178" t="s">
        <v>1895</v>
      </c>
      <c r="J1053" s="279"/>
      <c r="K1053" s="280"/>
      <c r="L1053" s="180">
        <v>1130500</v>
      </c>
      <c r="M1053" s="281">
        <v>45748</v>
      </c>
    </row>
    <row r="1054" spans="1:13" ht="25.5" x14ac:dyDescent="0.2">
      <c r="A1054" s="274"/>
      <c r="B1054" s="175" t="s">
        <v>852</v>
      </c>
      <c r="C1054" s="176" t="s">
        <v>853</v>
      </c>
      <c r="D1054" s="275"/>
      <c r="E1054" s="276"/>
      <c r="F1054" s="277"/>
      <c r="G1054" s="278"/>
      <c r="H1054" s="179">
        <v>45761.361956018518</v>
      </c>
      <c r="I1054" s="178" t="s">
        <v>1896</v>
      </c>
      <c r="J1054" s="279"/>
      <c r="K1054" s="280"/>
      <c r="L1054" s="180">
        <v>749700</v>
      </c>
      <c r="M1054" s="281">
        <v>45748</v>
      </c>
    </row>
    <row r="1055" spans="1:13" ht="25.5" x14ac:dyDescent="0.2">
      <c r="A1055" s="274"/>
      <c r="B1055" s="175" t="s">
        <v>852</v>
      </c>
      <c r="C1055" s="176" t="s">
        <v>853</v>
      </c>
      <c r="D1055" s="275"/>
      <c r="E1055" s="276"/>
      <c r="F1055" s="277"/>
      <c r="G1055" s="278"/>
      <c r="H1055" s="179">
        <v>45758.708368055559</v>
      </c>
      <c r="I1055" s="178" t="s">
        <v>1897</v>
      </c>
      <c r="J1055" s="279"/>
      <c r="K1055" s="280"/>
      <c r="L1055" s="180">
        <v>120296</v>
      </c>
      <c r="M1055" s="281">
        <v>45748</v>
      </c>
    </row>
    <row r="1056" spans="1:13" ht="25.5" x14ac:dyDescent="0.2">
      <c r="A1056" s="274"/>
      <c r="B1056" s="175" t="s">
        <v>852</v>
      </c>
      <c r="C1056" s="176" t="s">
        <v>853</v>
      </c>
      <c r="D1056" s="275"/>
      <c r="E1056" s="276"/>
      <c r="F1056" s="277"/>
      <c r="G1056" s="278"/>
      <c r="H1056" s="179">
        <v>45758.699270833335</v>
      </c>
      <c r="I1056" s="178" t="s">
        <v>1898</v>
      </c>
      <c r="J1056" s="279"/>
      <c r="K1056" s="280"/>
      <c r="L1056" s="180">
        <v>121184</v>
      </c>
      <c r="M1056" s="281">
        <v>45748</v>
      </c>
    </row>
    <row r="1057" spans="1:13" ht="25.5" x14ac:dyDescent="0.2">
      <c r="A1057" s="274"/>
      <c r="B1057" s="175" t="s">
        <v>852</v>
      </c>
      <c r="C1057" s="176" t="s">
        <v>853</v>
      </c>
      <c r="D1057" s="275"/>
      <c r="E1057" s="276"/>
      <c r="F1057" s="277"/>
      <c r="G1057" s="278"/>
      <c r="H1057" s="179">
        <v>45758.691886574074</v>
      </c>
      <c r="I1057" s="178" t="s">
        <v>1899</v>
      </c>
      <c r="J1057" s="279"/>
      <c r="K1057" s="280"/>
      <c r="L1057" s="180">
        <v>121184</v>
      </c>
      <c r="M1057" s="281">
        <v>45748</v>
      </c>
    </row>
    <row r="1058" spans="1:13" ht="25.5" x14ac:dyDescent="0.2">
      <c r="A1058" s="274"/>
      <c r="B1058" s="175" t="s">
        <v>852</v>
      </c>
      <c r="C1058" s="176" t="s">
        <v>853</v>
      </c>
      <c r="D1058" s="275"/>
      <c r="E1058" s="276"/>
      <c r="F1058" s="277"/>
      <c r="G1058" s="278"/>
      <c r="H1058" s="179">
        <v>45758.68240740741</v>
      </c>
      <c r="I1058" s="178" t="s">
        <v>1900</v>
      </c>
      <c r="J1058" s="279"/>
      <c r="K1058" s="280"/>
      <c r="L1058" s="180">
        <v>579998.86</v>
      </c>
      <c r="M1058" s="281">
        <v>45748</v>
      </c>
    </row>
    <row r="1059" spans="1:13" ht="25.5" x14ac:dyDescent="0.2">
      <c r="A1059" s="274"/>
      <c r="B1059" s="175" t="s">
        <v>852</v>
      </c>
      <c r="C1059" s="176" t="s">
        <v>853</v>
      </c>
      <c r="D1059" s="275"/>
      <c r="E1059" s="276"/>
      <c r="F1059" s="277"/>
      <c r="G1059" s="278"/>
      <c r="H1059" s="179">
        <v>45758.671481481484</v>
      </c>
      <c r="I1059" s="178" t="s">
        <v>1901</v>
      </c>
      <c r="J1059" s="279"/>
      <c r="K1059" s="280"/>
      <c r="L1059" s="180">
        <v>184973</v>
      </c>
      <c r="M1059" s="281">
        <v>45748</v>
      </c>
    </row>
    <row r="1060" spans="1:13" ht="25.5" x14ac:dyDescent="0.2">
      <c r="A1060" s="274"/>
      <c r="B1060" s="175" t="s">
        <v>852</v>
      </c>
      <c r="C1060" s="176" t="s">
        <v>853</v>
      </c>
      <c r="D1060" s="275"/>
      <c r="E1060" s="276"/>
      <c r="F1060" s="277"/>
      <c r="G1060" s="278"/>
      <c r="H1060" s="179">
        <v>45758.655046296299</v>
      </c>
      <c r="I1060" s="178" t="s">
        <v>1902</v>
      </c>
      <c r="J1060" s="279"/>
      <c r="K1060" s="280"/>
      <c r="L1060" s="180">
        <v>207060</v>
      </c>
      <c r="M1060" s="281">
        <v>45748</v>
      </c>
    </row>
    <row r="1061" spans="1:13" ht="25.5" x14ac:dyDescent="0.2">
      <c r="A1061" s="274"/>
      <c r="B1061" s="175" t="s">
        <v>852</v>
      </c>
      <c r="C1061" s="176" t="s">
        <v>853</v>
      </c>
      <c r="D1061" s="275"/>
      <c r="E1061" s="276"/>
      <c r="F1061" s="277"/>
      <c r="G1061" s="278"/>
      <c r="H1061" s="179">
        <v>45758.62290509259</v>
      </c>
      <c r="I1061" s="178" t="s">
        <v>1903</v>
      </c>
      <c r="J1061" s="279"/>
      <c r="K1061" s="280"/>
      <c r="L1061" s="180">
        <v>196350</v>
      </c>
      <c r="M1061" s="281">
        <v>45748</v>
      </c>
    </row>
    <row r="1062" spans="1:13" ht="25.5" x14ac:dyDescent="0.2">
      <c r="A1062" s="274"/>
      <c r="B1062" s="175" t="s">
        <v>852</v>
      </c>
      <c r="C1062" s="176" t="s">
        <v>853</v>
      </c>
      <c r="D1062" s="275"/>
      <c r="E1062" s="276"/>
      <c r="F1062" s="277"/>
      <c r="G1062" s="278"/>
      <c r="H1062" s="179">
        <v>45758.609583333331</v>
      </c>
      <c r="I1062" s="178" t="s">
        <v>1904</v>
      </c>
      <c r="J1062" s="279"/>
      <c r="K1062" s="280"/>
      <c r="L1062" s="180">
        <v>397238.66</v>
      </c>
      <c r="M1062" s="281">
        <v>45748</v>
      </c>
    </row>
    <row r="1063" spans="1:13" ht="25.5" x14ac:dyDescent="0.2">
      <c r="A1063" s="274"/>
      <c r="B1063" s="175" t="s">
        <v>852</v>
      </c>
      <c r="C1063" s="176" t="s">
        <v>853</v>
      </c>
      <c r="D1063" s="275"/>
      <c r="E1063" s="276"/>
      <c r="F1063" s="277"/>
      <c r="G1063" s="278"/>
      <c r="H1063" s="179">
        <v>45758.555856481478</v>
      </c>
      <c r="I1063" s="178" t="s">
        <v>1905</v>
      </c>
      <c r="J1063" s="279"/>
      <c r="K1063" s="280"/>
      <c r="L1063" s="180">
        <v>163030</v>
      </c>
      <c r="M1063" s="281">
        <v>45748</v>
      </c>
    </row>
    <row r="1064" spans="1:13" ht="25.5" x14ac:dyDescent="0.2">
      <c r="A1064" s="274"/>
      <c r="B1064" s="175" t="s">
        <v>852</v>
      </c>
      <c r="C1064" s="176" t="s">
        <v>853</v>
      </c>
      <c r="D1064" s="275"/>
      <c r="E1064" s="276"/>
      <c r="F1064" s="277"/>
      <c r="G1064" s="278"/>
      <c r="H1064" s="179">
        <v>45758.523587962962</v>
      </c>
      <c r="I1064" s="178" t="s">
        <v>1906</v>
      </c>
      <c r="J1064" s="279"/>
      <c r="K1064" s="280"/>
      <c r="L1064" s="180">
        <v>266501</v>
      </c>
      <c r="M1064" s="281">
        <v>45748</v>
      </c>
    </row>
    <row r="1065" spans="1:13" ht="25.5" x14ac:dyDescent="0.2">
      <c r="A1065" s="274"/>
      <c r="B1065" s="175" t="s">
        <v>852</v>
      </c>
      <c r="C1065" s="176" t="s">
        <v>853</v>
      </c>
      <c r="D1065" s="275"/>
      <c r="E1065" s="276"/>
      <c r="F1065" s="277"/>
      <c r="G1065" s="278"/>
      <c r="H1065" s="179">
        <v>45758.507453703707</v>
      </c>
      <c r="I1065" s="178" t="s">
        <v>1907</v>
      </c>
      <c r="J1065" s="279"/>
      <c r="K1065" s="280"/>
      <c r="L1065" s="180">
        <v>179140</v>
      </c>
      <c r="M1065" s="281">
        <v>45748</v>
      </c>
    </row>
    <row r="1066" spans="1:13" ht="25.5" x14ac:dyDescent="0.2">
      <c r="A1066" s="274"/>
      <c r="B1066" s="175" t="s">
        <v>852</v>
      </c>
      <c r="C1066" s="176" t="s">
        <v>853</v>
      </c>
      <c r="D1066" s="275"/>
      <c r="E1066" s="276"/>
      <c r="F1066" s="277"/>
      <c r="G1066" s="278"/>
      <c r="H1066" s="179">
        <v>45758.453414351854</v>
      </c>
      <c r="I1066" s="178" t="s">
        <v>1908</v>
      </c>
      <c r="J1066" s="279"/>
      <c r="K1066" s="280"/>
      <c r="L1066" s="180">
        <v>178500</v>
      </c>
      <c r="M1066" s="281">
        <v>45748</v>
      </c>
    </row>
    <row r="1067" spans="1:13" ht="25.5" x14ac:dyDescent="0.2">
      <c r="A1067" s="274"/>
      <c r="B1067" s="175" t="s">
        <v>852</v>
      </c>
      <c r="C1067" s="176" t="s">
        <v>853</v>
      </c>
      <c r="D1067" s="275"/>
      <c r="E1067" s="276"/>
      <c r="F1067" s="277"/>
      <c r="G1067" s="278"/>
      <c r="H1067" s="179">
        <v>45758.409432870372</v>
      </c>
      <c r="I1067" s="178" t="s">
        <v>1909</v>
      </c>
      <c r="J1067" s="279"/>
      <c r="K1067" s="280"/>
      <c r="L1067" s="180">
        <v>571200</v>
      </c>
      <c r="M1067" s="281">
        <v>45748</v>
      </c>
    </row>
    <row r="1068" spans="1:13" ht="25.5" x14ac:dyDescent="0.2">
      <c r="A1068" s="274"/>
      <c r="B1068" s="175" t="s">
        <v>852</v>
      </c>
      <c r="C1068" s="176" t="s">
        <v>853</v>
      </c>
      <c r="D1068" s="275"/>
      <c r="E1068" s="276"/>
      <c r="F1068" s="277"/>
      <c r="G1068" s="278"/>
      <c r="H1068" s="179">
        <v>45758.407627314817</v>
      </c>
      <c r="I1068" s="178" t="s">
        <v>1910</v>
      </c>
      <c r="J1068" s="279"/>
      <c r="K1068" s="280"/>
      <c r="L1068" s="180">
        <v>1636250</v>
      </c>
      <c r="M1068" s="281">
        <v>45748</v>
      </c>
    </row>
    <row r="1069" spans="1:13" ht="25.5" x14ac:dyDescent="0.2">
      <c r="A1069" s="274"/>
      <c r="B1069" s="175" t="s">
        <v>852</v>
      </c>
      <c r="C1069" s="176" t="s">
        <v>853</v>
      </c>
      <c r="D1069" s="275"/>
      <c r="E1069" s="276"/>
      <c r="F1069" s="277"/>
      <c r="G1069" s="278"/>
      <c r="H1069" s="179">
        <v>45758.407025462962</v>
      </c>
      <c r="I1069" s="178" t="s">
        <v>1911</v>
      </c>
      <c r="J1069" s="279"/>
      <c r="K1069" s="280"/>
      <c r="L1069" s="180">
        <v>1428000</v>
      </c>
      <c r="M1069" s="281">
        <v>45748</v>
      </c>
    </row>
    <row r="1070" spans="1:13" ht="25.5" x14ac:dyDescent="0.2">
      <c r="A1070" s="274"/>
      <c r="B1070" s="175" t="s">
        <v>852</v>
      </c>
      <c r="C1070" s="176" t="s">
        <v>853</v>
      </c>
      <c r="D1070" s="275"/>
      <c r="E1070" s="276"/>
      <c r="F1070" s="277"/>
      <c r="G1070" s="278"/>
      <c r="H1070" s="179">
        <v>45758.405925925923</v>
      </c>
      <c r="I1070" s="178" t="s">
        <v>1912</v>
      </c>
      <c r="J1070" s="279"/>
      <c r="K1070" s="280"/>
      <c r="L1070" s="180">
        <v>1927800</v>
      </c>
      <c r="M1070" s="281">
        <v>45748</v>
      </c>
    </row>
    <row r="1071" spans="1:13" ht="25.5" x14ac:dyDescent="0.2">
      <c r="A1071" s="274"/>
      <c r="B1071" s="175" t="s">
        <v>852</v>
      </c>
      <c r="C1071" s="176" t="s">
        <v>853</v>
      </c>
      <c r="D1071" s="275"/>
      <c r="E1071" s="276"/>
      <c r="F1071" s="277"/>
      <c r="G1071" s="278"/>
      <c r="H1071" s="179">
        <v>45758.379374999997</v>
      </c>
      <c r="I1071" s="178" t="s">
        <v>1913</v>
      </c>
      <c r="J1071" s="279"/>
      <c r="K1071" s="280"/>
      <c r="L1071" s="180">
        <v>535500</v>
      </c>
      <c r="M1071" s="281">
        <v>45748</v>
      </c>
    </row>
    <row r="1072" spans="1:13" ht="25.5" x14ac:dyDescent="0.2">
      <c r="A1072" s="274"/>
      <c r="B1072" s="175" t="s">
        <v>852</v>
      </c>
      <c r="C1072" s="176" t="s">
        <v>853</v>
      </c>
      <c r="D1072" s="275"/>
      <c r="E1072" s="276"/>
      <c r="F1072" s="277"/>
      <c r="G1072" s="278"/>
      <c r="H1072" s="179">
        <v>45757.709143518521</v>
      </c>
      <c r="I1072" s="178" t="s">
        <v>1914</v>
      </c>
      <c r="J1072" s="279"/>
      <c r="K1072" s="280"/>
      <c r="L1072" s="180">
        <v>878528.21</v>
      </c>
      <c r="M1072" s="281">
        <v>45748</v>
      </c>
    </row>
    <row r="1073" spans="1:13" ht="25.5" x14ac:dyDescent="0.2">
      <c r="A1073" s="274"/>
      <c r="B1073" s="175" t="s">
        <v>852</v>
      </c>
      <c r="C1073" s="176" t="s">
        <v>853</v>
      </c>
      <c r="D1073" s="275"/>
      <c r="E1073" s="276"/>
      <c r="F1073" s="277"/>
      <c r="G1073" s="278"/>
      <c r="H1073" s="179">
        <v>45757.706307870372</v>
      </c>
      <c r="I1073" s="178" t="s">
        <v>1915</v>
      </c>
      <c r="J1073" s="279"/>
      <c r="K1073" s="280"/>
      <c r="L1073" s="180">
        <v>6829968.1100000003</v>
      </c>
      <c r="M1073" s="281">
        <v>45748</v>
      </c>
    </row>
    <row r="1074" spans="1:13" ht="25.5" x14ac:dyDescent="0.2">
      <c r="A1074" s="274"/>
      <c r="B1074" s="175" t="s">
        <v>852</v>
      </c>
      <c r="C1074" s="176" t="s">
        <v>853</v>
      </c>
      <c r="D1074" s="275"/>
      <c r="E1074" s="276"/>
      <c r="F1074" s="277"/>
      <c r="G1074" s="278"/>
      <c r="H1074" s="179">
        <v>45757.685729166667</v>
      </c>
      <c r="I1074" s="178" t="s">
        <v>1916</v>
      </c>
      <c r="J1074" s="279"/>
      <c r="K1074" s="280"/>
      <c r="L1074" s="180">
        <v>2611645.4</v>
      </c>
      <c r="M1074" s="281">
        <v>45748</v>
      </c>
    </row>
    <row r="1075" spans="1:13" ht="25.5" x14ac:dyDescent="0.2">
      <c r="A1075" s="274"/>
      <c r="B1075" s="175" t="s">
        <v>852</v>
      </c>
      <c r="C1075" s="176" t="s">
        <v>853</v>
      </c>
      <c r="D1075" s="275"/>
      <c r="E1075" s="276"/>
      <c r="F1075" s="277"/>
      <c r="G1075" s="278"/>
      <c r="H1075" s="179">
        <v>45757.536168981482</v>
      </c>
      <c r="I1075" s="178" t="s">
        <v>1917</v>
      </c>
      <c r="J1075" s="279"/>
      <c r="K1075" s="280"/>
      <c r="L1075" s="180">
        <v>66.64</v>
      </c>
      <c r="M1075" s="281">
        <v>45748</v>
      </c>
    </row>
    <row r="1076" spans="1:13" ht="25.5" x14ac:dyDescent="0.2">
      <c r="A1076" s="274"/>
      <c r="B1076" s="175" t="s">
        <v>852</v>
      </c>
      <c r="C1076" s="176" t="s">
        <v>853</v>
      </c>
      <c r="D1076" s="275"/>
      <c r="E1076" s="276"/>
      <c r="F1076" s="277"/>
      <c r="G1076" s="278"/>
      <c r="H1076" s="179">
        <v>45757.526585648149</v>
      </c>
      <c r="I1076" s="178" t="s">
        <v>1918</v>
      </c>
      <c r="J1076" s="279"/>
      <c r="K1076" s="280"/>
      <c r="L1076" s="180">
        <v>261800</v>
      </c>
      <c r="M1076" s="281">
        <v>45748</v>
      </c>
    </row>
    <row r="1077" spans="1:13" ht="25.5" x14ac:dyDescent="0.2">
      <c r="A1077" s="274"/>
      <c r="B1077" s="175" t="s">
        <v>852</v>
      </c>
      <c r="C1077" s="176" t="s">
        <v>853</v>
      </c>
      <c r="D1077" s="275"/>
      <c r="E1077" s="276"/>
      <c r="F1077" s="277"/>
      <c r="G1077" s="278"/>
      <c r="H1077" s="179">
        <v>45757.5158912037</v>
      </c>
      <c r="I1077" s="178" t="s">
        <v>1919</v>
      </c>
      <c r="J1077" s="279"/>
      <c r="K1077" s="280"/>
      <c r="L1077" s="180">
        <v>763980</v>
      </c>
      <c r="M1077" s="281">
        <v>45748</v>
      </c>
    </row>
    <row r="1078" spans="1:13" ht="25.5" x14ac:dyDescent="0.2">
      <c r="A1078" s="274"/>
      <c r="B1078" s="175" t="s">
        <v>852</v>
      </c>
      <c r="C1078" s="176" t="s">
        <v>853</v>
      </c>
      <c r="D1078" s="275"/>
      <c r="E1078" s="276"/>
      <c r="F1078" s="277"/>
      <c r="G1078" s="278"/>
      <c r="H1078" s="179">
        <v>45757.490185185183</v>
      </c>
      <c r="I1078" s="178" t="s">
        <v>1920</v>
      </c>
      <c r="J1078" s="279"/>
      <c r="K1078" s="280"/>
      <c r="L1078" s="180">
        <v>218167</v>
      </c>
      <c r="M1078" s="281">
        <v>45748</v>
      </c>
    </row>
    <row r="1079" spans="1:13" ht="25.5" x14ac:dyDescent="0.2">
      <c r="A1079" s="274"/>
      <c r="B1079" s="175" t="s">
        <v>852</v>
      </c>
      <c r="C1079" s="176" t="s">
        <v>853</v>
      </c>
      <c r="D1079" s="275"/>
      <c r="E1079" s="276"/>
      <c r="F1079" s="277"/>
      <c r="G1079" s="278"/>
      <c r="H1079" s="179">
        <v>45757.447060185186</v>
      </c>
      <c r="I1079" s="178" t="s">
        <v>1921</v>
      </c>
      <c r="J1079" s="279"/>
      <c r="K1079" s="280"/>
      <c r="L1079" s="180">
        <v>178095.4</v>
      </c>
      <c r="M1079" s="281">
        <v>45748</v>
      </c>
    </row>
    <row r="1080" spans="1:13" ht="25.5" x14ac:dyDescent="0.2">
      <c r="A1080" s="274"/>
      <c r="B1080" s="175" t="s">
        <v>852</v>
      </c>
      <c r="C1080" s="176" t="s">
        <v>853</v>
      </c>
      <c r="D1080" s="275"/>
      <c r="E1080" s="276"/>
      <c r="F1080" s="277"/>
      <c r="G1080" s="278"/>
      <c r="H1080" s="179">
        <v>45757.414178240739</v>
      </c>
      <c r="I1080" s="178" t="s">
        <v>1922</v>
      </c>
      <c r="J1080" s="279"/>
      <c r="K1080" s="280"/>
      <c r="L1080" s="180">
        <v>512295</v>
      </c>
      <c r="M1080" s="281">
        <v>45748</v>
      </c>
    </row>
    <row r="1081" spans="1:13" ht="25.5" x14ac:dyDescent="0.2">
      <c r="A1081" s="274"/>
      <c r="B1081" s="175" t="s">
        <v>852</v>
      </c>
      <c r="C1081" s="176" t="s">
        <v>853</v>
      </c>
      <c r="D1081" s="275"/>
      <c r="E1081" s="276"/>
      <c r="F1081" s="277"/>
      <c r="G1081" s="278"/>
      <c r="H1081" s="179">
        <v>45757.380624999998</v>
      </c>
      <c r="I1081" s="178" t="s">
        <v>1923</v>
      </c>
      <c r="J1081" s="279"/>
      <c r="K1081" s="280"/>
      <c r="L1081" s="180">
        <v>154700</v>
      </c>
      <c r="M1081" s="281">
        <v>45748</v>
      </c>
    </row>
    <row r="1082" spans="1:13" ht="25.5" x14ac:dyDescent="0.2">
      <c r="A1082" s="274"/>
      <c r="B1082" s="175" t="s">
        <v>852</v>
      </c>
      <c r="C1082" s="176" t="s">
        <v>853</v>
      </c>
      <c r="D1082" s="275"/>
      <c r="E1082" s="276"/>
      <c r="F1082" s="277"/>
      <c r="G1082" s="278"/>
      <c r="H1082" s="179">
        <v>45756.691006944442</v>
      </c>
      <c r="I1082" s="178" t="s">
        <v>1924</v>
      </c>
      <c r="J1082" s="279"/>
      <c r="K1082" s="280"/>
      <c r="L1082" s="180">
        <v>3700000.36</v>
      </c>
      <c r="M1082" s="281">
        <v>45748</v>
      </c>
    </row>
    <row r="1083" spans="1:13" ht="25.5" x14ac:dyDescent="0.2">
      <c r="A1083" s="274"/>
      <c r="B1083" s="175" t="s">
        <v>852</v>
      </c>
      <c r="C1083" s="176" t="s">
        <v>853</v>
      </c>
      <c r="D1083" s="275"/>
      <c r="E1083" s="276"/>
      <c r="F1083" s="277"/>
      <c r="G1083" s="278"/>
      <c r="H1083" s="179">
        <v>45756.661307870374</v>
      </c>
      <c r="I1083" s="178" t="s">
        <v>1925</v>
      </c>
      <c r="J1083" s="279"/>
      <c r="K1083" s="280"/>
      <c r="L1083" s="180">
        <v>1761200</v>
      </c>
      <c r="M1083" s="281">
        <v>45748</v>
      </c>
    </row>
    <row r="1084" spans="1:13" ht="25.5" x14ac:dyDescent="0.2">
      <c r="A1084" s="274"/>
      <c r="B1084" s="175" t="s">
        <v>852</v>
      </c>
      <c r="C1084" s="176" t="s">
        <v>853</v>
      </c>
      <c r="D1084" s="275"/>
      <c r="E1084" s="276"/>
      <c r="F1084" s="277"/>
      <c r="G1084" s="278"/>
      <c r="H1084" s="179">
        <v>45756.659305555557</v>
      </c>
      <c r="I1084" s="178" t="s">
        <v>1926</v>
      </c>
      <c r="J1084" s="279"/>
      <c r="K1084" s="280"/>
      <c r="L1084" s="180">
        <v>1297100</v>
      </c>
      <c r="M1084" s="281">
        <v>45748</v>
      </c>
    </row>
    <row r="1085" spans="1:13" ht="25.5" x14ac:dyDescent="0.2">
      <c r="A1085" s="274"/>
      <c r="B1085" s="175" t="s">
        <v>852</v>
      </c>
      <c r="C1085" s="176" t="s">
        <v>853</v>
      </c>
      <c r="D1085" s="275"/>
      <c r="E1085" s="276"/>
      <c r="F1085" s="277"/>
      <c r="G1085" s="278"/>
      <c r="H1085" s="179">
        <v>45756.648819444446</v>
      </c>
      <c r="I1085" s="178" t="s">
        <v>1927</v>
      </c>
      <c r="J1085" s="279"/>
      <c r="K1085" s="280"/>
      <c r="L1085" s="180">
        <v>499000</v>
      </c>
      <c r="M1085" s="281">
        <v>45748</v>
      </c>
    </row>
    <row r="1086" spans="1:13" ht="25.5" x14ac:dyDescent="0.2">
      <c r="A1086" s="274"/>
      <c r="B1086" s="175" t="s">
        <v>852</v>
      </c>
      <c r="C1086" s="176" t="s">
        <v>853</v>
      </c>
      <c r="D1086" s="275"/>
      <c r="E1086" s="276"/>
      <c r="F1086" s="277"/>
      <c r="G1086" s="278"/>
      <c r="H1086" s="179">
        <v>45756.646122685182</v>
      </c>
      <c r="I1086" s="178" t="s">
        <v>1928</v>
      </c>
      <c r="J1086" s="279"/>
      <c r="K1086" s="280"/>
      <c r="L1086" s="180">
        <v>766419.5</v>
      </c>
      <c r="M1086" s="281">
        <v>45748</v>
      </c>
    </row>
    <row r="1087" spans="1:13" ht="25.5" x14ac:dyDescent="0.2">
      <c r="A1087" s="274"/>
      <c r="B1087" s="175" t="s">
        <v>852</v>
      </c>
      <c r="C1087" s="176" t="s">
        <v>853</v>
      </c>
      <c r="D1087" s="275"/>
      <c r="E1087" s="276"/>
      <c r="F1087" s="277"/>
      <c r="G1087" s="278"/>
      <c r="H1087" s="179">
        <v>45756.457928240743</v>
      </c>
      <c r="I1087" s="178" t="s">
        <v>1929</v>
      </c>
      <c r="J1087" s="279"/>
      <c r="K1087" s="280"/>
      <c r="L1087" s="180">
        <v>800000.11</v>
      </c>
      <c r="M1087" s="281">
        <v>45748</v>
      </c>
    </row>
    <row r="1088" spans="1:13" ht="25.5" x14ac:dyDescent="0.2">
      <c r="A1088" s="274"/>
      <c r="B1088" s="175" t="s">
        <v>852</v>
      </c>
      <c r="C1088" s="176" t="s">
        <v>853</v>
      </c>
      <c r="D1088" s="275"/>
      <c r="E1088" s="276"/>
      <c r="F1088" s="277"/>
      <c r="G1088" s="278"/>
      <c r="H1088" s="179">
        <v>45756.430208333331</v>
      </c>
      <c r="I1088" s="178" t="s">
        <v>1930</v>
      </c>
      <c r="J1088" s="279"/>
      <c r="K1088" s="280"/>
      <c r="L1088" s="180">
        <v>749997.5</v>
      </c>
      <c r="M1088" s="281">
        <v>45748</v>
      </c>
    </row>
    <row r="1089" spans="1:13" ht="25.5" x14ac:dyDescent="0.2">
      <c r="A1089" s="274"/>
      <c r="B1089" s="175" t="s">
        <v>852</v>
      </c>
      <c r="C1089" s="176" t="s">
        <v>853</v>
      </c>
      <c r="D1089" s="275"/>
      <c r="E1089" s="276"/>
      <c r="F1089" s="277"/>
      <c r="G1089" s="278"/>
      <c r="H1089" s="179">
        <v>45756.398622685185</v>
      </c>
      <c r="I1089" s="178" t="s">
        <v>1931</v>
      </c>
      <c r="J1089" s="279"/>
      <c r="K1089" s="280"/>
      <c r="L1089" s="180">
        <v>1945650</v>
      </c>
      <c r="M1089" s="281">
        <v>45748</v>
      </c>
    </row>
    <row r="1090" spans="1:13" ht="25.5" x14ac:dyDescent="0.2">
      <c r="A1090" s="274"/>
      <c r="B1090" s="175" t="s">
        <v>852</v>
      </c>
      <c r="C1090" s="176" t="s">
        <v>853</v>
      </c>
      <c r="D1090" s="275"/>
      <c r="E1090" s="276"/>
      <c r="F1090" s="277"/>
      <c r="G1090" s="278"/>
      <c r="H1090" s="179">
        <v>45756.391655092593</v>
      </c>
      <c r="I1090" s="178" t="s">
        <v>1932</v>
      </c>
      <c r="J1090" s="279"/>
      <c r="K1090" s="280"/>
      <c r="L1090" s="180">
        <v>156626</v>
      </c>
      <c r="M1090" s="281">
        <v>45748</v>
      </c>
    </row>
    <row r="1091" spans="1:13" ht="38.25" x14ac:dyDescent="0.2">
      <c r="A1091" s="274"/>
      <c r="B1091" s="175" t="s">
        <v>852</v>
      </c>
      <c r="C1091" s="176" t="s">
        <v>853</v>
      </c>
      <c r="D1091" s="275"/>
      <c r="E1091" s="276"/>
      <c r="F1091" s="277"/>
      <c r="G1091" s="278"/>
      <c r="H1091" s="179">
        <v>45756.374259259261</v>
      </c>
      <c r="I1091" s="178" t="s">
        <v>1933</v>
      </c>
      <c r="J1091" s="279"/>
      <c r="K1091" s="280"/>
      <c r="L1091" s="180">
        <v>6829999.0499999998</v>
      </c>
      <c r="M1091" s="281">
        <v>45748</v>
      </c>
    </row>
    <row r="1092" spans="1:13" ht="25.5" x14ac:dyDescent="0.2">
      <c r="A1092" s="274"/>
      <c r="B1092" s="175" t="s">
        <v>852</v>
      </c>
      <c r="C1092" s="282" t="s">
        <v>49</v>
      </c>
      <c r="D1092" s="275"/>
      <c r="E1092" s="276"/>
      <c r="F1092" s="277"/>
      <c r="G1092" s="278"/>
      <c r="H1092" s="179">
        <v>45755.724027777775</v>
      </c>
      <c r="I1092" s="178" t="s">
        <v>1934</v>
      </c>
      <c r="J1092" s="279"/>
      <c r="K1092" s="280"/>
      <c r="L1092" s="180">
        <v>715950.41</v>
      </c>
      <c r="M1092" s="281">
        <v>45748</v>
      </c>
    </row>
    <row r="1093" spans="1:13" ht="25.5" x14ac:dyDescent="0.2">
      <c r="A1093" s="274"/>
      <c r="B1093" s="175" t="s">
        <v>852</v>
      </c>
      <c r="C1093" s="176" t="s">
        <v>853</v>
      </c>
      <c r="D1093" s="275"/>
      <c r="E1093" s="276"/>
      <c r="F1093" s="277"/>
      <c r="G1093" s="278"/>
      <c r="H1093" s="179">
        <v>45755.662002314813</v>
      </c>
      <c r="I1093" s="178" t="s">
        <v>1935</v>
      </c>
      <c r="J1093" s="279"/>
      <c r="K1093" s="280"/>
      <c r="L1093" s="180">
        <v>4300000</v>
      </c>
      <c r="M1093" s="281">
        <v>45748</v>
      </c>
    </row>
    <row r="1094" spans="1:13" ht="25.5" x14ac:dyDescent="0.2">
      <c r="A1094" s="274"/>
      <c r="B1094" s="175" t="s">
        <v>852</v>
      </c>
      <c r="C1094" s="176" t="s">
        <v>853</v>
      </c>
      <c r="D1094" s="275"/>
      <c r="E1094" s="276"/>
      <c r="F1094" s="277"/>
      <c r="G1094" s="278"/>
      <c r="H1094" s="179">
        <v>45755.638310185182</v>
      </c>
      <c r="I1094" s="178" t="s">
        <v>1936</v>
      </c>
      <c r="J1094" s="279"/>
      <c r="K1094" s="280"/>
      <c r="L1094" s="180">
        <v>149026</v>
      </c>
      <c r="M1094" s="281">
        <v>45748</v>
      </c>
    </row>
    <row r="1095" spans="1:13" ht="25.5" x14ac:dyDescent="0.2">
      <c r="A1095" s="274"/>
      <c r="B1095" s="175" t="s">
        <v>852</v>
      </c>
      <c r="C1095" s="176" t="s">
        <v>853</v>
      </c>
      <c r="D1095" s="275"/>
      <c r="E1095" s="276"/>
      <c r="F1095" s="277"/>
      <c r="G1095" s="278"/>
      <c r="H1095" s="179">
        <v>45755.524409722224</v>
      </c>
      <c r="I1095" s="178" t="s">
        <v>1937</v>
      </c>
      <c r="J1095" s="279"/>
      <c r="K1095" s="280"/>
      <c r="L1095" s="180">
        <v>3847508</v>
      </c>
      <c r="M1095" s="281">
        <v>45748</v>
      </c>
    </row>
    <row r="1096" spans="1:13" ht="25.5" x14ac:dyDescent="0.2">
      <c r="A1096" s="274"/>
      <c r="B1096" s="175" t="s">
        <v>852</v>
      </c>
      <c r="C1096" s="176" t="s">
        <v>853</v>
      </c>
      <c r="D1096" s="275"/>
      <c r="E1096" s="276"/>
      <c r="F1096" s="277"/>
      <c r="G1096" s="278"/>
      <c r="H1096" s="179">
        <v>45755.444803240738</v>
      </c>
      <c r="I1096" s="178" t="s">
        <v>1938</v>
      </c>
      <c r="J1096" s="279"/>
      <c r="K1096" s="280"/>
      <c r="L1096" s="180">
        <v>1356600</v>
      </c>
      <c r="M1096" s="281">
        <v>45748</v>
      </c>
    </row>
    <row r="1097" spans="1:13" ht="25.5" x14ac:dyDescent="0.2">
      <c r="A1097" s="274"/>
      <c r="B1097" s="175" t="s">
        <v>852</v>
      </c>
      <c r="C1097" s="176" t="s">
        <v>853</v>
      </c>
      <c r="D1097" s="275"/>
      <c r="E1097" s="276"/>
      <c r="F1097" s="277"/>
      <c r="G1097" s="278"/>
      <c r="H1097" s="179">
        <v>45755.400289351855</v>
      </c>
      <c r="I1097" s="178" t="s">
        <v>1939</v>
      </c>
      <c r="J1097" s="279"/>
      <c r="K1097" s="280"/>
      <c r="L1097" s="180">
        <v>149026</v>
      </c>
      <c r="M1097" s="281">
        <v>45748</v>
      </c>
    </row>
    <row r="1098" spans="1:13" ht="25.5" x14ac:dyDescent="0.2">
      <c r="A1098" s="274"/>
      <c r="B1098" s="175" t="s">
        <v>852</v>
      </c>
      <c r="C1098" s="176" t="s">
        <v>853</v>
      </c>
      <c r="D1098" s="275"/>
      <c r="E1098" s="276"/>
      <c r="F1098" s="277"/>
      <c r="G1098" s="278"/>
      <c r="H1098" s="179">
        <v>45755.393645833334</v>
      </c>
      <c r="I1098" s="178" t="s">
        <v>1940</v>
      </c>
      <c r="J1098" s="279"/>
      <c r="K1098" s="280"/>
      <c r="L1098" s="180">
        <v>132090</v>
      </c>
      <c r="M1098" s="281">
        <v>45748</v>
      </c>
    </row>
    <row r="1099" spans="1:13" ht="25.5" x14ac:dyDescent="0.2">
      <c r="A1099" s="274"/>
      <c r="B1099" s="175" t="s">
        <v>852</v>
      </c>
      <c r="C1099" s="176" t="s">
        <v>853</v>
      </c>
      <c r="D1099" s="275"/>
      <c r="E1099" s="276"/>
      <c r="F1099" s="277"/>
      <c r="G1099" s="278"/>
      <c r="H1099" s="179">
        <v>45754.709062499998</v>
      </c>
      <c r="I1099" s="178" t="s">
        <v>1941</v>
      </c>
      <c r="J1099" s="279"/>
      <c r="K1099" s="280"/>
      <c r="L1099" s="180">
        <v>172550</v>
      </c>
      <c r="M1099" s="281">
        <v>45748</v>
      </c>
    </row>
    <row r="1100" spans="1:13" ht="25.5" x14ac:dyDescent="0.2">
      <c r="A1100" s="274"/>
      <c r="B1100" s="175" t="s">
        <v>852</v>
      </c>
      <c r="C1100" s="176" t="s">
        <v>853</v>
      </c>
      <c r="D1100" s="275"/>
      <c r="E1100" s="276"/>
      <c r="F1100" s="277"/>
      <c r="G1100" s="278"/>
      <c r="H1100" s="179">
        <v>45754.705625000002</v>
      </c>
      <c r="I1100" s="178" t="s">
        <v>1942</v>
      </c>
      <c r="J1100" s="279"/>
      <c r="K1100" s="280"/>
      <c r="L1100" s="180">
        <v>456960</v>
      </c>
      <c r="M1100" s="281">
        <v>45748</v>
      </c>
    </row>
    <row r="1101" spans="1:13" ht="25.5" x14ac:dyDescent="0.2">
      <c r="A1101" s="274"/>
      <c r="B1101" s="175" t="s">
        <v>852</v>
      </c>
      <c r="C1101" s="176" t="s">
        <v>853</v>
      </c>
      <c r="D1101" s="275"/>
      <c r="E1101" s="276"/>
      <c r="F1101" s="277"/>
      <c r="G1101" s="278"/>
      <c r="H1101" s="179">
        <v>45754.69332175926</v>
      </c>
      <c r="I1101" s="178" t="s">
        <v>1943</v>
      </c>
      <c r="J1101" s="279"/>
      <c r="K1101" s="280"/>
      <c r="L1101" s="180">
        <v>856800</v>
      </c>
      <c r="M1101" s="281">
        <v>45748</v>
      </c>
    </row>
    <row r="1102" spans="1:13" ht="25.5" x14ac:dyDescent="0.2">
      <c r="A1102" s="274"/>
      <c r="B1102" s="175" t="s">
        <v>852</v>
      </c>
      <c r="C1102" s="176" t="s">
        <v>853</v>
      </c>
      <c r="D1102" s="275"/>
      <c r="E1102" s="276"/>
      <c r="F1102" s="277"/>
      <c r="G1102" s="278"/>
      <c r="H1102" s="179">
        <v>45754.659386574072</v>
      </c>
      <c r="I1102" s="178" t="s">
        <v>1944</v>
      </c>
      <c r="J1102" s="279"/>
      <c r="K1102" s="280"/>
      <c r="L1102" s="180">
        <v>1780240</v>
      </c>
      <c r="M1102" s="281">
        <v>45748</v>
      </c>
    </row>
    <row r="1103" spans="1:13" ht="25.5" x14ac:dyDescent="0.2">
      <c r="A1103" s="274"/>
      <c r="B1103" s="175" t="s">
        <v>852</v>
      </c>
      <c r="C1103" s="176" t="s">
        <v>853</v>
      </c>
      <c r="D1103" s="275"/>
      <c r="E1103" s="276"/>
      <c r="F1103" s="277"/>
      <c r="G1103" s="278"/>
      <c r="H1103" s="179">
        <v>45754.629618055558</v>
      </c>
      <c r="I1103" s="178" t="s">
        <v>1945</v>
      </c>
      <c r="J1103" s="279"/>
      <c r="K1103" s="280"/>
      <c r="L1103" s="180">
        <v>294525</v>
      </c>
      <c r="M1103" s="281">
        <v>45748</v>
      </c>
    </row>
    <row r="1104" spans="1:13" ht="25.5" x14ac:dyDescent="0.2">
      <c r="A1104" s="274"/>
      <c r="B1104" s="175" t="s">
        <v>852</v>
      </c>
      <c r="C1104" s="176" t="s">
        <v>853</v>
      </c>
      <c r="D1104" s="275"/>
      <c r="E1104" s="276"/>
      <c r="F1104" s="277"/>
      <c r="G1104" s="278"/>
      <c r="H1104" s="179">
        <v>45754.460335648146</v>
      </c>
      <c r="I1104" s="178" t="s">
        <v>1946</v>
      </c>
      <c r="J1104" s="279"/>
      <c r="K1104" s="280"/>
      <c r="L1104" s="180">
        <v>143067</v>
      </c>
      <c r="M1104" s="281">
        <v>45748</v>
      </c>
    </row>
    <row r="1105" spans="1:13" ht="25.5" x14ac:dyDescent="0.2">
      <c r="A1105" s="274"/>
      <c r="B1105" s="175" t="s">
        <v>852</v>
      </c>
      <c r="C1105" s="176" t="s">
        <v>853</v>
      </c>
      <c r="D1105" s="275"/>
      <c r="E1105" s="276"/>
      <c r="F1105" s="277"/>
      <c r="G1105" s="278"/>
      <c r="H1105" s="179">
        <v>45754.43922453704</v>
      </c>
      <c r="I1105" s="178" t="s">
        <v>1947</v>
      </c>
      <c r="J1105" s="279"/>
      <c r="K1105" s="280"/>
      <c r="L1105" s="180">
        <v>698101.6</v>
      </c>
      <c r="M1105" s="281">
        <v>45748</v>
      </c>
    </row>
    <row r="1106" spans="1:13" ht="25.5" x14ac:dyDescent="0.2">
      <c r="A1106" s="274"/>
      <c r="B1106" s="175" t="s">
        <v>852</v>
      </c>
      <c r="C1106" s="176" t="s">
        <v>853</v>
      </c>
      <c r="D1106" s="275"/>
      <c r="E1106" s="276"/>
      <c r="F1106" s="277"/>
      <c r="G1106" s="278"/>
      <c r="H1106" s="179">
        <v>45751.634710648148</v>
      </c>
      <c r="I1106" s="178" t="s">
        <v>1948</v>
      </c>
      <c r="J1106" s="279"/>
      <c r="K1106" s="280"/>
      <c r="L1106" s="180">
        <v>583100</v>
      </c>
      <c r="M1106" s="281">
        <v>45748</v>
      </c>
    </row>
    <row r="1107" spans="1:13" ht="25.5" x14ac:dyDescent="0.2">
      <c r="A1107" s="274"/>
      <c r="B1107" s="175" t="s">
        <v>852</v>
      </c>
      <c r="C1107" s="176" t="s">
        <v>853</v>
      </c>
      <c r="D1107" s="275"/>
      <c r="E1107" s="276"/>
      <c r="F1107" s="277"/>
      <c r="G1107" s="278"/>
      <c r="H1107" s="179">
        <v>45751.634560185186</v>
      </c>
      <c r="I1107" s="178" t="s">
        <v>1949</v>
      </c>
      <c r="J1107" s="279"/>
      <c r="K1107" s="280"/>
      <c r="L1107" s="180">
        <v>330000.09000000003</v>
      </c>
      <c r="M1107" s="281">
        <v>45748</v>
      </c>
    </row>
    <row r="1108" spans="1:13" ht="25.5" x14ac:dyDescent="0.2">
      <c r="A1108" s="274"/>
      <c r="B1108" s="175" t="s">
        <v>852</v>
      </c>
      <c r="C1108" s="176" t="s">
        <v>853</v>
      </c>
      <c r="D1108" s="275"/>
      <c r="E1108" s="276"/>
      <c r="F1108" s="277"/>
      <c r="G1108" s="278"/>
      <c r="H1108" s="179">
        <v>45751.524988425925</v>
      </c>
      <c r="I1108" s="178" t="s">
        <v>1950</v>
      </c>
      <c r="J1108" s="279"/>
      <c r="K1108" s="280"/>
      <c r="L1108" s="180">
        <v>200000</v>
      </c>
      <c r="M1108" s="281">
        <v>45748</v>
      </c>
    </row>
    <row r="1109" spans="1:13" ht="25.5" x14ac:dyDescent="0.2">
      <c r="A1109" s="274"/>
      <c r="B1109" s="175" t="s">
        <v>852</v>
      </c>
      <c r="C1109" s="176" t="s">
        <v>853</v>
      </c>
      <c r="D1109" s="275"/>
      <c r="E1109" s="276"/>
      <c r="F1109" s="277"/>
      <c r="G1109" s="278"/>
      <c r="H1109" s="179">
        <v>45750.715567129628</v>
      </c>
      <c r="I1109" s="178" t="s">
        <v>1951</v>
      </c>
      <c r="J1109" s="279"/>
      <c r="K1109" s="280"/>
      <c r="L1109" s="180">
        <v>2155090</v>
      </c>
      <c r="M1109" s="281">
        <v>45748</v>
      </c>
    </row>
    <row r="1110" spans="1:13" ht="25.5" x14ac:dyDescent="0.2">
      <c r="A1110" s="274"/>
      <c r="B1110" s="175" t="s">
        <v>852</v>
      </c>
      <c r="C1110" s="176" t="s">
        <v>853</v>
      </c>
      <c r="D1110" s="275"/>
      <c r="E1110" s="276"/>
      <c r="F1110" s="277"/>
      <c r="G1110" s="278"/>
      <c r="H1110" s="179">
        <v>45750.69809027778</v>
      </c>
      <c r="I1110" s="178" t="s">
        <v>1952</v>
      </c>
      <c r="J1110" s="279"/>
      <c r="K1110" s="280"/>
      <c r="L1110" s="180">
        <v>3284400</v>
      </c>
      <c r="M1110" s="281">
        <v>45748</v>
      </c>
    </row>
    <row r="1111" spans="1:13" ht="25.5" x14ac:dyDescent="0.2">
      <c r="A1111" s="274"/>
      <c r="B1111" s="175" t="s">
        <v>852</v>
      </c>
      <c r="C1111" s="176" t="s">
        <v>853</v>
      </c>
      <c r="D1111" s="275"/>
      <c r="E1111" s="276"/>
      <c r="F1111" s="277"/>
      <c r="G1111" s="278"/>
      <c r="H1111" s="179">
        <v>45749.440462962964</v>
      </c>
      <c r="I1111" s="178" t="s">
        <v>1953</v>
      </c>
      <c r="J1111" s="279"/>
      <c r="K1111" s="280"/>
      <c r="L1111" s="180">
        <v>4097274.72</v>
      </c>
      <c r="M1111" s="281">
        <v>45748</v>
      </c>
    </row>
    <row r="1112" spans="1:13" ht="25.5" x14ac:dyDescent="0.2">
      <c r="A1112" s="274"/>
      <c r="B1112" s="175" t="s">
        <v>852</v>
      </c>
      <c r="C1112" s="176" t="s">
        <v>853</v>
      </c>
      <c r="D1112" s="275"/>
      <c r="E1112" s="276"/>
      <c r="F1112" s="277"/>
      <c r="G1112" s="278"/>
      <c r="H1112" s="179">
        <v>45748.671712962961</v>
      </c>
      <c r="I1112" s="178" t="s">
        <v>1954</v>
      </c>
      <c r="J1112" s="279"/>
      <c r="K1112" s="280"/>
      <c r="L1112" s="180">
        <v>365925</v>
      </c>
      <c r="M1112" s="281">
        <v>45748</v>
      </c>
    </row>
    <row r="1113" spans="1:13" ht="25.5" x14ac:dyDescent="0.2">
      <c r="A1113" s="274"/>
      <c r="B1113" s="175" t="s">
        <v>852</v>
      </c>
      <c r="C1113" s="176" t="s">
        <v>853</v>
      </c>
      <c r="D1113" s="275"/>
      <c r="E1113" s="276"/>
      <c r="F1113" s="277"/>
      <c r="G1113" s="278"/>
      <c r="H1113" s="179">
        <v>45748.661666666667</v>
      </c>
      <c r="I1113" s="178" t="s">
        <v>1955</v>
      </c>
      <c r="J1113" s="279"/>
      <c r="K1113" s="280"/>
      <c r="L1113" s="180">
        <v>374850</v>
      </c>
      <c r="M1113" s="281">
        <v>45748</v>
      </c>
    </row>
    <row r="1114" spans="1:13" ht="25.5" x14ac:dyDescent="0.2">
      <c r="A1114" s="274"/>
      <c r="B1114" s="175" t="s">
        <v>852</v>
      </c>
      <c r="C1114" s="176" t="s">
        <v>853</v>
      </c>
      <c r="D1114" s="275"/>
      <c r="E1114" s="276"/>
      <c r="F1114" s="277"/>
      <c r="G1114" s="278"/>
      <c r="H1114" s="179">
        <v>45748.639247685183</v>
      </c>
      <c r="I1114" s="178" t="s">
        <v>1956</v>
      </c>
      <c r="J1114" s="279"/>
      <c r="K1114" s="280"/>
      <c r="L1114" s="180">
        <v>1130500</v>
      </c>
      <c r="M1114" s="281">
        <v>45748</v>
      </c>
    </row>
    <row r="1115" spans="1:13" ht="25.5" x14ac:dyDescent="0.2">
      <c r="A1115" s="274"/>
      <c r="B1115" s="175" t="s">
        <v>852</v>
      </c>
      <c r="C1115" s="176" t="s">
        <v>853</v>
      </c>
      <c r="D1115" s="275"/>
      <c r="E1115" s="276"/>
      <c r="F1115" s="277"/>
      <c r="G1115" s="278"/>
      <c r="H1115" s="179">
        <v>45748.638726851852</v>
      </c>
      <c r="I1115" s="178" t="s">
        <v>1957</v>
      </c>
      <c r="J1115" s="279"/>
      <c r="K1115" s="280"/>
      <c r="L1115" s="180">
        <v>1310190</v>
      </c>
      <c r="M1115" s="281">
        <v>45748</v>
      </c>
    </row>
    <row r="1116" spans="1:13" ht="25.5" x14ac:dyDescent="0.2">
      <c r="A1116" s="274"/>
      <c r="B1116" s="175" t="s">
        <v>852</v>
      </c>
      <c r="C1116" s="176" t="s">
        <v>853</v>
      </c>
      <c r="D1116" s="275"/>
      <c r="E1116" s="276"/>
      <c r="F1116" s="277"/>
      <c r="G1116" s="278"/>
      <c r="H1116" s="179">
        <v>45748.634120370371</v>
      </c>
      <c r="I1116" s="178" t="s">
        <v>1958</v>
      </c>
      <c r="J1116" s="279"/>
      <c r="K1116" s="280"/>
      <c r="L1116" s="180">
        <v>226100</v>
      </c>
      <c r="M1116" s="281">
        <v>45748</v>
      </c>
    </row>
    <row r="1117" spans="1:13" ht="25.5" x14ac:dyDescent="0.2">
      <c r="A1117" s="274"/>
      <c r="B1117" s="175" t="s">
        <v>852</v>
      </c>
      <c r="C1117" s="176" t="s">
        <v>853</v>
      </c>
      <c r="D1117" s="275"/>
      <c r="E1117" s="276"/>
      <c r="F1117" s="277"/>
      <c r="G1117" s="278"/>
      <c r="H1117" s="179">
        <v>45748.592974537038</v>
      </c>
      <c r="I1117" s="178" t="s">
        <v>1959</v>
      </c>
      <c r="J1117" s="279"/>
      <c r="K1117" s="280"/>
      <c r="L1117" s="180">
        <v>1180000.43</v>
      </c>
      <c r="M1117" s="281">
        <v>45748</v>
      </c>
    </row>
  </sheetData>
  <sortState xmlns:xlrd2="http://schemas.microsoft.com/office/spreadsheetml/2017/richdata2" ref="A5:L792">
    <sortCondition ref="H5:H792"/>
  </sortState>
  <phoneticPr fontId="0" type="noConversion"/>
  <conditionalFormatting sqref="G74:G76">
    <cfRule type="containsText" dxfId="0" priority="1" operator="containsText" text="PENDIENTE">
      <formula>NOT(ISERROR(SEARCH("PENDIENTE",G74)))</formula>
    </cfRule>
  </conditionalFormatting>
  <dataValidations xWindow="322" yWindow="363" count="15">
    <dataValidation allowBlank="1" showInputMessage="1" showErrorMessage="1" promptTitle="Advertencia" prompt="El archivo pdf asociado a esta Resolución, debe tener el mismo nombre señalado en esta celda, considerando la siguiente estructura: N° de Centro Financiero de su región (con dos dígitos) -Tipo y N° Resolución. Ejemplo: 02-FR N° 348; 08-DER N° 54." sqref="D4:D14 E210 E136 D206:D217 E193 D196:E196 D201 H5:H14 E6 E199 E164:E169 E12 E176 E30:E31 E33:E48 D176:D181 E186 D185:E185 D186:D193 D198:D199 E386:E389 E252:E254 G260 D348:E350 D336:D345 D259:D261 D266:D267 H218:H227 H234 E430 D224 D232:E232 E287 E300:E301 E418:E423 E425:E427 E257:E258 D274:D276 E319:E322 G265:G266 E218:E226 D305 D329:D331 E394:E396 E398:E416 E553:E555 G447:G450 H441:H442 H434:H435 D433:E433 D544:E544 D594:E594 D600:E600 D661:E662 D679:E679 D677:E677 D604:E604 D446:D457 E447:E457 D474:E475 E635:E639 D645:E646 D659:E659 D703:D704 G455:G457 E619:E632 D619:D639 D606:E617 D581:E592 D553:D578 E557:E578 D546:E551 D525:E541 D498:E523 D477:E496 D458:E471 D436:D443 E436:E442 D355:E361 D353:E353 D346:E346 D334 D292:D293 D291:E291 D277:E278 D228:E228 E138:E161 E111:E134 E97:E108 D97:D173 E78:E95 E52:E76 D28:D95 D15:E27" xr:uid="{00000000-0002-0000-0100-000000000000}"/>
    <dataValidation showInputMessage="1" showErrorMessage="1" sqref="D235:E238" xr:uid="{DE6C441E-707F-4DC7-BD85-CA78528E9D93}"/>
    <dataValidation type="list" allowBlank="1" showInputMessage="1" showErrorMessage="1" sqref="B346" xr:uid="{EB7281EF-4D2B-4DFA-AC13-BED118E1400C}">
      <formula1>#REF!</formula1>
    </dataValidation>
    <dataValidation type="list" allowBlank="1" showInputMessage="1" showErrorMessage="1" sqref="B213:C214 C586 C583 C555:C559 C580 C619 C563:C565 C561 C621 C601:C606 C640:C644 C608 C539 C537 C534:C535 C660 C648 C663:C668 C498 C496 C493:C494 C488:C491 C617 C567 C469 C463 C460 C456 C434 C443:C444 C681:C692 C430 C425:C427 C418:C423 C414:C415 C411:C412 C398:C407 C394:C396 C369:C370 C363:C366 C355:C361 C353 C348:C350 C346 C336:C343 C334 C329:C331 C320:C322 C292:C293 C284:C287 C273:C282 C270 C266:C268 C257:C260 C254 C252 C243:C247 C237 C219:C226 B216:C216 B166:B173 C136 C134 B137:C137 C122:C126 C118:C120 C114 C108:C112 C105 C101 C99 C95 C90:C91 C87 C68:C69 C66 C64 C59:C61 C54 C52 C47:C48 C40:C41 B32:C32 C22 C7:C14 B13:B17 B50:B51 B7:B11 C24:C25 B45 C128:C132 B135:C135 B677 C159 C170:C174 B177:C181 B187:C192 B201:C201 B198:C198 B19:B21 B23 B26:B27 B29:B31 B33:B38 B43 B5 B53 B55:B57 B67 B70:B72 B74:B80 B82 B85:B86 B89 B92:B93 B96:B98 B100 B102:B104 B106:B107 B113 B115 B121 B127 B133 B138:B158 B160:B161 B176 B185:B186 B193 B196 B199 B210 B227 B229:B231 B233:B234 B239:B242 B248:B251 B255:B256 B262:B265 B271:B272 B288 B290 B294:B299 B302:B303 B306:B318 B323:B328 B332:B333 B335 B347 B351:B352 B354 B362 B367:B368 B371:B381 B390:B393 B397 B428 B436:B437 B439:B440 B445:B448 B450:B451 B454:B455 B457:B459 B462 B464 B467:B468 B470 B481 B483 B486:B487 B497 B499:B502 B504 B507:B509 B511:B516 B518:B526 B528:B530 B532:B533 B536 B538 B540 B542:B544 B546 B548 B560 B562 B566 B573 B577 B581:B582 B584:B585 B587:B590 B596:B597 B600 B607 B609:B612 B615:B616 B618 B620 B622:B630 B633:B634 B636:B639 B645 B659 B661:B662 B206:C209" xr:uid="{12453AF7-96E2-49D9-A718-4FDD2837B73B}">
      <formula1>$HK$63763:$HK$63771</formula1>
    </dataValidation>
    <dataValidation type="list" allowBlank="1" showInputMessage="1" showErrorMessage="1" sqref="F20 F22 F24:F27 F34 F40:F41 F45 F56 F72 F74 F76 F83:F86 F88 F90:F92 F100 F102 F121:F122 F125 F139:F144 F150:F161 F165" xr:uid="{8774253E-F874-4BA9-92D2-C2C7C16ACFC8}">
      <formula1>$HJ$63603:$HJ$63607</formula1>
    </dataValidation>
    <dataValidation type="list" allowBlank="1" showInputMessage="1" showErrorMessage="1" sqref="G209:G217" xr:uid="{9C104734-CA9B-4068-B55F-116FECF80E4C}">
      <formula1>$HL$63763:$HL$63767</formula1>
    </dataValidation>
    <dataValidation type="list" allowBlank="1" showInputMessage="1" showErrorMessage="1" sqref="F345" xr:uid="{B9FECDE1-A127-4997-82D0-3D9B3E330631}">
      <formula1>$HK$63699:$HK$63703</formula1>
    </dataValidation>
    <dataValidation type="list" allowBlank="1" showInputMessage="1" showErrorMessage="1" sqref="B320:B322 B429:B430 B291 B287 B398:B407 B238 B215 B225:B226 B257:B258 B703:B704 B394:B396 B345 B6 B28 B39 B42 B44 B46 B49 B58 B63 B65 B73 B88 B116:B117 B162:B165 B175 B183:B184 B197 B200 B203:B205 B211:B212 B411:B427 B217:B223 B235:B236 B252:B254 B261 B269 B289 B300:B301 B304:B305 B382:B389 B433 B441:B442 B449 B461 B465:B466 B485 B527 B531 B657" xr:uid="{F7D0FDFF-19C1-4EC9-970F-0E10D0FBDC46}">
      <formula1>$HH$62215:$HH$62235</formula1>
    </dataValidation>
    <dataValidation type="list" allowBlank="1" showInputMessage="1" showErrorMessage="1" sqref="D425:D427 D398:D416 D394:D396 D252:D254 D418:D423 D386:D389 D319:D322 D300:D301 D287 D257:D258 D225:D226 D430 D218:D223" xr:uid="{C6499894-17E4-4C89-8B8B-251E1D9FEA32}">
      <formula1>$HI$62215:$HI$62224</formula1>
    </dataValidation>
    <dataValidation type="list" allowBlank="1" showInputMessage="1" showErrorMessage="1" sqref="H394:H416" xr:uid="{A7D9DA4F-3316-493D-BD04-DA84A37C7738}">
      <formula1>$HJ$62215:$HJ$62219</formula1>
    </dataValidation>
    <dataValidation type="list" allowBlank="1" showInputMessage="1" showErrorMessage="1" sqref="D424" xr:uid="{2E6A8E72-D72E-46C1-B623-9454BDD91B26}">
      <formula1>$HJ$63623:$HJ$63632</formula1>
    </dataValidation>
    <dataValidation type="list" allowBlank="1" showInputMessage="1" showErrorMessage="1" sqref="F166:F169 F21 F33 F35:F39 F42:F44 F46:F47 F71 F75 F87 F93:F95 F97:F99 F101 F123:F124 F145:F149 B679:B680 B329:B331 B484 B549:B551 B591:B592 B606 B631:B632 B510:C510 B619 B586 B319 B646:B647 B604 F15:F19 B617 B40:B41 B81 B62:C62 B68:B69 B114 B228:C228 B134 B159 B363:B366 B438 B118:B119 B621 B182:C182 B202:C202 B477:B480 B608 B613:B614 B583 B574:B576 B557:B559 B539 B471 C492 B460 B355:B361 B243:B247 B194:C195 B338:B344 B292:B293 B349:B350 B101 B260 C283 B232:C232 B122:B126 B128:B132 B108 B47 F114:F119 B83:C84 B64 F73 B52 B469 C669:C672 B503 B22 B24:B25 B482 B505:B506 B54 B66 B105 B99 B353 B456 B18:C18 B87 C94 B369:B370 B452:B453 B463 B431:C432 C495 B498 B517 B534:B535 B537 B541 B547 B554:B555 B561 B563:B565 B567:B572 B578 B594 B90:B91 B266:B267 B408:C410 B635:C635 B488:B496 B279:B286 B658 B94:B95 B669:B673 B700:B701 B473:B475" xr:uid="{4D88C5BB-6EA1-4553-A0DC-B4BD519025AD}">
      <formula1>#REF!</formula1>
    </dataValidation>
    <dataValidation type="list" allowBlank="1" showInputMessage="1" showErrorMessage="1" sqref="B556" xr:uid="{3042F06E-B384-49D3-B695-39973A9C8E1C}">
      <formula1>$B$2:$B$9</formula1>
    </dataValidation>
    <dataValidation type="list" allowBlank="1" showInputMessage="1" showErrorMessage="1" sqref="G674:G703" xr:uid="{09A9A2A5-EC3A-4C05-9829-826796DAB8AC}">
      <formula1>$HK$63770:$HK$63774</formula1>
    </dataValidation>
    <dataValidation type="list" allowBlank="1" showInputMessage="1" showErrorMessage="1" sqref="F440 F597:F703 F590 F587 F561:F578 F546:F559 F443:F544" xr:uid="{E978A946-AAA4-4254-A800-9FB5A07CC62C}">
      <formula1>$IM$64030:$IM$64034</formula1>
    </dataValidation>
  </dataValidations>
  <printOptions horizontalCentered="1"/>
  <pageMargins left="0.19685039370078741" right="0.31496062992125984" top="0.19685039370078741" bottom="0.39370078740157483" header="0" footer="0"/>
  <pageSetup scale="47" fitToHeight="2" orientation="landscape" r:id="rId1"/>
  <headerFooter alignWithMargins="0">
    <oddFooter>Página &amp;P de &amp;N</oddFooter>
  </headerFooter>
</worksheet>
</file>

<file path=docMetadata/LabelInfo.xml><?xml version="1.0" encoding="utf-8"?>
<clbl:labelList xmlns:clbl="http://schemas.microsoft.com/office/2020/mipLabelMetadata">
  <clbl:label id="{fc537770-210a-47ac-b2ab-cddef19e742f}" enabled="1" method="Standar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Tabla</vt:lpstr>
      <vt:lpstr>Base Trimestral</vt:lpstr>
      <vt:lpstr>'Base Trimestral'!Área_de_impresión</vt:lpstr>
      <vt:lpstr>Tabla!Área_de_impresión</vt:lpstr>
      <vt:lpstr>'Base Trimestral'!Títulos_a_imprimir</vt:lpstr>
    </vt:vector>
  </TitlesOfParts>
  <Company>Ministerio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peherrera</dc:creator>
  <cp:lastModifiedBy>Raul Abarzua</cp:lastModifiedBy>
  <cp:lastPrinted>2022-01-26T18:31:30Z</cp:lastPrinted>
  <dcterms:created xsi:type="dcterms:W3CDTF">2010-01-18T18:28:17Z</dcterms:created>
  <dcterms:modified xsi:type="dcterms:W3CDTF">2025-07-31T17:01:04Z</dcterms:modified>
</cp:coreProperties>
</file>