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00995F306E\Compartido Nicolas and Raul\2025\04 Glosas\Glosas\00 Publibidad y Difusión\02 Segundo Trimestre\"/>
    </mc:Choice>
  </mc:AlternateContent>
  <xr:revisionPtr revIDLastSave="0" documentId="13_ncr:1_{74107C9B-E208-416B-8F9A-D993FE9FF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gundo Trimestre del año 2025" sheetId="16" r:id="rId1"/>
    <sheet name="Resumen por Región" sheetId="18" r:id="rId2"/>
    <sheet name="Por Mes y Catalogo" sheetId="19" r:id="rId3"/>
    <sheet name="Hoja3" sheetId="20" r:id="rId4"/>
  </sheets>
  <definedNames>
    <definedName name="_xlnm._FilterDatabase" localSheetId="0" hidden="1">'Segundo Trimestre del año 2025'!$A$1:$M$63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6" l="1"/>
  <c r="I24" i="20"/>
  <c r="H24" i="20"/>
  <c r="I23" i="20"/>
  <c r="H23" i="20"/>
  <c r="I22" i="20"/>
  <c r="H22" i="20"/>
  <c r="L22" i="20" s="1"/>
  <c r="I21" i="20"/>
  <c r="H21" i="20"/>
  <c r="I20" i="20"/>
  <c r="H20" i="20"/>
  <c r="L20" i="20" s="1"/>
  <c r="I19" i="20"/>
  <c r="H19" i="20"/>
  <c r="L19" i="20" s="1"/>
  <c r="I18" i="20"/>
  <c r="H18" i="20"/>
  <c r="L18" i="20" s="1"/>
  <c r="I17" i="20"/>
  <c r="H17" i="20"/>
  <c r="L17" i="20" s="1"/>
  <c r="I16" i="20"/>
  <c r="H16" i="20"/>
  <c r="L16" i="20" s="1"/>
  <c r="I15" i="20"/>
  <c r="H15" i="20"/>
  <c r="L15" i="20" s="1"/>
  <c r="I14" i="20"/>
  <c r="H14" i="20"/>
  <c r="I13" i="20"/>
  <c r="H13" i="20"/>
  <c r="I12" i="20"/>
  <c r="H12" i="20"/>
  <c r="I11" i="20"/>
  <c r="H11" i="20"/>
  <c r="I10" i="20"/>
  <c r="H10" i="20"/>
  <c r="I9" i="20"/>
  <c r="H9" i="20"/>
  <c r="I8" i="20"/>
  <c r="H8" i="20"/>
  <c r="L8" i="20" s="1"/>
  <c r="I7" i="20"/>
  <c r="H7" i="20"/>
  <c r="L7" i="20" s="1"/>
  <c r="I6" i="20"/>
  <c r="I25" i="20" s="1"/>
  <c r="H6" i="20"/>
  <c r="L6" i="20" s="1"/>
  <c r="I5" i="20"/>
  <c r="H5" i="20"/>
  <c r="L5" i="20" s="1"/>
  <c r="K25" i="20"/>
  <c r="J25" i="20"/>
  <c r="L24" i="20"/>
  <c r="L23" i="20"/>
  <c r="L21" i="20"/>
  <c r="L14" i="20"/>
  <c r="L13" i="20"/>
  <c r="L12" i="20"/>
  <c r="L11" i="20"/>
  <c r="L10" i="20"/>
  <c r="L9" i="20"/>
  <c r="F25" i="20"/>
  <c r="E25" i="20"/>
  <c r="D25" i="20"/>
  <c r="C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25" i="20" s="1"/>
  <c r="G8" i="20"/>
  <c r="G7" i="20"/>
  <c r="G6" i="20"/>
  <c r="G5" i="20"/>
  <c r="R11" i="19"/>
  <c r="U11" i="19" s="1"/>
  <c r="R10" i="19"/>
  <c r="U10" i="19" s="1"/>
  <c r="R9" i="19"/>
  <c r="U9" i="19" s="1"/>
  <c r="R8" i="19"/>
  <c r="S7" i="19"/>
  <c r="Q7" i="19"/>
  <c r="P7" i="19"/>
  <c r="O7" i="19"/>
  <c r="N7" i="19"/>
  <c r="M7" i="19"/>
  <c r="L7" i="19"/>
  <c r="K7" i="19"/>
  <c r="J7" i="19"/>
  <c r="I7" i="19"/>
  <c r="H7" i="19"/>
  <c r="G7" i="19"/>
  <c r="F7" i="19"/>
  <c r="F25" i="18"/>
  <c r="E25" i="18"/>
  <c r="D25" i="18"/>
  <c r="C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L25" i="20" l="1"/>
  <c r="H25" i="20"/>
  <c r="G25" i="18"/>
  <c r="R7" i="19"/>
  <c r="T7" i="19" s="1"/>
  <c r="T8" i="19"/>
  <c r="U8" i="19"/>
  <c r="U7" i="19" s="1"/>
</calcChain>
</file>

<file path=xl/sharedStrings.xml><?xml version="1.0" encoding="utf-8"?>
<sst xmlns="http://schemas.openxmlformats.org/spreadsheetml/2006/main" count="597" uniqueCount="200">
  <si>
    <t>Indicar Nombre de Región</t>
  </si>
  <si>
    <t>DV</t>
  </si>
  <si>
    <t>RUT</t>
  </si>
  <si>
    <t>Monto $</t>
  </si>
  <si>
    <t>Detalle</t>
  </si>
  <si>
    <t>Región</t>
  </si>
  <si>
    <t>Región de Atacama</t>
  </si>
  <si>
    <t>Región del Maule</t>
  </si>
  <si>
    <t>Medio de publicación</t>
  </si>
  <si>
    <t>Región de Ñuble</t>
  </si>
  <si>
    <t>Publicidad y Difusión</t>
  </si>
  <si>
    <t>Subt.</t>
  </si>
  <si>
    <t>Ítem</t>
  </si>
  <si>
    <t>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</si>
  <si>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</si>
  <si>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</si>
  <si>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</si>
  <si>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</si>
  <si>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</si>
  <si>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</si>
  <si>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</si>
  <si>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</si>
  <si>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</si>
  <si>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</si>
  <si>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</si>
  <si>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</si>
  <si>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</si>
  <si>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</si>
  <si>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</si>
  <si>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</si>
  <si>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 $</t>
  </si>
  <si>
    <t>07</t>
  </si>
  <si>
    <t/>
  </si>
  <si>
    <t>001</t>
  </si>
  <si>
    <t>Servicios de publicidad</t>
  </si>
  <si>
    <t>002</t>
  </si>
  <si>
    <t>Servicios de impresión</t>
  </si>
  <si>
    <t>003</t>
  </si>
  <si>
    <t>Servicios de encuadernación y empaste</t>
  </si>
  <si>
    <t>999</t>
  </si>
  <si>
    <t>Otros</t>
  </si>
  <si>
    <t>N°</t>
  </si>
  <si>
    <t>Arica y Parinacota</t>
  </si>
  <si>
    <t>Región de Tarapacá</t>
  </si>
  <si>
    <t>Región de Antofagasta</t>
  </si>
  <si>
    <t>Región de Coquimbo</t>
  </si>
  <si>
    <t>Región de Valparaíso</t>
  </si>
  <si>
    <t>Región de O´Higgins</t>
  </si>
  <si>
    <t>Región del Biobío</t>
  </si>
  <si>
    <t>Región de La Araucania</t>
  </si>
  <si>
    <t>Región de Los Rios</t>
  </si>
  <si>
    <t>Región de Los Lagos</t>
  </si>
  <si>
    <t>Región de Aysén</t>
  </si>
  <si>
    <t>Región de Magallanes</t>
  </si>
  <si>
    <t>RM Centro Norte</t>
  </si>
  <si>
    <t>RM Oriente</t>
  </si>
  <si>
    <t>RM Sur</t>
  </si>
  <si>
    <t>RM Occidente</t>
  </si>
  <si>
    <t>Fiscalia Nacional</t>
  </si>
  <si>
    <t>Monto en $</t>
  </si>
  <si>
    <t>I Trimestre</t>
  </si>
  <si>
    <t>II Trimestre</t>
  </si>
  <si>
    <t>III Trimestre</t>
  </si>
  <si>
    <t>IV Trimestre</t>
  </si>
  <si>
    <t>TOTAL   $</t>
  </si>
  <si>
    <t>Total Acumulado</t>
  </si>
  <si>
    <t>Razón Social</t>
  </si>
  <si>
    <t>Modalidad de Compra</t>
  </si>
  <si>
    <t>Tipo de Publicidad Contratada</t>
  </si>
  <si>
    <t>Propósito u Objetivo de la Actividad Comunicacional</t>
  </si>
  <si>
    <t>Público al cual va dirigida la Actividad Comunicacional</t>
  </si>
  <si>
    <t xml:space="preserve">Fecha </t>
  </si>
  <si>
    <t>NOTA:</t>
  </si>
  <si>
    <t>S/P</t>
  </si>
  <si>
    <t>El Ministerio Público no realiza ningún tipo de Campaña Publicitaria, en televisión, radio u otros proveedores durante el segundo trimestre del año 2024.</t>
  </si>
  <si>
    <t xml:space="preserve">   VCBN NM</t>
  </si>
  <si>
    <t>TOTAL   M$</t>
  </si>
  <si>
    <t>Monto en M$</t>
  </si>
  <si>
    <t>K</t>
  </si>
  <si>
    <t>Servicio de publicación concurso publico en La Estrella de Iquique, domingo 13-04-25</t>
  </si>
  <si>
    <t>La Estrella de Iquique</t>
  </si>
  <si>
    <t>Aviso en el Diario</t>
  </si>
  <si>
    <t>Llamado a proveer cargo vacante</t>
  </si>
  <si>
    <t>Postulantes que cumplan los requisitos solicitados</t>
  </si>
  <si>
    <t>Servicio de publicación concurso publico en La Estrella de Iquique, domingo 04-05-25</t>
  </si>
  <si>
    <t>Servicio de publicación concurso publico en La Estrella de Iquique, domingo 15-06-25</t>
  </si>
  <si>
    <t>Sociedad Editorial y Periodística El Chañar Limitada</t>
  </si>
  <si>
    <t>Publicación llamado a concurso público para proveer cargo de Psicólogo URAVIT y Auxiliar F.L. Copiapó</t>
  </si>
  <si>
    <t>Diario Chañarcillo</t>
  </si>
  <si>
    <t>Contratación Directa Excepción Reglamento de Compra Ministerio Público.</t>
  </si>
  <si>
    <t>Publicación llamado a concurso público para proveer cargo de Abogado Asesor</t>
  </si>
  <si>
    <t>Antonio Puga y Compañía Limitada</t>
  </si>
  <si>
    <t>Diario El Día</t>
  </si>
  <si>
    <t>Compra Ágil Mercado Público</t>
  </si>
  <si>
    <t>Publicación llamado a concurso público para proveer cargo vacante de: Administrador para FL Los Vilos, Fiscalía Regional de Coquimbo.</t>
  </si>
  <si>
    <t>Empresa El Mercurio de Valparaíso S.P.A.</t>
  </si>
  <si>
    <t>Publicación llamado concurso público para proveer cargo Administrador, para la Fiscalía Local de Valparaíso y Auxiliar en Fiscalía Local de Viña del Mar.</t>
  </si>
  <si>
    <t>Diario El Mercurio de Valparaíso</t>
  </si>
  <si>
    <t>Publicación llamado concurso público para proveer cargo Abogado Asistente de Fiscal, para la Fiscalía Local de San Felipe.</t>
  </si>
  <si>
    <t>Empresa  Periodística Curicó Limitada</t>
  </si>
  <si>
    <t>Publicación llamado concurso público</t>
  </si>
  <si>
    <t>Diario la Prensa</t>
  </si>
  <si>
    <t>Convenio Marco (Chilecompra)</t>
  </si>
  <si>
    <t>Región del Bío Bío</t>
  </si>
  <si>
    <t>Publicación llamado concurso público para proveer cargo vacante de auxiliar Santa Bárbara</t>
  </si>
  <si>
    <t>Diario El Sur S.A.</t>
  </si>
  <si>
    <t>k</t>
  </si>
  <si>
    <t>Cabrera y Jovin Publicidad</t>
  </si>
  <si>
    <t>Publicación llamado concurso público para proveer cargo vacante de administrativo Arauco</t>
  </si>
  <si>
    <t>Región de La Araucanía</t>
  </si>
  <si>
    <t>Sociedad Periodística Araucanía S.A.</t>
  </si>
  <si>
    <t>Publicación de llamado a concurso público para proveer cargo del estamento profesional en la región</t>
  </si>
  <si>
    <t>Diario Austral</t>
  </si>
  <si>
    <t>Publicación llamado a concurso público  para proveer cargo de Administrativo Fiscalía Local de Maullín.</t>
  </si>
  <si>
    <t>Diario El Llanquihue de Puerto Montt</t>
  </si>
  <si>
    <t>Publicación llamado a concurso público  para proveer cargo de Abogado Asistente Fiscalía Local de Osorno.</t>
  </si>
  <si>
    <t>Publicación llamado a concurso público  para proveer cargo de Auxiliar Fiscalía Local de Puerto Varas.</t>
  </si>
  <si>
    <t>Región de Aysén del General Carlos Ibáñez del Campo</t>
  </si>
  <si>
    <t>Cía. Periodística e Imprenta Tamango S.A.</t>
  </si>
  <si>
    <t>Diario Regional El Divisadero</t>
  </si>
  <si>
    <t>Región Magallanes y de la Antártica Chilena</t>
  </si>
  <si>
    <t>Empresa de Publicaciones La Prensa Austral</t>
  </si>
  <si>
    <t>Diario local</t>
  </si>
  <si>
    <t>Aviso en el diario local</t>
  </si>
  <si>
    <t>Publicación de aviso llamado a concurso público para proveer  cargos vacantes.</t>
  </si>
  <si>
    <t>Diario El Mercurio</t>
  </si>
  <si>
    <t>Aviso en el diario</t>
  </si>
  <si>
    <t>Contratación de personal</t>
  </si>
  <si>
    <t>Licitación Privada Menor (menor 3 UTM)</t>
  </si>
  <si>
    <t>Región Metropolitana de Santiago (FRM Oriente)</t>
  </si>
  <si>
    <t>Llamado a concurso público para el cargo de Auxiliar G. XIX Alta complejidad</t>
  </si>
  <si>
    <t>Llamado a concurso público para el cargo de administrativo Operativo de Causas G. XVII - FLÑÑ</t>
  </si>
  <si>
    <t>J Mosella S.P.A.</t>
  </si>
  <si>
    <t>Llamado a concurso público para el cargo de 1 Administrativo de causas G. XV y 2 Auxiliares G. XIX</t>
  </si>
  <si>
    <t>Llamado a concurso público para el cargo de 1 Adm. de causas G. XVI FLDF y 1 Auxiliar RRHH G. XIX</t>
  </si>
  <si>
    <t>Llamado a concurso público para el cargo de 1 Abogado Asistente G. XI FLVG y 1 Auxiliar G. XIX FLVG.</t>
  </si>
  <si>
    <t>Llamado a concurso público para el cargo de 1 Administrativo de apoyo - G. XVI FLDF.</t>
  </si>
  <si>
    <t>Contratación de cargo vacante</t>
  </si>
  <si>
    <t>Región Metropolitana de Santiago (FRM Occidente)</t>
  </si>
  <si>
    <t>Región de Arica y Parinacota</t>
  </si>
  <si>
    <t>La Estrella de Arica</t>
  </si>
  <si>
    <t>Región de Los Ríos</t>
  </si>
  <si>
    <t>Ana Vega Martinez</t>
  </si>
  <si>
    <t>Mercado Público</t>
  </si>
  <si>
    <t>-</t>
  </si>
  <si>
    <t xml:space="preserve">Imagen Institucional </t>
  </si>
  <si>
    <t>Llamado a Concurso Público de Cargos: Auxiliar de Fiscalía Local de Mariquina . Publicación 11/05/25</t>
  </si>
  <si>
    <t>Diario Austral de Valdivia</t>
  </si>
  <si>
    <t>Empresa Periodística La Discusión S.A.</t>
  </si>
  <si>
    <t>Publicación llamado concurso público para  Técnico Operativo Causas FL San Carlos.</t>
  </si>
  <si>
    <t>Diario La Discusión</t>
  </si>
  <si>
    <t>Región Metropolitana de Santiago (FRM Centro Norte)</t>
  </si>
  <si>
    <t>Región Metropolitana de Santiago (FRM Sur)</t>
  </si>
  <si>
    <t>Región del Ñuble</t>
  </si>
  <si>
    <t>Publicidad Ricardo Araya y Cía. Ltda.</t>
  </si>
  <si>
    <t>Agencia Coloma Carrasco Publicidad</t>
  </si>
  <si>
    <t>Jessica del Real Lazo SPA</t>
  </si>
  <si>
    <t>Agencia Comunicaciones Daniela Jachura Zambrano E.I.R.L.</t>
  </si>
  <si>
    <t>Publicación llamado a concurso público para proveer cargo vacante de: Técnico Operativo de Causa para FL Illapel y Abogado Asistente  FL Combarbalá, Fiscalía Regional de Coquimbo.</t>
  </si>
  <si>
    <t>Publicación llamado concurso público para proveer cargo Técnico Operativo Causas Grado XIII, para la Unidad Regional Turno Instrucción y Flagrancias Fiscalía Regional de Valparaíso.</t>
  </si>
  <si>
    <t>Compra Ágil</t>
  </si>
  <si>
    <t>Llamado a concurso público estamento profesional cargo Asesor Jurídico , grado X,  para la Fiscalía Regional de Aysén.</t>
  </si>
  <si>
    <t>Proveer cargo auxiliar Unidad de Administración y Finanzas</t>
  </si>
  <si>
    <t>Proveer 02 cargos profesionales Unidad de Gestión e Informática</t>
  </si>
  <si>
    <t>Proveer cargo Administrador Fiscalía Local Punta Arenas</t>
  </si>
  <si>
    <t>Publicidad Ricardo Araya y CIA Ltda.</t>
  </si>
  <si>
    <t>Publicación de aviso llamado a concurso público para proveer  cargo vacante de  Recepcionista Fiscalía especializada de Flagrancia y primeras instrucciones</t>
  </si>
  <si>
    <t>Publicación de aviso llamado a concurso público para proveer  cargo vacante de  Recepcionista Fiscalías especializadas de San Miguel</t>
  </si>
  <si>
    <t>Publicación de aviso llamado a concurso público para proveer  cargo administrativo de apoyo unidad de administración y finanzas</t>
  </si>
  <si>
    <t>Publicación de aviso llamado a concurso público para proveer  cargo vacante de  Recepcionista Fiscalías especializadas de San Miguel y administrativo de apoyo para la unidad regional de atención a victimas y testigos</t>
  </si>
  <si>
    <t>Publicación de aviso llamado a concurso público para proveer  cargo técnico custodio unidad de custodia San Miguel y administrativo fiscalía especializada de flagrancia</t>
  </si>
  <si>
    <t xml:space="preserve">Publicación Cargo vacante Administrador de Fiscalía Grado IX (Fiscalía Local Talagante) </t>
  </si>
  <si>
    <t>Publicación Cargos vacantes Administrador de Fiscalía Grado VIII (Fiscalía Local San Bernardo) y  Auxiliar Grado XIX (Fiscalía Local Maipú)</t>
  </si>
  <si>
    <t>Publicación Cargos vacantes 2 recepcionistas Grado XIX  (Fiscalía Sur)</t>
  </si>
  <si>
    <t>Publicación Cargos vacantes Abogado Asesor Grado VI (Fiscalía Regional) y Auxiliar Grado XIX (Fiscalía Local San Bernardo)</t>
  </si>
  <si>
    <t>Llamado a concurso público para proveer el cargo de Técnico Custodio, Fiscalía Local de Arica</t>
  </si>
  <si>
    <t>Llamado a concurso público para proveer el cargo de Administrativo, Fiscalía Local de Arica.</t>
  </si>
  <si>
    <t>Adquisición de Pendones Institucionales para todos Los Inmuebles de la Región de Los Ríos. OC 696750-7-AG25</t>
  </si>
  <si>
    <t>Personas que asisten a las Fiscalías y Charlas a la Comunidad</t>
  </si>
  <si>
    <t>Región del Libertador Gral. Bernardo O'Higgins</t>
  </si>
  <si>
    <t>Sociedad Informativa Regional S.A.</t>
  </si>
  <si>
    <t>Fiscalía Nacional</t>
  </si>
  <si>
    <t>Servicio de Diagramación y Publicidad del Aviso 3° Concurso Fiscales Adjuntos en prensa escrita, para los días domingo 22 y lunes 23 de junio de 2025.</t>
  </si>
  <si>
    <t>Servicio de Diagramación y Publicación de Aviso en Prensa escrita para los días Domingo 25, lunes 26 y martes 27 del mes de mayo de 2025.</t>
  </si>
  <si>
    <t>Subsecretaria del Interior</t>
  </si>
  <si>
    <t>Publicación llamado concurso público para proveer cargo Secretaria grado XIII, para la Fiscalía Nacional.</t>
  </si>
  <si>
    <t xml:space="preserve">Publicación concurso público cargo Administrador FL Santa Cruz y Profesional UACFI, el día 13 de abril </t>
  </si>
  <si>
    <t>Publicación concurso público cargo Administrador FL Santa Cruz y Profesional UACFI, el día 18 de mayo</t>
  </si>
  <si>
    <t>Publicación llamado concurso público para proveer cargo Abogado Grado IX Contraloría Interna, Auxiliar Grado XIX División Administración y Finanzas, Profesional Grado IX Academia, Técnico Informática Grado XIII División de Informática, Abogado Grado X Unidad Especializada en Anticorrupción, Asesor Comunicacional Grado IX Unidad de Comunicaciones, Profesional Honorarios Ciberseguridad División de Informática para la Fiscalía Nacional.</t>
  </si>
  <si>
    <t>Publicación llamado concurso público para proveer cargo Abogado/a Asesor/a grado VIII, para la Fiscalía Nacional.</t>
  </si>
  <si>
    <t>Publicación aviso 2° llamado a concurso público para fiscales RPA Diario Oficial, el 29 de mayo de 2025.</t>
  </si>
  <si>
    <t>Diario Oficial</t>
  </si>
  <si>
    <t>Contratación Directa Exceptuada Aplicación Regl. de Compras y Contratación de Servicios del Ministerio Público.</t>
  </si>
  <si>
    <t xml:space="preserve">Región de Antofagasta  </t>
  </si>
  <si>
    <t xml:space="preserve">Diario El Mercurio de Antofagasta </t>
  </si>
  <si>
    <t>Contratación de cargos vacantes</t>
  </si>
  <si>
    <t>Postulantes que cumplan los requisitos solicitados.</t>
  </si>
  <si>
    <t>Llamado a concurso público para proveer el cargo de Administrador de Fiscalía Local Antofagasta</t>
  </si>
  <si>
    <t>Llamado a concurso público para proveer el cargo de  Asesor Jurídico para Fiscalía Regional</t>
  </si>
  <si>
    <t>Publicación llamado concurso público para proveer cargo Analista Criminal Grado IX, Secretaria/o Grado XVI, División de Estudio, Evaluación, Control y Desarrollo de la Gestión de la Fiscalía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</si>
</sst>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8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41" fontId="0" fillId="0" borderId="0" xfId="42" applyFont="1"/>
    <xf numFmtId="0" fontId="0" fillId="0" borderId="13" xfId="0" applyBorder="1"/>
    <xf numFmtId="41" fontId="0" fillId="0" borderId="15" xfId="42" applyFont="1" applyFill="1" applyBorder="1"/>
    <xf numFmtId="0" fontId="0" fillId="0" borderId="14" xfId="0" applyBorder="1"/>
    <xf numFmtId="41" fontId="0" fillId="0" borderId="16" xfId="42" applyFont="1" applyFill="1" applyBorder="1"/>
    <xf numFmtId="0" fontId="18" fillId="0" borderId="0" xfId="44"/>
    <xf numFmtId="0" fontId="20" fillId="0" borderId="0" xfId="0" applyFont="1"/>
    <xf numFmtId="41" fontId="20" fillId="0" borderId="0" xfId="42" applyFont="1"/>
    <xf numFmtId="41" fontId="18" fillId="0" borderId="0" xfId="44" applyNumberFormat="1"/>
    <xf numFmtId="41" fontId="20" fillId="0" borderId="0" xfId="0" applyNumberFormat="1" applyFont="1"/>
    <xf numFmtId="0" fontId="19" fillId="34" borderId="20" xfId="44" applyFont="1" applyFill="1" applyBorder="1" applyAlignment="1">
      <alignment horizontal="center" vertical="center"/>
    </xf>
    <xf numFmtId="0" fontId="19" fillId="34" borderId="20" xfId="44" quotePrefix="1" applyFont="1" applyFill="1" applyBorder="1" applyAlignment="1">
      <alignment horizontal="center" vertical="center"/>
    </xf>
    <xf numFmtId="0" fontId="18" fillId="34" borderId="20" xfId="44" applyFill="1" applyBorder="1" applyAlignment="1">
      <alignment vertical="center"/>
    </xf>
    <xf numFmtId="3" fontId="18" fillId="0" borderId="20" xfId="44" applyNumberFormat="1" applyBorder="1" applyAlignment="1">
      <alignment vertical="center"/>
    </xf>
    <xf numFmtId="3" fontId="18" fillId="0" borderId="10" xfId="0" applyNumberFormat="1" applyFont="1" applyBorder="1" applyAlignment="1">
      <alignment wrapText="1"/>
    </xf>
    <xf numFmtId="3" fontId="22" fillId="0" borderId="10" xfId="0" applyNumberFormat="1" applyFont="1" applyBorder="1" applyAlignment="1">
      <alignment wrapText="1"/>
    </xf>
    <xf numFmtId="3" fontId="18" fillId="35" borderId="20" xfId="44" applyNumberFormat="1" applyFill="1" applyBorder="1" applyAlignment="1">
      <alignment vertical="center"/>
    </xf>
    <xf numFmtId="3" fontId="19" fillId="35" borderId="20" xfId="44" applyNumberFormat="1" applyFont="1" applyFill="1" applyBorder="1"/>
    <xf numFmtId="3" fontId="21" fillId="0" borderId="10" xfId="0" applyNumberFormat="1" applyFont="1" applyBorder="1" applyAlignment="1">
      <alignment wrapText="1"/>
    </xf>
    <xf numFmtId="164" fontId="18" fillId="0" borderId="24" xfId="43" applyNumberFormat="1" applyFont="1" applyFill="1" applyBorder="1" applyAlignment="1">
      <alignment horizontal="center" vertical="center"/>
    </xf>
    <xf numFmtId="165" fontId="18" fillId="34" borderId="20" xfId="44" applyNumberFormat="1" applyFill="1" applyBorder="1" applyAlignment="1">
      <alignment horizontal="right" vertical="center"/>
    </xf>
    <xf numFmtId="0" fontId="22" fillId="0" borderId="10" xfId="0" applyFont="1" applyBorder="1" applyAlignment="1">
      <alignment wrapText="1"/>
    </xf>
    <xf numFmtId="0" fontId="16" fillId="33" borderId="12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41" fontId="16" fillId="33" borderId="11" xfId="42" applyFont="1" applyFill="1" applyBorder="1"/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0" fontId="19" fillId="36" borderId="21" xfId="44" applyFont="1" applyFill="1" applyBorder="1" applyAlignment="1">
      <alignment horizontal="center" vertical="center"/>
    </xf>
    <xf numFmtId="0" fontId="19" fillId="36" borderId="21" xfId="44" quotePrefix="1" applyFont="1" applyFill="1" applyBorder="1" applyAlignment="1">
      <alignment horizontal="center" vertical="center"/>
    </xf>
    <xf numFmtId="0" fontId="18" fillId="36" borderId="21" xfId="44" applyFill="1" applyBorder="1" applyAlignment="1">
      <alignment vertical="center"/>
    </xf>
    <xf numFmtId="0" fontId="19" fillId="36" borderId="21" xfId="44" applyFont="1" applyFill="1" applyBorder="1" applyAlignment="1">
      <alignment vertical="center"/>
    </xf>
    <xf numFmtId="3" fontId="19" fillId="36" borderId="21" xfId="44" applyNumberFormat="1" applyFont="1" applyFill="1" applyBorder="1" applyAlignment="1">
      <alignment vertical="center"/>
    </xf>
    <xf numFmtId="3" fontId="21" fillId="36" borderId="23" xfId="0" applyNumberFormat="1" applyFont="1" applyFill="1" applyBorder="1" applyAlignment="1">
      <alignment wrapText="1"/>
    </xf>
    <xf numFmtId="164" fontId="19" fillId="36" borderId="22" xfId="43" applyNumberFormat="1" applyFont="1" applyFill="1" applyBorder="1" applyAlignment="1">
      <alignment horizontal="center" vertical="center"/>
    </xf>
    <xf numFmtId="165" fontId="19" fillId="36" borderId="21" xfId="44" applyNumberFormat="1" applyFont="1" applyFill="1" applyBorder="1" applyAlignment="1">
      <alignment vertical="center"/>
    </xf>
    <xf numFmtId="41" fontId="0" fillId="0" borderId="0" xfId="0" applyNumberFormat="1"/>
    <xf numFmtId="3" fontId="0" fillId="0" borderId="0" xfId="0" applyNumberFormat="1" applyAlignment="1">
      <alignment horizontal="center"/>
    </xf>
    <xf numFmtId="0" fontId="16" fillId="36" borderId="20" xfId="0" applyFont="1" applyFill="1" applyBorder="1" applyAlignment="1">
      <alignment horizontal="center" vertical="justify"/>
    </xf>
    <xf numFmtId="41" fontId="16" fillId="0" borderId="15" xfId="42" applyFont="1" applyFill="1" applyBorder="1"/>
    <xf numFmtId="41" fontId="0" fillId="0" borderId="10" xfId="42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41" fontId="0" fillId="0" borderId="0" xfId="42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41" fontId="16" fillId="33" borderId="10" xfId="42" applyFont="1" applyFill="1" applyBorder="1" applyAlignment="1">
      <alignment horizontal="center" vertical="center"/>
    </xf>
    <xf numFmtId="0" fontId="16" fillId="36" borderId="12" xfId="0" applyFont="1" applyFill="1" applyBorder="1" applyAlignment="1">
      <alignment horizontal="center"/>
    </xf>
    <xf numFmtId="0" fontId="16" fillId="36" borderId="11" xfId="0" applyFont="1" applyFill="1" applyBorder="1" applyAlignment="1">
      <alignment horizontal="center"/>
    </xf>
    <xf numFmtId="41" fontId="16" fillId="36" borderId="11" xfId="42" applyFont="1" applyFill="1" applyBorder="1"/>
    <xf numFmtId="41" fontId="16" fillId="36" borderId="15" xfId="42" applyFont="1" applyFill="1" applyBorder="1"/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3" fontId="16" fillId="36" borderId="21" xfId="0" applyNumberFormat="1" applyFont="1" applyFill="1" applyBorder="1"/>
    <xf numFmtId="0" fontId="25" fillId="0" borderId="0" xfId="0" applyFont="1" applyAlignment="1">
      <alignment vertical="center"/>
    </xf>
    <xf numFmtId="0" fontId="16" fillId="36" borderId="24" xfId="0" applyFont="1" applyFill="1" applyBorder="1" applyAlignment="1">
      <alignment horizontal="left" vertical="justify"/>
    </xf>
    <xf numFmtId="0" fontId="16" fillId="36" borderId="26" xfId="0" applyFont="1" applyFill="1" applyBorder="1" applyAlignment="1">
      <alignment horizontal="left" vertical="justify"/>
    </xf>
    <xf numFmtId="0" fontId="16" fillId="36" borderId="27" xfId="0" applyFont="1" applyFill="1" applyBorder="1" applyAlignment="1">
      <alignment horizontal="left" vertical="justify"/>
    </xf>
    <xf numFmtId="0" fontId="16" fillId="33" borderId="12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3" fontId="19" fillId="33" borderId="18" xfId="44" applyNumberFormat="1" applyFont="1" applyFill="1" applyBorder="1" applyAlignment="1">
      <alignment horizontal="center" vertical="center"/>
    </xf>
    <xf numFmtId="3" fontId="19" fillId="33" borderId="21" xfId="44" applyNumberFormat="1" applyFont="1" applyFill="1" applyBorder="1" applyAlignment="1">
      <alignment horizontal="center" vertical="center"/>
    </xf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164" fontId="19" fillId="33" borderId="19" xfId="43" applyNumberFormat="1" applyFont="1" applyFill="1" applyBorder="1" applyAlignment="1">
      <alignment horizontal="center" vertical="center" wrapText="1"/>
    </xf>
    <xf numFmtId="164" fontId="19" fillId="33" borderId="22" xfId="43" applyNumberFormat="1" applyFont="1" applyFill="1" applyBorder="1" applyAlignment="1">
      <alignment horizontal="center" vertical="center" wrapText="1"/>
    </xf>
    <xf numFmtId="165" fontId="19" fillId="33" borderId="20" xfId="44" applyNumberFormat="1" applyFont="1" applyFill="1" applyBorder="1" applyAlignment="1">
      <alignment horizontal="center" vertical="center" wrapText="1"/>
    </xf>
    <xf numFmtId="0" fontId="19" fillId="33" borderId="18" xfId="44" applyFont="1" applyFill="1" applyBorder="1" applyAlignment="1">
      <alignment horizontal="center" vertical="center" wrapText="1"/>
    </xf>
    <xf numFmtId="0" fontId="19" fillId="33" borderId="21" xfId="44" applyFont="1" applyFill="1" applyBorder="1" applyAlignment="1">
      <alignment horizontal="center" vertical="center" wrapText="1"/>
    </xf>
    <xf numFmtId="3" fontId="19" fillId="33" borderId="18" xfId="44" applyNumberFormat="1" applyFont="1" applyFill="1" applyBorder="1" applyAlignment="1">
      <alignment horizontal="center" vertical="center" wrapText="1"/>
    </xf>
    <xf numFmtId="3" fontId="19" fillId="33" borderId="21" xfId="44" applyNumberFormat="1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/>
    </xf>
    <xf numFmtId="0" fontId="16" fillId="36" borderId="25" xfId="0" applyFont="1" applyFill="1" applyBorder="1" applyAlignment="1">
      <alignment horizontal="center"/>
    </xf>
    <xf numFmtId="0" fontId="16" fillId="36" borderId="17" xfId="0" applyFont="1" applyFill="1" applyBorder="1" applyAlignment="1">
      <alignment horizontal="center"/>
    </xf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7" xr:uid="{4B5C6464-1E73-4064-9C71-5A43A872CC22}"/>
    <cellStyle name="60% - Énfasis2" xfId="25" builtinId="36" customBuiltin="1"/>
    <cellStyle name="60% - Énfasis2 2" xfId="48" xr:uid="{1DE85BB2-02D1-436F-8F33-2772ED025F13}"/>
    <cellStyle name="60% - Énfasis3" xfId="29" builtinId="40" customBuiltin="1"/>
    <cellStyle name="60% - Énfasis3 2" xfId="49" xr:uid="{2F01E84A-2AB5-4286-A3A9-484A68FCC55D}"/>
    <cellStyle name="60% - Énfasis4" xfId="33" builtinId="44" customBuiltin="1"/>
    <cellStyle name="60% - Énfasis4 2" xfId="50" xr:uid="{08A2BA98-8892-427F-87A8-96E392B0FA12}"/>
    <cellStyle name="60% - Énfasis5" xfId="37" builtinId="48" customBuiltin="1"/>
    <cellStyle name="60% - Énfasis5 2" xfId="51" xr:uid="{5E176C4C-58DA-41F6-9B73-BD11EA10E7C8}"/>
    <cellStyle name="60% - Énfasis6" xfId="41" builtinId="52" customBuiltin="1"/>
    <cellStyle name="60% - Énfasis6 2" xfId="52" xr:uid="{A874B36D-D497-4A6D-B45A-F388E6EB548E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Neutral" xfId="8" builtinId="28" customBuiltin="1"/>
    <cellStyle name="Neutral 2" xfId="46" xr:uid="{46F64AEF-571E-4A45-9DEB-5DD23808AE43}"/>
    <cellStyle name="Normal" xfId="0" builtinId="0"/>
    <cellStyle name="Normal 2" xfId="44" xr:uid="{00000000-0005-0000-0000-000022000000}"/>
    <cellStyle name="Notas" xfId="15" builtinId="10" customBuiltin="1"/>
    <cellStyle name="Porcentaje" xfId="43" builtinId="5"/>
    <cellStyle name="Porcentaje 2" xfId="53" xr:uid="{D819DB46-FA2D-4D49-A08F-14785ADD688E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5" xr:uid="{0079B599-2819-48B9-8495-4B90FB5C55E1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7E25-F1D6-49A3-91B5-52F00B9B82C4}">
  <dimension ref="A1:M127"/>
  <sheetViews>
    <sheetView tabSelected="1" workbookViewId="0">
      <pane xSplit="2" ySplit="1" topLeftCell="H50" activePane="bottomRight" state="frozen"/>
      <selection pane="topRight" activeCell="C1" sqref="C1"/>
      <selection pane="bottomLeft" activeCell="A2" sqref="A2"/>
      <selection pane="bottomRight" activeCell="I66" sqref="I66:J66"/>
    </sheetView>
  </sheetViews>
  <sheetFormatPr baseColWidth="10" defaultRowHeight="15" x14ac:dyDescent="0.25"/>
  <cols>
    <col min="1" max="1" width="7.7109375" style="1" bestFit="1" customWidth="1"/>
    <col min="2" max="2" width="49.7109375" style="61" bestFit="1" customWidth="1"/>
    <col min="3" max="3" width="11.140625" style="1" bestFit="1" customWidth="1"/>
    <col min="4" max="4" width="11" style="46" bestFit="1" customWidth="1"/>
    <col min="5" max="5" width="8.140625" style="57" bestFit="1" customWidth="1"/>
    <col min="6" max="6" width="53.7109375" style="61" bestFit="1" customWidth="1"/>
    <col min="7" max="7" width="255.7109375" bestFit="1" customWidth="1"/>
    <col min="8" max="8" width="34.140625" bestFit="1" customWidth="1"/>
    <col min="9" max="9" width="13" bestFit="1" customWidth="1"/>
    <col min="10" max="10" width="68.140625" bestFit="1" customWidth="1"/>
    <col min="11" max="11" width="32.42578125" bestFit="1" customWidth="1"/>
    <col min="12" max="12" width="52.7109375" bestFit="1" customWidth="1"/>
    <col min="13" max="13" width="57.28515625" bestFit="1" customWidth="1"/>
    <col min="14" max="14" width="48.42578125" bestFit="1" customWidth="1"/>
  </cols>
  <sheetData>
    <row r="1" spans="1:13" s="2" customFormat="1" x14ac:dyDescent="0.25">
      <c r="A1" s="50" t="s">
        <v>41</v>
      </c>
      <c r="B1" s="59" t="s">
        <v>0</v>
      </c>
      <c r="C1" s="50" t="s">
        <v>71</v>
      </c>
      <c r="D1" s="51" t="s">
        <v>2</v>
      </c>
      <c r="E1" s="50" t="s">
        <v>1</v>
      </c>
      <c r="F1" s="59" t="s">
        <v>66</v>
      </c>
      <c r="G1" s="50" t="s">
        <v>4</v>
      </c>
      <c r="H1" s="50" t="s">
        <v>8</v>
      </c>
      <c r="I1" s="50" t="s">
        <v>3</v>
      </c>
      <c r="J1" s="50" t="s">
        <v>67</v>
      </c>
      <c r="K1" s="50" t="s">
        <v>68</v>
      </c>
      <c r="L1" s="50" t="s">
        <v>69</v>
      </c>
      <c r="M1" s="50" t="s">
        <v>70</v>
      </c>
    </row>
    <row r="2" spans="1:13" x14ac:dyDescent="0.25">
      <c r="A2" s="49">
        <v>1</v>
      </c>
      <c r="B2" s="60" t="s">
        <v>43</v>
      </c>
      <c r="C2" s="58">
        <v>45776</v>
      </c>
      <c r="D2" s="43">
        <v>78081599</v>
      </c>
      <c r="E2" s="48" t="s">
        <v>78</v>
      </c>
      <c r="F2" s="62" t="s">
        <v>156</v>
      </c>
      <c r="G2" s="44" t="s">
        <v>79</v>
      </c>
      <c r="H2" s="44" t="s">
        <v>80</v>
      </c>
      <c r="I2" s="45">
        <v>178500</v>
      </c>
      <c r="J2" s="44" t="s">
        <v>93</v>
      </c>
      <c r="K2" s="44" t="s">
        <v>81</v>
      </c>
      <c r="L2" s="44" t="s">
        <v>82</v>
      </c>
      <c r="M2" s="44" t="s">
        <v>83</v>
      </c>
    </row>
    <row r="3" spans="1:13" x14ac:dyDescent="0.25">
      <c r="A3" s="49">
        <v>2</v>
      </c>
      <c r="B3" s="60" t="s">
        <v>43</v>
      </c>
      <c r="C3" s="58">
        <v>45801</v>
      </c>
      <c r="D3" s="43">
        <v>78081599</v>
      </c>
      <c r="E3" s="48" t="s">
        <v>78</v>
      </c>
      <c r="F3" s="62" t="s">
        <v>156</v>
      </c>
      <c r="G3" s="44" t="s">
        <v>84</v>
      </c>
      <c r="H3" s="44" t="s">
        <v>80</v>
      </c>
      <c r="I3" s="45">
        <v>178500</v>
      </c>
      <c r="J3" s="44" t="s">
        <v>93</v>
      </c>
      <c r="K3" s="44" t="s">
        <v>81</v>
      </c>
      <c r="L3" s="44" t="s">
        <v>82</v>
      </c>
      <c r="M3" s="44" t="s">
        <v>83</v>
      </c>
    </row>
    <row r="4" spans="1:13" x14ac:dyDescent="0.25">
      <c r="A4" s="49">
        <v>3</v>
      </c>
      <c r="B4" s="60" t="s">
        <v>43</v>
      </c>
      <c r="C4" s="58">
        <v>45838</v>
      </c>
      <c r="D4" s="43">
        <v>78081599</v>
      </c>
      <c r="E4" s="48" t="s">
        <v>78</v>
      </c>
      <c r="F4" s="62" t="s">
        <v>156</v>
      </c>
      <c r="G4" s="44" t="s">
        <v>85</v>
      </c>
      <c r="H4" s="44" t="s">
        <v>80</v>
      </c>
      <c r="I4" s="45">
        <v>178500</v>
      </c>
      <c r="J4" s="44" t="s">
        <v>93</v>
      </c>
      <c r="K4" s="44" t="s">
        <v>81</v>
      </c>
      <c r="L4" s="44" t="s">
        <v>82</v>
      </c>
      <c r="M4" s="44" t="s">
        <v>83</v>
      </c>
    </row>
    <row r="5" spans="1:13" x14ac:dyDescent="0.25">
      <c r="A5" s="49">
        <v>4</v>
      </c>
      <c r="B5" s="60" t="s">
        <v>193</v>
      </c>
      <c r="C5" s="58">
        <v>45755</v>
      </c>
      <c r="D5" s="43">
        <v>77002769</v>
      </c>
      <c r="E5" s="48">
        <v>1</v>
      </c>
      <c r="F5" s="62" t="s">
        <v>155</v>
      </c>
      <c r="G5" s="44" t="s">
        <v>197</v>
      </c>
      <c r="H5" s="44" t="s">
        <v>194</v>
      </c>
      <c r="I5" s="45">
        <v>202300</v>
      </c>
      <c r="J5" s="44" t="s">
        <v>160</v>
      </c>
      <c r="K5" s="44" t="s">
        <v>81</v>
      </c>
      <c r="L5" s="44" t="s">
        <v>195</v>
      </c>
      <c r="M5" s="44" t="s">
        <v>196</v>
      </c>
    </row>
    <row r="6" spans="1:13" x14ac:dyDescent="0.25">
      <c r="A6" s="49">
        <v>5</v>
      </c>
      <c r="B6" s="60" t="s">
        <v>193</v>
      </c>
      <c r="C6" s="58">
        <v>45827</v>
      </c>
      <c r="D6" s="43">
        <v>77002769</v>
      </c>
      <c r="E6" s="48">
        <v>1</v>
      </c>
      <c r="F6" s="62" t="s">
        <v>155</v>
      </c>
      <c r="G6" s="44" t="s">
        <v>197</v>
      </c>
      <c r="H6" s="44" t="s">
        <v>194</v>
      </c>
      <c r="I6" s="45">
        <v>101150</v>
      </c>
      <c r="J6" s="44" t="s">
        <v>160</v>
      </c>
      <c r="K6" s="44" t="s">
        <v>81</v>
      </c>
      <c r="L6" s="44" t="s">
        <v>195</v>
      </c>
      <c r="M6" s="44" t="s">
        <v>196</v>
      </c>
    </row>
    <row r="7" spans="1:13" x14ac:dyDescent="0.25">
      <c r="A7" s="49">
        <v>6</v>
      </c>
      <c r="B7" s="60" t="s">
        <v>193</v>
      </c>
      <c r="C7" s="58">
        <v>45827</v>
      </c>
      <c r="D7" s="43">
        <v>77002769</v>
      </c>
      <c r="E7" s="48">
        <v>1</v>
      </c>
      <c r="F7" s="62" t="s">
        <v>155</v>
      </c>
      <c r="G7" s="44" t="s">
        <v>198</v>
      </c>
      <c r="H7" s="44" t="s">
        <v>194</v>
      </c>
      <c r="I7" s="45">
        <v>101150</v>
      </c>
      <c r="J7" s="44" t="s">
        <v>160</v>
      </c>
      <c r="K7" s="44" t="s">
        <v>81</v>
      </c>
      <c r="L7" s="44" t="s">
        <v>195</v>
      </c>
      <c r="M7" s="44" t="s">
        <v>196</v>
      </c>
    </row>
    <row r="8" spans="1:13" x14ac:dyDescent="0.25">
      <c r="A8" s="49">
        <v>7</v>
      </c>
      <c r="B8" s="60" t="s">
        <v>6</v>
      </c>
      <c r="C8" s="58">
        <v>45772</v>
      </c>
      <c r="D8" s="43">
        <v>78177490</v>
      </c>
      <c r="E8" s="48">
        <v>1</v>
      </c>
      <c r="F8" s="60" t="s">
        <v>86</v>
      </c>
      <c r="G8" s="44" t="s">
        <v>87</v>
      </c>
      <c r="H8" s="44" t="s">
        <v>88</v>
      </c>
      <c r="I8" s="45">
        <v>114240</v>
      </c>
      <c r="J8" s="44" t="s">
        <v>89</v>
      </c>
      <c r="K8" s="44" t="s">
        <v>81</v>
      </c>
      <c r="L8" s="44" t="s">
        <v>82</v>
      </c>
      <c r="M8" s="44" t="s">
        <v>83</v>
      </c>
    </row>
    <row r="9" spans="1:13" x14ac:dyDescent="0.25">
      <c r="A9" s="49">
        <v>8</v>
      </c>
      <c r="B9" s="60" t="s">
        <v>6</v>
      </c>
      <c r="C9" s="58">
        <v>45790</v>
      </c>
      <c r="D9" s="43">
        <v>78177490</v>
      </c>
      <c r="E9" s="48">
        <v>1</v>
      </c>
      <c r="F9" s="60" t="s">
        <v>86</v>
      </c>
      <c r="G9" s="44" t="s">
        <v>90</v>
      </c>
      <c r="H9" s="44" t="s">
        <v>88</v>
      </c>
      <c r="I9" s="45">
        <v>99960</v>
      </c>
      <c r="J9" s="44" t="s">
        <v>89</v>
      </c>
      <c r="K9" s="44" t="s">
        <v>81</v>
      </c>
      <c r="L9" s="44" t="s">
        <v>82</v>
      </c>
      <c r="M9" s="44" t="s">
        <v>83</v>
      </c>
    </row>
    <row r="10" spans="1:13" x14ac:dyDescent="0.25">
      <c r="A10" s="49">
        <v>9</v>
      </c>
      <c r="B10" s="60" t="s">
        <v>45</v>
      </c>
      <c r="C10" s="58">
        <v>45790</v>
      </c>
      <c r="D10" s="43">
        <v>80764900</v>
      </c>
      <c r="E10" s="48">
        <v>0</v>
      </c>
      <c r="F10" s="60" t="s">
        <v>91</v>
      </c>
      <c r="G10" s="44" t="s">
        <v>158</v>
      </c>
      <c r="H10" s="44" t="s">
        <v>92</v>
      </c>
      <c r="I10" s="45">
        <v>109816</v>
      </c>
      <c r="J10" s="44" t="s">
        <v>93</v>
      </c>
      <c r="K10" s="44" t="s">
        <v>81</v>
      </c>
      <c r="L10" s="44" t="s">
        <v>82</v>
      </c>
      <c r="M10" s="44" t="s">
        <v>83</v>
      </c>
    </row>
    <row r="11" spans="1:13" x14ac:dyDescent="0.25">
      <c r="A11" s="49">
        <v>10</v>
      </c>
      <c r="B11" s="60" t="s">
        <v>45</v>
      </c>
      <c r="C11" s="58">
        <v>45821</v>
      </c>
      <c r="D11" s="43">
        <v>80764900</v>
      </c>
      <c r="E11" s="48">
        <v>0</v>
      </c>
      <c r="F11" s="60" t="s">
        <v>91</v>
      </c>
      <c r="G11" s="44" t="s">
        <v>94</v>
      </c>
      <c r="H11" s="44" t="s">
        <v>92</v>
      </c>
      <c r="I11" s="45">
        <v>109816</v>
      </c>
      <c r="J11" s="44" t="s">
        <v>93</v>
      </c>
      <c r="K11" s="44" t="s">
        <v>81</v>
      </c>
      <c r="L11" s="44" t="s">
        <v>82</v>
      </c>
      <c r="M11" s="44" t="s">
        <v>83</v>
      </c>
    </row>
    <row r="12" spans="1:13" x14ac:dyDescent="0.25">
      <c r="A12" s="49">
        <v>11</v>
      </c>
      <c r="B12" s="60" t="s">
        <v>46</v>
      </c>
      <c r="C12" s="58">
        <v>45746</v>
      </c>
      <c r="D12" s="43">
        <v>96705640</v>
      </c>
      <c r="E12" s="48">
        <v>5</v>
      </c>
      <c r="F12" s="60" t="s">
        <v>95</v>
      </c>
      <c r="G12" s="44" t="s">
        <v>96</v>
      </c>
      <c r="H12" s="44" t="s">
        <v>97</v>
      </c>
      <c r="I12" s="45">
        <v>202285</v>
      </c>
      <c r="J12" s="44" t="s">
        <v>89</v>
      </c>
      <c r="K12" s="44" t="s">
        <v>81</v>
      </c>
      <c r="L12" s="44" t="s">
        <v>82</v>
      </c>
      <c r="M12" s="44" t="s">
        <v>83</v>
      </c>
    </row>
    <row r="13" spans="1:13" x14ac:dyDescent="0.25">
      <c r="A13" s="49">
        <v>12</v>
      </c>
      <c r="B13" s="60" t="s">
        <v>46</v>
      </c>
      <c r="C13" s="58">
        <v>45767</v>
      </c>
      <c r="D13" s="43">
        <v>96705640</v>
      </c>
      <c r="E13" s="48">
        <v>5</v>
      </c>
      <c r="F13" s="60" t="s">
        <v>95</v>
      </c>
      <c r="G13" s="44" t="s">
        <v>98</v>
      </c>
      <c r="H13" s="44" t="s">
        <v>97</v>
      </c>
      <c r="I13" s="45">
        <v>202285</v>
      </c>
      <c r="J13" s="44" t="s">
        <v>89</v>
      </c>
      <c r="K13" s="44" t="s">
        <v>81</v>
      </c>
      <c r="L13" s="44" t="s">
        <v>82</v>
      </c>
      <c r="M13" s="44" t="s">
        <v>83</v>
      </c>
    </row>
    <row r="14" spans="1:13" x14ac:dyDescent="0.25">
      <c r="A14" s="49">
        <v>13</v>
      </c>
      <c r="B14" s="60" t="s">
        <v>46</v>
      </c>
      <c r="C14" s="58">
        <v>45823</v>
      </c>
      <c r="D14" s="43">
        <v>96705640</v>
      </c>
      <c r="E14" s="48">
        <v>5</v>
      </c>
      <c r="F14" s="60" t="s">
        <v>95</v>
      </c>
      <c r="G14" s="44" t="s">
        <v>159</v>
      </c>
      <c r="H14" s="44" t="s">
        <v>97</v>
      </c>
      <c r="I14" s="45">
        <v>202284</v>
      </c>
      <c r="J14" s="44" t="s">
        <v>89</v>
      </c>
      <c r="K14" s="44" t="s">
        <v>81</v>
      </c>
      <c r="L14" s="44" t="s">
        <v>82</v>
      </c>
      <c r="M14" s="44" t="s">
        <v>83</v>
      </c>
    </row>
    <row r="15" spans="1:13" x14ac:dyDescent="0.25">
      <c r="A15" s="49">
        <v>14</v>
      </c>
      <c r="B15" s="60" t="s">
        <v>179</v>
      </c>
      <c r="C15" s="58">
        <v>45760</v>
      </c>
      <c r="D15" s="43">
        <v>96852720</v>
      </c>
      <c r="E15" s="48">
        <v>7</v>
      </c>
      <c r="F15" s="60" t="s">
        <v>180</v>
      </c>
      <c r="G15" s="44" t="s">
        <v>186</v>
      </c>
      <c r="H15" s="44" t="s">
        <v>122</v>
      </c>
      <c r="I15" s="45">
        <v>24990</v>
      </c>
      <c r="J15" s="44" t="s">
        <v>89</v>
      </c>
      <c r="K15" s="44" t="s">
        <v>81</v>
      </c>
      <c r="L15" s="44" t="s">
        <v>82</v>
      </c>
      <c r="M15" s="44" t="s">
        <v>83</v>
      </c>
    </row>
    <row r="16" spans="1:13" x14ac:dyDescent="0.25">
      <c r="A16" s="49">
        <v>15</v>
      </c>
      <c r="B16" s="60" t="s">
        <v>179</v>
      </c>
      <c r="C16" s="58">
        <v>45795</v>
      </c>
      <c r="D16" s="43">
        <v>96852720</v>
      </c>
      <c r="E16" s="48">
        <v>7</v>
      </c>
      <c r="F16" s="60" t="s">
        <v>180</v>
      </c>
      <c r="G16" s="44" t="s">
        <v>187</v>
      </c>
      <c r="H16" s="44" t="s">
        <v>122</v>
      </c>
      <c r="I16" s="45">
        <v>24990</v>
      </c>
      <c r="J16" s="44" t="s">
        <v>89</v>
      </c>
      <c r="K16" s="44" t="s">
        <v>81</v>
      </c>
      <c r="L16" s="44" t="s">
        <v>82</v>
      </c>
      <c r="M16" s="44" t="s">
        <v>83</v>
      </c>
    </row>
    <row r="17" spans="1:13" x14ac:dyDescent="0.25">
      <c r="A17" s="49">
        <v>16</v>
      </c>
      <c r="B17" s="60" t="s">
        <v>7</v>
      </c>
      <c r="C17" s="58">
        <v>45777</v>
      </c>
      <c r="D17" s="43">
        <v>81535500</v>
      </c>
      <c r="E17" s="48">
        <v>8</v>
      </c>
      <c r="F17" s="60" t="s">
        <v>99</v>
      </c>
      <c r="G17" s="44" t="s">
        <v>100</v>
      </c>
      <c r="H17" s="44" t="s">
        <v>101</v>
      </c>
      <c r="I17" s="45">
        <v>62832</v>
      </c>
      <c r="J17" s="44" t="s">
        <v>102</v>
      </c>
      <c r="K17" s="44" t="s">
        <v>81</v>
      </c>
      <c r="L17" s="44" t="s">
        <v>100</v>
      </c>
      <c r="M17" s="44" t="s">
        <v>83</v>
      </c>
    </row>
    <row r="18" spans="1:13" x14ac:dyDescent="0.25">
      <c r="A18" s="49">
        <v>17</v>
      </c>
      <c r="B18" s="60" t="s">
        <v>7</v>
      </c>
      <c r="C18" s="58">
        <v>45807</v>
      </c>
      <c r="D18" s="43">
        <v>81535500</v>
      </c>
      <c r="E18" s="48">
        <v>8</v>
      </c>
      <c r="F18" s="60" t="s">
        <v>99</v>
      </c>
      <c r="G18" s="44" t="s">
        <v>100</v>
      </c>
      <c r="H18" s="44" t="s">
        <v>101</v>
      </c>
      <c r="I18" s="45">
        <v>83776</v>
      </c>
      <c r="J18" s="44" t="s">
        <v>102</v>
      </c>
      <c r="K18" s="44" t="s">
        <v>81</v>
      </c>
      <c r="L18" s="44" t="s">
        <v>100</v>
      </c>
      <c r="M18" s="44" t="s">
        <v>83</v>
      </c>
    </row>
    <row r="19" spans="1:13" x14ac:dyDescent="0.25">
      <c r="A19" s="49">
        <v>18</v>
      </c>
      <c r="B19" s="60" t="s">
        <v>103</v>
      </c>
      <c r="C19" s="58">
        <v>45763</v>
      </c>
      <c r="D19" s="43">
        <v>76078041</v>
      </c>
      <c r="E19" s="48">
        <v>3</v>
      </c>
      <c r="F19" s="60" t="s">
        <v>154</v>
      </c>
      <c r="G19" s="44" t="s">
        <v>104</v>
      </c>
      <c r="H19" s="44" t="s">
        <v>105</v>
      </c>
      <c r="I19" s="45">
        <v>196350</v>
      </c>
      <c r="J19" s="44" t="s">
        <v>93</v>
      </c>
      <c r="K19" s="44" t="s">
        <v>81</v>
      </c>
      <c r="L19" s="44" t="s">
        <v>82</v>
      </c>
      <c r="M19" s="44" t="s">
        <v>83</v>
      </c>
    </row>
    <row r="20" spans="1:13" x14ac:dyDescent="0.25">
      <c r="A20" s="49">
        <v>19</v>
      </c>
      <c r="B20" s="60" t="s">
        <v>103</v>
      </c>
      <c r="C20" s="58">
        <v>45777</v>
      </c>
      <c r="D20" s="43">
        <v>76188557</v>
      </c>
      <c r="E20" s="48" t="s">
        <v>106</v>
      </c>
      <c r="F20" s="60" t="s">
        <v>107</v>
      </c>
      <c r="G20" s="44" t="s">
        <v>108</v>
      </c>
      <c r="H20" s="44" t="s">
        <v>105</v>
      </c>
      <c r="I20" s="45">
        <v>166600</v>
      </c>
      <c r="J20" s="44" t="s">
        <v>93</v>
      </c>
      <c r="K20" s="44" t="s">
        <v>81</v>
      </c>
      <c r="L20" s="44" t="s">
        <v>82</v>
      </c>
      <c r="M20" s="44" t="s">
        <v>83</v>
      </c>
    </row>
    <row r="21" spans="1:13" x14ac:dyDescent="0.25">
      <c r="A21" s="49">
        <v>20</v>
      </c>
      <c r="B21" s="60" t="s">
        <v>109</v>
      </c>
      <c r="C21" s="58">
        <v>45777</v>
      </c>
      <c r="D21" s="43">
        <v>87778800</v>
      </c>
      <c r="E21" s="48">
        <v>8</v>
      </c>
      <c r="F21" s="60" t="s">
        <v>110</v>
      </c>
      <c r="G21" s="44" t="s">
        <v>111</v>
      </c>
      <c r="H21" s="44" t="s">
        <v>112</v>
      </c>
      <c r="I21" s="45">
        <v>203999</v>
      </c>
      <c r="J21" s="44" t="s">
        <v>89</v>
      </c>
      <c r="K21" s="44" t="s">
        <v>81</v>
      </c>
      <c r="L21" s="44" t="s">
        <v>82</v>
      </c>
      <c r="M21" s="44" t="s">
        <v>83</v>
      </c>
    </row>
    <row r="22" spans="1:13" x14ac:dyDescent="0.25">
      <c r="A22" s="49">
        <v>21</v>
      </c>
      <c r="B22" s="60" t="s">
        <v>51</v>
      </c>
      <c r="C22" s="58">
        <v>45793</v>
      </c>
      <c r="D22" s="43">
        <v>87778800</v>
      </c>
      <c r="E22" s="48">
        <v>8</v>
      </c>
      <c r="F22" s="60" t="s">
        <v>110</v>
      </c>
      <c r="G22" s="44" t="s">
        <v>113</v>
      </c>
      <c r="H22" s="44" t="s">
        <v>114</v>
      </c>
      <c r="I22" s="45">
        <v>110000</v>
      </c>
      <c r="J22" s="44" t="s">
        <v>89</v>
      </c>
      <c r="K22" s="44" t="s">
        <v>81</v>
      </c>
      <c r="L22" s="44" t="s">
        <v>82</v>
      </c>
      <c r="M22" s="44" t="s">
        <v>83</v>
      </c>
    </row>
    <row r="23" spans="1:13" x14ac:dyDescent="0.25">
      <c r="A23" s="49">
        <v>22</v>
      </c>
      <c r="B23" s="60" t="s">
        <v>51</v>
      </c>
      <c r="C23" s="58">
        <v>45803</v>
      </c>
      <c r="D23" s="43">
        <v>87778800</v>
      </c>
      <c r="E23" s="48">
        <v>8</v>
      </c>
      <c r="F23" s="60" t="s">
        <v>110</v>
      </c>
      <c r="G23" s="44" t="s">
        <v>115</v>
      </c>
      <c r="H23" s="44" t="s">
        <v>114</v>
      </c>
      <c r="I23" s="45">
        <v>110000</v>
      </c>
      <c r="J23" s="44" t="s">
        <v>89</v>
      </c>
      <c r="K23" s="44" t="s">
        <v>81</v>
      </c>
      <c r="L23" s="44" t="s">
        <v>82</v>
      </c>
      <c r="M23" s="44" t="s">
        <v>83</v>
      </c>
    </row>
    <row r="24" spans="1:13" x14ac:dyDescent="0.25">
      <c r="A24" s="49">
        <v>23</v>
      </c>
      <c r="B24" s="60" t="s">
        <v>51</v>
      </c>
      <c r="C24" s="58">
        <v>45826</v>
      </c>
      <c r="D24" s="43">
        <v>87778800</v>
      </c>
      <c r="E24" s="48">
        <v>8</v>
      </c>
      <c r="F24" s="60" t="s">
        <v>110</v>
      </c>
      <c r="G24" s="44" t="s">
        <v>116</v>
      </c>
      <c r="H24" s="44" t="s">
        <v>114</v>
      </c>
      <c r="I24" s="45">
        <v>110000</v>
      </c>
      <c r="J24" s="44" t="s">
        <v>89</v>
      </c>
      <c r="K24" s="44" t="s">
        <v>81</v>
      </c>
      <c r="L24" s="44" t="s">
        <v>82</v>
      </c>
      <c r="M24" s="44" t="s">
        <v>83</v>
      </c>
    </row>
    <row r="25" spans="1:13" x14ac:dyDescent="0.25">
      <c r="A25" s="49">
        <v>24</v>
      </c>
      <c r="B25" s="60" t="s">
        <v>117</v>
      </c>
      <c r="C25" s="58">
        <v>45763</v>
      </c>
      <c r="D25" s="43">
        <v>96695300</v>
      </c>
      <c r="E25" s="48">
        <v>4</v>
      </c>
      <c r="F25" s="60" t="s">
        <v>118</v>
      </c>
      <c r="G25" s="44" t="s">
        <v>161</v>
      </c>
      <c r="H25" s="44" t="s">
        <v>119</v>
      </c>
      <c r="I25" s="45">
        <v>30345</v>
      </c>
      <c r="J25" s="44" t="s">
        <v>89</v>
      </c>
      <c r="K25" s="44" t="s">
        <v>81</v>
      </c>
      <c r="L25" s="44" t="s">
        <v>82</v>
      </c>
      <c r="M25" s="44" t="s">
        <v>83</v>
      </c>
    </row>
    <row r="26" spans="1:13" x14ac:dyDescent="0.25">
      <c r="A26" s="49">
        <v>25</v>
      </c>
      <c r="B26" s="60" t="s">
        <v>117</v>
      </c>
      <c r="C26" s="58">
        <v>45804</v>
      </c>
      <c r="D26" s="43">
        <v>96695300</v>
      </c>
      <c r="E26" s="48">
        <v>4</v>
      </c>
      <c r="F26" s="60" t="s">
        <v>118</v>
      </c>
      <c r="G26" s="44" t="s">
        <v>161</v>
      </c>
      <c r="H26" s="44" t="s">
        <v>119</v>
      </c>
      <c r="I26" s="45">
        <v>30345</v>
      </c>
      <c r="J26" s="44" t="s">
        <v>89</v>
      </c>
      <c r="K26" s="44" t="s">
        <v>81</v>
      </c>
      <c r="L26" s="44" t="s">
        <v>82</v>
      </c>
      <c r="M26" s="44" t="s">
        <v>83</v>
      </c>
    </row>
    <row r="27" spans="1:13" x14ac:dyDescent="0.25">
      <c r="A27" s="49">
        <v>26</v>
      </c>
      <c r="B27" s="60" t="s">
        <v>120</v>
      </c>
      <c r="C27" s="58">
        <v>45757</v>
      </c>
      <c r="D27" s="43">
        <v>85732200</v>
      </c>
      <c r="E27" s="48">
        <v>2</v>
      </c>
      <c r="F27" s="60" t="s">
        <v>121</v>
      </c>
      <c r="G27" s="44" t="s">
        <v>162</v>
      </c>
      <c r="H27" s="44" t="s">
        <v>122</v>
      </c>
      <c r="I27" s="45">
        <v>73780</v>
      </c>
      <c r="J27" s="44" t="s">
        <v>89</v>
      </c>
      <c r="K27" s="44" t="s">
        <v>123</v>
      </c>
      <c r="L27" s="44" t="s">
        <v>82</v>
      </c>
      <c r="M27" s="44" t="s">
        <v>83</v>
      </c>
    </row>
    <row r="28" spans="1:13" x14ac:dyDescent="0.25">
      <c r="A28" s="49">
        <v>27</v>
      </c>
      <c r="B28" s="60" t="s">
        <v>120</v>
      </c>
      <c r="C28" s="58">
        <v>45763</v>
      </c>
      <c r="D28" s="43">
        <v>85732200</v>
      </c>
      <c r="E28" s="48">
        <v>2</v>
      </c>
      <c r="F28" s="60" t="s">
        <v>121</v>
      </c>
      <c r="G28" s="44" t="s">
        <v>163</v>
      </c>
      <c r="H28" s="44" t="s">
        <v>122</v>
      </c>
      <c r="I28" s="45">
        <v>77350</v>
      </c>
      <c r="J28" s="44" t="s">
        <v>89</v>
      </c>
      <c r="K28" s="44" t="s">
        <v>123</v>
      </c>
      <c r="L28" s="44" t="s">
        <v>82</v>
      </c>
      <c r="M28" s="44" t="s">
        <v>83</v>
      </c>
    </row>
    <row r="29" spans="1:13" x14ac:dyDescent="0.25">
      <c r="A29" s="49">
        <v>28</v>
      </c>
      <c r="B29" s="60" t="s">
        <v>120</v>
      </c>
      <c r="C29" s="58">
        <v>45821</v>
      </c>
      <c r="D29" s="43">
        <v>85732200</v>
      </c>
      <c r="E29" s="48">
        <v>2</v>
      </c>
      <c r="F29" s="60" t="s">
        <v>121</v>
      </c>
      <c r="G29" s="44" t="s">
        <v>164</v>
      </c>
      <c r="H29" s="44" t="s">
        <v>122</v>
      </c>
      <c r="I29" s="45">
        <v>73780</v>
      </c>
      <c r="J29" s="44" t="s">
        <v>89</v>
      </c>
      <c r="K29" s="44" t="s">
        <v>123</v>
      </c>
      <c r="L29" s="44" t="s">
        <v>82</v>
      </c>
      <c r="M29" s="44" t="s">
        <v>83</v>
      </c>
    </row>
    <row r="30" spans="1:13" x14ac:dyDescent="0.25">
      <c r="A30" s="49">
        <v>29</v>
      </c>
      <c r="B30" s="63" t="s">
        <v>151</v>
      </c>
      <c r="C30" s="58">
        <v>45788</v>
      </c>
      <c r="D30" s="43">
        <v>96702280</v>
      </c>
      <c r="E30" s="48">
        <v>2</v>
      </c>
      <c r="F30" s="60" t="s">
        <v>132</v>
      </c>
      <c r="G30" s="44" t="s">
        <v>124</v>
      </c>
      <c r="H30" s="44" t="s">
        <v>125</v>
      </c>
      <c r="I30" s="45">
        <v>388200</v>
      </c>
      <c r="J30" s="44" t="s">
        <v>93</v>
      </c>
      <c r="K30" s="44" t="s">
        <v>126</v>
      </c>
      <c r="L30" s="44" t="s">
        <v>127</v>
      </c>
      <c r="M30" s="44" t="s">
        <v>83</v>
      </c>
    </row>
    <row r="31" spans="1:13" x14ac:dyDescent="0.25">
      <c r="A31" s="49">
        <v>30</v>
      </c>
      <c r="B31" s="63" t="s">
        <v>151</v>
      </c>
      <c r="C31" s="58">
        <v>45760</v>
      </c>
      <c r="D31" s="43">
        <v>77002769</v>
      </c>
      <c r="E31" s="48">
        <v>1</v>
      </c>
      <c r="F31" s="60" t="s">
        <v>155</v>
      </c>
      <c r="G31" s="44" t="s">
        <v>124</v>
      </c>
      <c r="H31" s="44" t="s">
        <v>125</v>
      </c>
      <c r="I31" s="45">
        <v>193333</v>
      </c>
      <c r="J31" s="44" t="s">
        <v>93</v>
      </c>
      <c r="K31" s="44" t="s">
        <v>126</v>
      </c>
      <c r="L31" s="44" t="s">
        <v>127</v>
      </c>
      <c r="M31" s="44" t="s">
        <v>83</v>
      </c>
    </row>
    <row r="32" spans="1:13" x14ac:dyDescent="0.25">
      <c r="A32" s="49">
        <v>31</v>
      </c>
      <c r="B32" s="63" t="s">
        <v>151</v>
      </c>
      <c r="C32" s="58">
        <v>45767</v>
      </c>
      <c r="D32" s="43">
        <v>77002769</v>
      </c>
      <c r="E32" s="48">
        <v>1</v>
      </c>
      <c r="F32" s="60" t="s">
        <v>155</v>
      </c>
      <c r="G32" s="44" t="s">
        <v>124</v>
      </c>
      <c r="H32" s="44" t="s">
        <v>125</v>
      </c>
      <c r="I32" s="45">
        <v>144500</v>
      </c>
      <c r="J32" s="44" t="s">
        <v>93</v>
      </c>
      <c r="K32" s="44" t="s">
        <v>126</v>
      </c>
      <c r="L32" s="44" t="s">
        <v>127</v>
      </c>
      <c r="M32" s="44" t="s">
        <v>83</v>
      </c>
    </row>
    <row r="33" spans="1:13" x14ac:dyDescent="0.25">
      <c r="A33" s="49">
        <v>32</v>
      </c>
      <c r="B33" s="63" t="s">
        <v>151</v>
      </c>
      <c r="C33" s="58">
        <v>45831</v>
      </c>
      <c r="D33" s="43">
        <v>77078041</v>
      </c>
      <c r="E33" s="48">
        <v>3</v>
      </c>
      <c r="F33" s="60" t="s">
        <v>165</v>
      </c>
      <c r="G33" s="44" t="s">
        <v>124</v>
      </c>
      <c r="H33" s="44" t="s">
        <v>125</v>
      </c>
      <c r="I33" s="45">
        <v>197540</v>
      </c>
      <c r="J33" s="44" t="s">
        <v>128</v>
      </c>
      <c r="K33" s="44" t="s">
        <v>126</v>
      </c>
      <c r="L33" s="44" t="s">
        <v>127</v>
      </c>
      <c r="M33" s="44" t="s">
        <v>83</v>
      </c>
    </row>
    <row r="34" spans="1:13" x14ac:dyDescent="0.25">
      <c r="A34" s="49">
        <v>33</v>
      </c>
      <c r="B34" s="60" t="s">
        <v>129</v>
      </c>
      <c r="C34" s="58">
        <v>45732</v>
      </c>
      <c r="D34" s="43">
        <v>77002769</v>
      </c>
      <c r="E34" s="48">
        <v>1</v>
      </c>
      <c r="F34" s="60" t="s">
        <v>155</v>
      </c>
      <c r="G34" s="44" t="s">
        <v>130</v>
      </c>
      <c r="H34" s="44" t="s">
        <v>125</v>
      </c>
      <c r="I34" s="45">
        <v>146767</v>
      </c>
      <c r="J34" s="44" t="s">
        <v>93</v>
      </c>
      <c r="K34" s="44" t="s">
        <v>81</v>
      </c>
      <c r="L34" s="44" t="s">
        <v>82</v>
      </c>
      <c r="M34" s="44" t="s">
        <v>83</v>
      </c>
    </row>
    <row r="35" spans="1:13" x14ac:dyDescent="0.25">
      <c r="A35" s="49">
        <v>34</v>
      </c>
      <c r="B35" s="60" t="s">
        <v>129</v>
      </c>
      <c r="C35" s="58">
        <v>45746</v>
      </c>
      <c r="D35" s="43">
        <v>77002769</v>
      </c>
      <c r="E35" s="48">
        <v>1</v>
      </c>
      <c r="F35" s="60" t="s">
        <v>155</v>
      </c>
      <c r="G35" s="44" t="s">
        <v>131</v>
      </c>
      <c r="H35" s="44" t="s">
        <v>125</v>
      </c>
      <c r="I35" s="45">
        <v>165878</v>
      </c>
      <c r="J35" s="44" t="s">
        <v>93</v>
      </c>
      <c r="K35" s="44" t="s">
        <v>81</v>
      </c>
      <c r="L35" s="44" t="s">
        <v>82</v>
      </c>
      <c r="M35" s="44" t="s">
        <v>83</v>
      </c>
    </row>
    <row r="36" spans="1:13" x14ac:dyDescent="0.25">
      <c r="A36" s="49">
        <v>35</v>
      </c>
      <c r="B36" s="60" t="s">
        <v>129</v>
      </c>
      <c r="C36" s="58">
        <v>45802</v>
      </c>
      <c r="D36" s="43">
        <v>96702280</v>
      </c>
      <c r="E36" s="48">
        <v>2</v>
      </c>
      <c r="F36" s="60" t="s">
        <v>132</v>
      </c>
      <c r="G36" s="44" t="s">
        <v>133</v>
      </c>
      <c r="H36" s="44" t="s">
        <v>125</v>
      </c>
      <c r="I36" s="45">
        <v>559300</v>
      </c>
      <c r="J36" s="44" t="s">
        <v>93</v>
      </c>
      <c r="K36" s="44" t="s">
        <v>81</v>
      </c>
      <c r="L36" s="44" t="s">
        <v>82</v>
      </c>
      <c r="M36" s="44" t="s">
        <v>83</v>
      </c>
    </row>
    <row r="37" spans="1:13" x14ac:dyDescent="0.25">
      <c r="A37" s="49">
        <v>36</v>
      </c>
      <c r="B37" s="60" t="s">
        <v>129</v>
      </c>
      <c r="C37" s="58">
        <v>45767</v>
      </c>
      <c r="D37" s="43">
        <v>77002769</v>
      </c>
      <c r="E37" s="48">
        <v>1</v>
      </c>
      <c r="F37" s="60" t="s">
        <v>155</v>
      </c>
      <c r="G37" s="44" t="s">
        <v>134</v>
      </c>
      <c r="H37" s="44" t="s">
        <v>125</v>
      </c>
      <c r="I37" s="45">
        <v>144500</v>
      </c>
      <c r="J37" s="44" t="s">
        <v>93</v>
      </c>
      <c r="K37" s="44" t="s">
        <v>81</v>
      </c>
      <c r="L37" s="44" t="s">
        <v>82</v>
      </c>
      <c r="M37" s="44" t="s">
        <v>83</v>
      </c>
    </row>
    <row r="38" spans="1:13" x14ac:dyDescent="0.25">
      <c r="A38" s="49">
        <v>37</v>
      </c>
      <c r="B38" s="60" t="s">
        <v>129</v>
      </c>
      <c r="C38" s="58">
        <v>45788</v>
      </c>
      <c r="D38" s="43">
        <v>96702280</v>
      </c>
      <c r="E38" s="48">
        <v>2</v>
      </c>
      <c r="F38" s="60" t="s">
        <v>132</v>
      </c>
      <c r="G38" s="44" t="s">
        <v>135</v>
      </c>
      <c r="H38" s="44" t="s">
        <v>125</v>
      </c>
      <c r="I38" s="45">
        <v>258800</v>
      </c>
      <c r="J38" s="44" t="s">
        <v>93</v>
      </c>
      <c r="K38" s="44" t="s">
        <v>81</v>
      </c>
      <c r="L38" s="44" t="s">
        <v>82</v>
      </c>
      <c r="M38" s="44" t="s">
        <v>83</v>
      </c>
    </row>
    <row r="39" spans="1:13" x14ac:dyDescent="0.25">
      <c r="A39" s="49">
        <v>38</v>
      </c>
      <c r="B39" s="60" t="s">
        <v>129</v>
      </c>
      <c r="C39" s="58">
        <v>45816</v>
      </c>
      <c r="D39" s="43">
        <v>96702280</v>
      </c>
      <c r="E39" s="48">
        <v>2</v>
      </c>
      <c r="F39" s="60" t="s">
        <v>132</v>
      </c>
      <c r="G39" s="44" t="s">
        <v>136</v>
      </c>
      <c r="H39" s="44" t="s">
        <v>125</v>
      </c>
      <c r="I39" s="45">
        <v>143777</v>
      </c>
      <c r="J39" s="44" t="s">
        <v>93</v>
      </c>
      <c r="K39" s="44" t="s">
        <v>81</v>
      </c>
      <c r="L39" s="44" t="s">
        <v>82</v>
      </c>
      <c r="M39" s="44" t="s">
        <v>83</v>
      </c>
    </row>
    <row r="40" spans="1:13" x14ac:dyDescent="0.25">
      <c r="A40" s="49">
        <v>39</v>
      </c>
      <c r="B40" s="63" t="s">
        <v>152</v>
      </c>
      <c r="C40" s="58">
        <v>45755</v>
      </c>
      <c r="D40" s="43">
        <v>77002769</v>
      </c>
      <c r="E40" s="48">
        <v>1</v>
      </c>
      <c r="F40" s="60" t="s">
        <v>155</v>
      </c>
      <c r="G40" s="44" t="s">
        <v>166</v>
      </c>
      <c r="H40" s="44" t="s">
        <v>125</v>
      </c>
      <c r="I40" s="45">
        <v>146766</v>
      </c>
      <c r="J40" s="44" t="s">
        <v>93</v>
      </c>
      <c r="K40" s="44" t="s">
        <v>81</v>
      </c>
      <c r="L40" s="44" t="s">
        <v>137</v>
      </c>
      <c r="M40" s="44" t="s">
        <v>83</v>
      </c>
    </row>
    <row r="41" spans="1:13" x14ac:dyDescent="0.25">
      <c r="A41" s="49">
        <v>40</v>
      </c>
      <c r="B41" s="63" t="s">
        <v>152</v>
      </c>
      <c r="C41" s="58">
        <v>45771</v>
      </c>
      <c r="D41" s="43">
        <v>77002769</v>
      </c>
      <c r="E41" s="48">
        <v>1</v>
      </c>
      <c r="F41" s="60" t="s">
        <v>155</v>
      </c>
      <c r="G41" s="44" t="s">
        <v>167</v>
      </c>
      <c r="H41" s="44" t="s">
        <v>125</v>
      </c>
      <c r="I41" s="45">
        <v>165878</v>
      </c>
      <c r="J41" s="44" t="s">
        <v>93</v>
      </c>
      <c r="K41" s="44" t="s">
        <v>81</v>
      </c>
      <c r="L41" s="44" t="s">
        <v>137</v>
      </c>
      <c r="M41" s="44" t="s">
        <v>83</v>
      </c>
    </row>
    <row r="42" spans="1:13" x14ac:dyDescent="0.25">
      <c r="A42" s="49">
        <v>41</v>
      </c>
      <c r="B42" s="63" t="s">
        <v>152</v>
      </c>
      <c r="C42" s="58">
        <v>45805</v>
      </c>
      <c r="D42" s="43">
        <v>77002769</v>
      </c>
      <c r="E42" s="48">
        <v>1</v>
      </c>
      <c r="F42" s="60" t="s">
        <v>155</v>
      </c>
      <c r="G42" s="44" t="s">
        <v>168</v>
      </c>
      <c r="H42" s="44" t="s">
        <v>125</v>
      </c>
      <c r="I42" s="45">
        <v>143692</v>
      </c>
      <c r="J42" s="44" t="s">
        <v>93</v>
      </c>
      <c r="K42" s="44" t="s">
        <v>81</v>
      </c>
      <c r="L42" s="44" t="s">
        <v>137</v>
      </c>
      <c r="M42" s="44" t="s">
        <v>83</v>
      </c>
    </row>
    <row r="43" spans="1:13" x14ac:dyDescent="0.25">
      <c r="A43" s="49">
        <v>42</v>
      </c>
      <c r="B43" s="63" t="s">
        <v>152</v>
      </c>
      <c r="C43" s="58">
        <v>45807</v>
      </c>
      <c r="D43" s="43">
        <v>96702280</v>
      </c>
      <c r="E43" s="48">
        <v>2</v>
      </c>
      <c r="F43" s="60" t="s">
        <v>132</v>
      </c>
      <c r="G43" s="44" t="s">
        <v>169</v>
      </c>
      <c r="H43" s="44" t="s">
        <v>125</v>
      </c>
      <c r="I43" s="45">
        <v>258800</v>
      </c>
      <c r="J43" s="44" t="s">
        <v>93</v>
      </c>
      <c r="K43" s="44" t="s">
        <v>81</v>
      </c>
      <c r="L43" s="44" t="s">
        <v>137</v>
      </c>
      <c r="M43" s="44" t="s">
        <v>83</v>
      </c>
    </row>
    <row r="44" spans="1:13" x14ac:dyDescent="0.25">
      <c r="A44" s="49">
        <v>43</v>
      </c>
      <c r="B44" s="63" t="s">
        <v>152</v>
      </c>
      <c r="C44" s="58">
        <v>45838</v>
      </c>
      <c r="D44" s="43">
        <v>96702280</v>
      </c>
      <c r="E44" s="48">
        <v>2</v>
      </c>
      <c r="F44" s="60" t="s">
        <v>132</v>
      </c>
      <c r="G44" s="44" t="s">
        <v>170</v>
      </c>
      <c r="H44" s="44" t="s">
        <v>125</v>
      </c>
      <c r="I44" s="45">
        <v>431333</v>
      </c>
      <c r="J44" s="44" t="s">
        <v>93</v>
      </c>
      <c r="K44" s="44" t="s">
        <v>81</v>
      </c>
      <c r="L44" s="44" t="s">
        <v>137</v>
      </c>
      <c r="M44" s="44" t="s">
        <v>83</v>
      </c>
    </row>
    <row r="45" spans="1:13" x14ac:dyDescent="0.25">
      <c r="A45" s="49">
        <v>44</v>
      </c>
      <c r="B45" s="60" t="s">
        <v>138</v>
      </c>
      <c r="C45" s="58">
        <v>45777</v>
      </c>
      <c r="D45" s="43">
        <v>77002769</v>
      </c>
      <c r="E45" s="48">
        <v>1</v>
      </c>
      <c r="F45" s="60" t="s">
        <v>155</v>
      </c>
      <c r="G45" s="44" t="s">
        <v>171</v>
      </c>
      <c r="H45" s="44" t="s">
        <v>125</v>
      </c>
      <c r="I45" s="45">
        <v>165878</v>
      </c>
      <c r="J45" s="44" t="s">
        <v>93</v>
      </c>
      <c r="K45" s="44" t="s">
        <v>81</v>
      </c>
      <c r="L45" s="44" t="s">
        <v>82</v>
      </c>
      <c r="M45" s="44" t="s">
        <v>83</v>
      </c>
    </row>
    <row r="46" spans="1:13" x14ac:dyDescent="0.25">
      <c r="A46" s="49">
        <v>45</v>
      </c>
      <c r="B46" s="60" t="s">
        <v>138</v>
      </c>
      <c r="C46" s="58">
        <v>45792</v>
      </c>
      <c r="D46" s="43">
        <v>77002769</v>
      </c>
      <c r="E46" s="48">
        <v>1</v>
      </c>
      <c r="F46" s="60" t="s">
        <v>155</v>
      </c>
      <c r="G46" s="44" t="s">
        <v>172</v>
      </c>
      <c r="H46" s="44" t="s">
        <v>125</v>
      </c>
      <c r="I46" s="45">
        <v>144501</v>
      </c>
      <c r="J46" s="44" t="s">
        <v>93</v>
      </c>
      <c r="K46" s="44" t="s">
        <v>81</v>
      </c>
      <c r="L46" s="44" t="s">
        <v>82</v>
      </c>
      <c r="M46" s="44" t="s">
        <v>83</v>
      </c>
    </row>
    <row r="47" spans="1:13" x14ac:dyDescent="0.25">
      <c r="A47" s="49">
        <v>46</v>
      </c>
      <c r="B47" s="60" t="s">
        <v>138</v>
      </c>
      <c r="C47" s="58">
        <v>45789</v>
      </c>
      <c r="D47" s="43">
        <v>96702280</v>
      </c>
      <c r="E47" s="48">
        <v>2</v>
      </c>
      <c r="F47" s="60" t="s">
        <v>132</v>
      </c>
      <c r="G47" s="44" t="s">
        <v>173</v>
      </c>
      <c r="H47" s="44" t="s">
        <v>125</v>
      </c>
      <c r="I47" s="45">
        <v>583100</v>
      </c>
      <c r="J47" s="44" t="s">
        <v>93</v>
      </c>
      <c r="K47" s="44" t="s">
        <v>81</v>
      </c>
      <c r="L47" s="44" t="s">
        <v>82</v>
      </c>
      <c r="M47" s="44" t="s">
        <v>83</v>
      </c>
    </row>
    <row r="48" spans="1:13" x14ac:dyDescent="0.25">
      <c r="A48" s="49">
        <v>47</v>
      </c>
      <c r="B48" s="60" t="s">
        <v>138</v>
      </c>
      <c r="C48" s="58">
        <v>45807</v>
      </c>
      <c r="D48" s="43">
        <v>96702280</v>
      </c>
      <c r="E48" s="48">
        <v>2</v>
      </c>
      <c r="F48" s="60" t="s">
        <v>132</v>
      </c>
      <c r="G48" s="44" t="s">
        <v>174</v>
      </c>
      <c r="H48" s="44" t="s">
        <v>125</v>
      </c>
      <c r="I48" s="45">
        <v>258800</v>
      </c>
      <c r="J48" s="44" t="s">
        <v>93</v>
      </c>
      <c r="K48" s="44" t="s">
        <v>81</v>
      </c>
      <c r="L48" s="44" t="s">
        <v>82</v>
      </c>
      <c r="M48" s="44" t="s">
        <v>83</v>
      </c>
    </row>
    <row r="49" spans="1:13" x14ac:dyDescent="0.25">
      <c r="A49" s="49">
        <v>48</v>
      </c>
      <c r="B49" s="60" t="s">
        <v>139</v>
      </c>
      <c r="C49" s="58">
        <v>45757</v>
      </c>
      <c r="D49" s="43">
        <v>77824218</v>
      </c>
      <c r="E49" s="48">
        <v>4</v>
      </c>
      <c r="F49" s="60" t="s">
        <v>157</v>
      </c>
      <c r="G49" s="44" t="s">
        <v>175</v>
      </c>
      <c r="H49" s="44" t="s">
        <v>140</v>
      </c>
      <c r="I49" s="45">
        <v>154700</v>
      </c>
      <c r="J49" s="44" t="s">
        <v>93</v>
      </c>
      <c r="K49" s="44" t="s">
        <v>81</v>
      </c>
      <c r="L49" s="44" t="s">
        <v>82</v>
      </c>
      <c r="M49" s="44" t="s">
        <v>83</v>
      </c>
    </row>
    <row r="50" spans="1:13" x14ac:dyDescent="0.25">
      <c r="A50" s="49">
        <v>49</v>
      </c>
      <c r="B50" s="60" t="s">
        <v>139</v>
      </c>
      <c r="C50" s="58">
        <v>45807</v>
      </c>
      <c r="D50" s="43">
        <v>78081599</v>
      </c>
      <c r="E50" s="56" t="s">
        <v>78</v>
      </c>
      <c r="F50" s="62" t="s">
        <v>156</v>
      </c>
      <c r="G50" s="64" t="s">
        <v>176</v>
      </c>
      <c r="H50" s="44" t="s">
        <v>140</v>
      </c>
      <c r="I50" s="45">
        <v>154700</v>
      </c>
      <c r="J50" s="44" t="s">
        <v>93</v>
      </c>
      <c r="K50" s="44" t="s">
        <v>81</v>
      </c>
      <c r="L50" s="44" t="s">
        <v>82</v>
      </c>
      <c r="M50" s="44" t="s">
        <v>83</v>
      </c>
    </row>
    <row r="51" spans="1:13" x14ac:dyDescent="0.25">
      <c r="A51" s="49">
        <v>50</v>
      </c>
      <c r="B51" s="60" t="s">
        <v>141</v>
      </c>
      <c r="C51" s="58">
        <v>45770</v>
      </c>
      <c r="D51" s="43">
        <v>15442340</v>
      </c>
      <c r="E51" s="48">
        <v>0</v>
      </c>
      <c r="F51" s="62" t="s">
        <v>142</v>
      </c>
      <c r="G51" s="44" t="s">
        <v>177</v>
      </c>
      <c r="H51" s="44" t="s">
        <v>143</v>
      </c>
      <c r="I51" s="45">
        <v>254660</v>
      </c>
      <c r="J51" s="44" t="s">
        <v>93</v>
      </c>
      <c r="K51" s="48" t="s">
        <v>144</v>
      </c>
      <c r="L51" s="44" t="s">
        <v>145</v>
      </c>
      <c r="M51" s="44" t="s">
        <v>178</v>
      </c>
    </row>
    <row r="52" spans="1:13" x14ac:dyDescent="0.25">
      <c r="A52" s="49">
        <v>51</v>
      </c>
      <c r="B52" s="60" t="s">
        <v>141</v>
      </c>
      <c r="C52" s="58">
        <v>45784</v>
      </c>
      <c r="D52" s="43">
        <v>87778800</v>
      </c>
      <c r="E52" s="48">
        <v>8</v>
      </c>
      <c r="F52" s="60" t="s">
        <v>110</v>
      </c>
      <c r="G52" s="44" t="s">
        <v>146</v>
      </c>
      <c r="H52" s="44" t="s">
        <v>147</v>
      </c>
      <c r="I52" s="45">
        <v>85137</v>
      </c>
      <c r="J52" s="44" t="s">
        <v>89</v>
      </c>
      <c r="K52" s="44" t="s">
        <v>81</v>
      </c>
      <c r="L52" s="44" t="s">
        <v>82</v>
      </c>
      <c r="M52" s="44" t="s">
        <v>83</v>
      </c>
    </row>
    <row r="53" spans="1:13" x14ac:dyDescent="0.25">
      <c r="A53" s="49">
        <v>52</v>
      </c>
      <c r="B53" s="60" t="s">
        <v>153</v>
      </c>
      <c r="C53" s="58">
        <v>45777</v>
      </c>
      <c r="D53" s="43">
        <v>96546100</v>
      </c>
      <c r="E53" s="48">
        <v>0</v>
      </c>
      <c r="F53" s="62" t="s">
        <v>148</v>
      </c>
      <c r="G53" s="44" t="s">
        <v>149</v>
      </c>
      <c r="H53" s="44" t="s">
        <v>150</v>
      </c>
      <c r="I53" s="45">
        <v>96560</v>
      </c>
      <c r="J53" s="44" t="s">
        <v>89</v>
      </c>
      <c r="K53" s="44" t="s">
        <v>81</v>
      </c>
      <c r="L53" s="44" t="s">
        <v>82</v>
      </c>
      <c r="M53" s="44" t="s">
        <v>83</v>
      </c>
    </row>
    <row r="54" spans="1:13" x14ac:dyDescent="0.25">
      <c r="A54" s="49">
        <v>53</v>
      </c>
      <c r="B54" s="60" t="s">
        <v>181</v>
      </c>
      <c r="C54" s="58">
        <v>45777</v>
      </c>
      <c r="D54" s="43">
        <v>77002769</v>
      </c>
      <c r="E54" s="48">
        <v>1</v>
      </c>
      <c r="F54" s="62" t="s">
        <v>155</v>
      </c>
      <c r="G54" s="44" t="s">
        <v>185</v>
      </c>
      <c r="H54" s="44" t="s">
        <v>125</v>
      </c>
      <c r="I54" s="45">
        <v>146767</v>
      </c>
      <c r="J54" s="44" t="s">
        <v>93</v>
      </c>
      <c r="K54" s="44" t="s">
        <v>81</v>
      </c>
      <c r="L54" s="44" t="s">
        <v>82</v>
      </c>
      <c r="M54" s="44" t="s">
        <v>83</v>
      </c>
    </row>
    <row r="55" spans="1:13" x14ac:dyDescent="0.25">
      <c r="A55" s="49">
        <v>54</v>
      </c>
      <c r="B55" s="60" t="s">
        <v>181</v>
      </c>
      <c r="C55" s="58">
        <v>45799</v>
      </c>
      <c r="D55" s="43">
        <v>77002769</v>
      </c>
      <c r="E55" s="48">
        <v>1</v>
      </c>
      <c r="F55" s="62" t="s">
        <v>155</v>
      </c>
      <c r="G55" s="44" t="s">
        <v>188</v>
      </c>
      <c r="H55" s="44" t="s">
        <v>125</v>
      </c>
      <c r="I55" s="45">
        <v>962243</v>
      </c>
      <c r="J55" s="44" t="s">
        <v>93</v>
      </c>
      <c r="K55" s="44" t="s">
        <v>81</v>
      </c>
      <c r="L55" s="44" t="s">
        <v>82</v>
      </c>
      <c r="M55" s="44" t="s">
        <v>83</v>
      </c>
    </row>
    <row r="56" spans="1:13" x14ac:dyDescent="0.25">
      <c r="A56" s="49">
        <v>55</v>
      </c>
      <c r="B56" s="60" t="s">
        <v>181</v>
      </c>
      <c r="C56" s="58">
        <v>45807</v>
      </c>
      <c r="D56" s="43">
        <v>96702280</v>
      </c>
      <c r="E56" s="48">
        <v>2</v>
      </c>
      <c r="F56" s="62" t="s">
        <v>132</v>
      </c>
      <c r="G56" s="44" t="s">
        <v>189</v>
      </c>
      <c r="H56" s="44" t="s">
        <v>125</v>
      </c>
      <c r="I56" s="45">
        <v>129400</v>
      </c>
      <c r="J56" s="44" t="s">
        <v>93</v>
      </c>
      <c r="K56" s="44" t="s">
        <v>81</v>
      </c>
      <c r="L56" s="44" t="s">
        <v>82</v>
      </c>
      <c r="M56" s="44" t="s">
        <v>83</v>
      </c>
    </row>
    <row r="57" spans="1:13" x14ac:dyDescent="0.25">
      <c r="A57" s="49">
        <v>56</v>
      </c>
      <c r="B57" s="60" t="s">
        <v>181</v>
      </c>
      <c r="C57" s="58">
        <v>45832</v>
      </c>
      <c r="D57" s="43">
        <v>60501000</v>
      </c>
      <c r="E57" s="48">
        <v>8</v>
      </c>
      <c r="F57" s="62" t="s">
        <v>184</v>
      </c>
      <c r="G57" s="67" t="s">
        <v>190</v>
      </c>
      <c r="H57" s="44" t="s">
        <v>191</v>
      </c>
      <c r="I57" s="45">
        <v>46915</v>
      </c>
      <c r="J57" s="44" t="s">
        <v>192</v>
      </c>
      <c r="K57" s="44" t="s">
        <v>81</v>
      </c>
      <c r="L57" s="44" t="s">
        <v>82</v>
      </c>
      <c r="M57" s="44" t="s">
        <v>83</v>
      </c>
    </row>
    <row r="58" spans="1:13" x14ac:dyDescent="0.25">
      <c r="A58" s="49">
        <v>57</v>
      </c>
      <c r="B58" s="60" t="s">
        <v>181</v>
      </c>
      <c r="C58" s="58">
        <v>45835</v>
      </c>
      <c r="D58" s="43">
        <v>96702280</v>
      </c>
      <c r="E58" s="48">
        <v>2</v>
      </c>
      <c r="F58" s="62" t="s">
        <v>132</v>
      </c>
      <c r="G58" s="44" t="s">
        <v>199</v>
      </c>
      <c r="H58" s="44" t="s">
        <v>125</v>
      </c>
      <c r="I58" s="45">
        <v>287556</v>
      </c>
      <c r="J58" s="44" t="s">
        <v>93</v>
      </c>
      <c r="K58" s="44" t="s">
        <v>81</v>
      </c>
      <c r="L58" s="44" t="s">
        <v>82</v>
      </c>
      <c r="M58" s="44" t="s">
        <v>83</v>
      </c>
    </row>
    <row r="59" spans="1:13" x14ac:dyDescent="0.25">
      <c r="A59" s="49">
        <v>58</v>
      </c>
      <c r="B59" s="60" t="s">
        <v>181</v>
      </c>
      <c r="C59" s="58">
        <v>45838</v>
      </c>
      <c r="D59" s="43">
        <v>76078041</v>
      </c>
      <c r="E59" s="48">
        <v>3</v>
      </c>
      <c r="F59" s="62" t="s">
        <v>154</v>
      </c>
      <c r="G59" s="44" t="s">
        <v>183</v>
      </c>
      <c r="H59" s="44" t="s">
        <v>125</v>
      </c>
      <c r="I59" s="45">
        <v>2020858</v>
      </c>
      <c r="J59" s="44" t="s">
        <v>93</v>
      </c>
      <c r="K59" s="44" t="s">
        <v>81</v>
      </c>
      <c r="L59" s="44" t="s">
        <v>82</v>
      </c>
      <c r="M59" s="44" t="s">
        <v>83</v>
      </c>
    </row>
    <row r="60" spans="1:13" x14ac:dyDescent="0.25">
      <c r="A60" s="49">
        <v>59</v>
      </c>
      <c r="B60" s="60" t="s">
        <v>181</v>
      </c>
      <c r="C60" s="58">
        <v>45838</v>
      </c>
      <c r="D60" s="43">
        <v>76078041</v>
      </c>
      <c r="E60" s="48">
        <v>3</v>
      </c>
      <c r="F60" s="62" t="s">
        <v>154</v>
      </c>
      <c r="G60" s="44" t="s">
        <v>182</v>
      </c>
      <c r="H60" s="44" t="s">
        <v>125</v>
      </c>
      <c r="I60" s="45">
        <v>2394161</v>
      </c>
      <c r="J60" s="44" t="s">
        <v>93</v>
      </c>
      <c r="K60" s="44" t="s">
        <v>81</v>
      </c>
      <c r="L60" s="44" t="s">
        <v>82</v>
      </c>
      <c r="M60" s="44" t="s">
        <v>83</v>
      </c>
    </row>
    <row r="61" spans="1:13" x14ac:dyDescent="0.25">
      <c r="A61" s="40"/>
      <c r="H61" s="65"/>
      <c r="I61" s="66">
        <f>SUM(I2:I60)</f>
        <v>14734923</v>
      </c>
    </row>
    <row r="62" spans="1:13" ht="36" customHeight="1" x14ac:dyDescent="0.25">
      <c r="A62" s="41" t="s">
        <v>72</v>
      </c>
      <c r="B62" s="68" t="s">
        <v>74</v>
      </c>
      <c r="C62" s="69"/>
      <c r="D62" s="69"/>
      <c r="E62" s="69"/>
      <c r="F62" s="70"/>
      <c r="I62" s="46"/>
      <c r="J62" s="47"/>
    </row>
    <row r="63" spans="1:13" x14ac:dyDescent="0.25">
      <c r="I63" s="39"/>
    </row>
    <row r="64" spans="1:13" x14ac:dyDescent="0.25">
      <c r="I64" s="39"/>
    </row>
    <row r="65" spans="1:9" x14ac:dyDescent="0.25">
      <c r="I65" s="39"/>
    </row>
    <row r="68" spans="1:9" x14ac:dyDescent="0.25">
      <c r="D68"/>
    </row>
    <row r="69" spans="1:9" x14ac:dyDescent="0.25">
      <c r="D69"/>
    </row>
    <row r="70" spans="1:9" x14ac:dyDescent="0.25">
      <c r="D70"/>
    </row>
    <row r="71" spans="1:9" x14ac:dyDescent="0.25">
      <c r="D71"/>
    </row>
    <row r="72" spans="1:9" x14ac:dyDescent="0.25">
      <c r="D72"/>
    </row>
    <row r="73" spans="1:9" x14ac:dyDescent="0.25">
      <c r="D73"/>
    </row>
    <row r="74" spans="1:9" x14ac:dyDescent="0.25">
      <c r="D74"/>
    </row>
    <row r="75" spans="1:9" x14ac:dyDescent="0.25">
      <c r="D75"/>
    </row>
    <row r="76" spans="1:9" x14ac:dyDescent="0.25">
      <c r="D76"/>
    </row>
    <row r="77" spans="1:9" x14ac:dyDescent="0.25">
      <c r="A77"/>
      <c r="D77"/>
    </row>
    <row r="78" spans="1:9" x14ac:dyDescent="0.25">
      <c r="A78"/>
      <c r="D78"/>
    </row>
    <row r="79" spans="1:9" x14ac:dyDescent="0.25">
      <c r="A79"/>
      <c r="D79"/>
    </row>
    <row r="80" spans="1:9" x14ac:dyDescent="0.25">
      <c r="A80"/>
      <c r="D80"/>
    </row>
    <row r="81" spans="1:4" x14ac:dyDescent="0.25">
      <c r="A81"/>
      <c r="D81"/>
    </row>
    <row r="82" spans="1:4" x14ac:dyDescent="0.25">
      <c r="A82"/>
      <c r="D82"/>
    </row>
    <row r="83" spans="1:4" x14ac:dyDescent="0.25">
      <c r="A83"/>
      <c r="D83"/>
    </row>
    <row r="84" spans="1:4" x14ac:dyDescent="0.25">
      <c r="A84"/>
      <c r="D84"/>
    </row>
    <row r="85" spans="1:4" x14ac:dyDescent="0.25">
      <c r="A85"/>
      <c r="D85"/>
    </row>
    <row r="86" spans="1:4" x14ac:dyDescent="0.25">
      <c r="A86"/>
      <c r="D86"/>
    </row>
    <row r="87" spans="1:4" x14ac:dyDescent="0.25">
      <c r="A87"/>
      <c r="D87"/>
    </row>
    <row r="88" spans="1:4" x14ac:dyDescent="0.25">
      <c r="A88"/>
      <c r="D88"/>
    </row>
    <row r="89" spans="1:4" x14ac:dyDescent="0.25">
      <c r="A89"/>
      <c r="D89"/>
    </row>
    <row r="90" spans="1:4" x14ac:dyDescent="0.25">
      <c r="A90"/>
      <c r="D90"/>
    </row>
    <row r="91" spans="1:4" x14ac:dyDescent="0.25">
      <c r="A91"/>
      <c r="D91"/>
    </row>
    <row r="92" spans="1:4" x14ac:dyDescent="0.25">
      <c r="A92"/>
      <c r="D92"/>
    </row>
    <row r="93" spans="1:4" x14ac:dyDescent="0.25">
      <c r="A93"/>
      <c r="D93"/>
    </row>
    <row r="94" spans="1:4" x14ac:dyDescent="0.25">
      <c r="A94"/>
      <c r="D94"/>
    </row>
    <row r="95" spans="1:4" x14ac:dyDescent="0.25">
      <c r="A95"/>
      <c r="D95"/>
    </row>
    <row r="96" spans="1:4" x14ac:dyDescent="0.25">
      <c r="A96"/>
      <c r="D96"/>
    </row>
    <row r="97" spans="1:4" x14ac:dyDescent="0.25">
      <c r="A97"/>
      <c r="D97"/>
    </row>
    <row r="98" spans="1:4" x14ac:dyDescent="0.25">
      <c r="A98"/>
      <c r="D98"/>
    </row>
    <row r="99" spans="1:4" x14ac:dyDescent="0.25">
      <c r="A99"/>
      <c r="D99"/>
    </row>
    <row r="100" spans="1:4" x14ac:dyDescent="0.25">
      <c r="A100"/>
      <c r="D100"/>
    </row>
    <row r="101" spans="1:4" x14ac:dyDescent="0.25">
      <c r="A101"/>
      <c r="D101"/>
    </row>
    <row r="102" spans="1:4" x14ac:dyDescent="0.25">
      <c r="A102"/>
      <c r="D102"/>
    </row>
    <row r="103" spans="1:4" x14ac:dyDescent="0.25">
      <c r="A103"/>
      <c r="D103"/>
    </row>
    <row r="104" spans="1:4" x14ac:dyDescent="0.25">
      <c r="A104"/>
      <c r="D104"/>
    </row>
    <row r="105" spans="1:4" x14ac:dyDescent="0.25">
      <c r="A105"/>
      <c r="D105"/>
    </row>
    <row r="106" spans="1:4" x14ac:dyDescent="0.25">
      <c r="A106"/>
      <c r="D106"/>
    </row>
    <row r="107" spans="1:4" x14ac:dyDescent="0.25">
      <c r="A107"/>
      <c r="D107"/>
    </row>
    <row r="108" spans="1:4" x14ac:dyDescent="0.25">
      <c r="A108"/>
      <c r="D108"/>
    </row>
    <row r="109" spans="1:4" x14ac:dyDescent="0.25">
      <c r="A109"/>
      <c r="D109"/>
    </row>
    <row r="110" spans="1:4" x14ac:dyDescent="0.25">
      <c r="A110"/>
      <c r="D110"/>
    </row>
    <row r="111" spans="1:4" x14ac:dyDescent="0.25">
      <c r="A111"/>
      <c r="D111"/>
    </row>
    <row r="112" spans="1:4" x14ac:dyDescent="0.25">
      <c r="A112"/>
      <c r="D112"/>
    </row>
    <row r="113" spans="1:4" x14ac:dyDescent="0.25">
      <c r="A113"/>
      <c r="D113"/>
    </row>
    <row r="114" spans="1:4" x14ac:dyDescent="0.25">
      <c r="A114"/>
      <c r="D114"/>
    </row>
    <row r="115" spans="1:4" x14ac:dyDescent="0.25">
      <c r="A115"/>
      <c r="D115"/>
    </row>
    <row r="116" spans="1:4" x14ac:dyDescent="0.25">
      <c r="A116"/>
      <c r="D116"/>
    </row>
    <row r="117" spans="1:4" x14ac:dyDescent="0.25">
      <c r="A117"/>
      <c r="D117"/>
    </row>
    <row r="118" spans="1:4" x14ac:dyDescent="0.25">
      <c r="A118"/>
      <c r="D118"/>
    </row>
    <row r="119" spans="1:4" x14ac:dyDescent="0.25">
      <c r="A119"/>
      <c r="D119"/>
    </row>
    <row r="120" spans="1:4" x14ac:dyDescent="0.25">
      <c r="A120"/>
      <c r="D120"/>
    </row>
    <row r="121" spans="1:4" x14ac:dyDescent="0.25">
      <c r="A121"/>
      <c r="D121"/>
    </row>
    <row r="122" spans="1:4" x14ac:dyDescent="0.25">
      <c r="A122"/>
      <c r="D122"/>
    </row>
    <row r="123" spans="1:4" x14ac:dyDescent="0.25">
      <c r="A123"/>
      <c r="D123"/>
    </row>
    <row r="124" spans="1:4" x14ac:dyDescent="0.25">
      <c r="A124"/>
      <c r="D124"/>
    </row>
    <row r="125" spans="1:4" x14ac:dyDescent="0.25">
      <c r="A125"/>
      <c r="D125"/>
    </row>
    <row r="126" spans="1:4" x14ac:dyDescent="0.25">
      <c r="A126"/>
      <c r="D126"/>
    </row>
    <row r="127" spans="1:4" x14ac:dyDescent="0.25">
      <c r="A127"/>
      <c r="D127"/>
    </row>
  </sheetData>
  <autoFilter ref="A1:M63" xr:uid="{C95C7E25-F1D6-49A3-91B5-52F00B9B82C4}"/>
  <mergeCells count="1">
    <mergeCell ref="B62:F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A7E5-DB15-4FDA-9B1D-13BB401017E7}">
  <dimension ref="B2:I29"/>
  <sheetViews>
    <sheetView zoomScale="115" zoomScaleNormal="115" workbookViewId="0">
      <pane xSplit="2" ySplit="4" topLeftCell="C5" activePane="bottomRight" state="frozen"/>
      <selection activeCell="B4" sqref="B4:C25"/>
      <selection pane="topRight" activeCell="B4" sqref="B4:C25"/>
      <selection pane="bottomLeft" activeCell="B4" sqref="B4:C25"/>
      <selection pane="bottomRight" activeCell="C29" sqref="C29"/>
    </sheetView>
  </sheetViews>
  <sheetFormatPr baseColWidth="10" defaultRowHeight="15" x14ac:dyDescent="0.25"/>
  <cols>
    <col min="1" max="1" width="4.28515625" customWidth="1"/>
    <col min="2" max="2" width="49.42578125" bestFit="1" customWidth="1"/>
    <col min="3" max="3" width="12.42578125" customWidth="1"/>
    <col min="4" max="4" width="12.140625" customWidth="1"/>
    <col min="5" max="5" width="11.7109375" customWidth="1"/>
    <col min="6" max="6" width="11.85546875" customWidth="1"/>
    <col min="7" max="7" width="16" customWidth="1"/>
  </cols>
  <sheetData>
    <row r="2" spans="2:9" ht="15.75" thickBot="1" x14ac:dyDescent="0.3"/>
    <row r="3" spans="2:9" ht="15.75" thickBot="1" x14ac:dyDescent="0.3">
      <c r="C3" s="71" t="s">
        <v>59</v>
      </c>
      <c r="D3" s="72"/>
      <c r="E3" s="72"/>
      <c r="F3" s="72"/>
      <c r="G3" s="73"/>
    </row>
    <row r="4" spans="2:9" ht="24" customHeight="1" thickBot="1" x14ac:dyDescent="0.3">
      <c r="B4" s="26" t="s">
        <v>5</v>
      </c>
      <c r="C4" s="27" t="s">
        <v>60</v>
      </c>
      <c r="D4" s="27" t="s">
        <v>61</v>
      </c>
      <c r="E4" s="27" t="s">
        <v>62</v>
      </c>
      <c r="F4" s="27" t="s">
        <v>63</v>
      </c>
      <c r="G4" s="27" t="s">
        <v>65</v>
      </c>
    </row>
    <row r="5" spans="2:9" x14ac:dyDescent="0.25">
      <c r="B5" s="5" t="s">
        <v>42</v>
      </c>
      <c r="C5" s="6">
        <v>523600</v>
      </c>
      <c r="D5" s="6">
        <v>309400</v>
      </c>
      <c r="E5" s="6"/>
      <c r="F5" s="6"/>
      <c r="G5" s="42">
        <f>SUM(C5:F5)</f>
        <v>833000</v>
      </c>
      <c r="H5" s="3"/>
      <c r="I5" s="3"/>
    </row>
    <row r="6" spans="2:9" x14ac:dyDescent="0.25">
      <c r="B6" s="7" t="s">
        <v>43</v>
      </c>
      <c r="C6" s="6">
        <v>0</v>
      </c>
      <c r="D6" s="8">
        <v>535500</v>
      </c>
      <c r="E6" s="8"/>
      <c r="F6" s="8"/>
      <c r="G6" s="42">
        <f t="shared" ref="G6:G24" si="0">SUM(C6:F6)</f>
        <v>535500</v>
      </c>
      <c r="H6" s="3"/>
      <c r="I6" s="3"/>
    </row>
    <row r="7" spans="2:9" x14ac:dyDescent="0.25">
      <c r="B7" s="7" t="s">
        <v>44</v>
      </c>
      <c r="C7" s="6">
        <v>202300</v>
      </c>
      <c r="D7" s="8">
        <v>404600</v>
      </c>
      <c r="E7" s="8"/>
      <c r="F7" s="8"/>
      <c r="G7" s="42">
        <f t="shared" si="0"/>
        <v>606900</v>
      </c>
      <c r="I7" s="3"/>
    </row>
    <row r="8" spans="2:9" x14ac:dyDescent="0.25">
      <c r="B8" s="7" t="s">
        <v>6</v>
      </c>
      <c r="C8" s="6">
        <v>64260</v>
      </c>
      <c r="D8" s="8">
        <v>214200</v>
      </c>
      <c r="E8" s="8"/>
      <c r="F8" s="8"/>
      <c r="G8" s="42">
        <f t="shared" si="0"/>
        <v>278460</v>
      </c>
      <c r="H8" s="3"/>
      <c r="I8" s="3"/>
    </row>
    <row r="9" spans="2:9" x14ac:dyDescent="0.25">
      <c r="B9" s="7" t="s">
        <v>45</v>
      </c>
      <c r="C9" s="6">
        <v>109817</v>
      </c>
      <c r="D9" s="8">
        <v>219632</v>
      </c>
      <c r="E9" s="8"/>
      <c r="F9" s="8"/>
      <c r="G9" s="42">
        <f t="shared" si="0"/>
        <v>329449</v>
      </c>
      <c r="H9" s="3"/>
      <c r="I9" s="3"/>
    </row>
    <row r="10" spans="2:9" x14ac:dyDescent="0.25">
      <c r="B10" s="7" t="s">
        <v>46</v>
      </c>
      <c r="C10" s="6">
        <v>202284</v>
      </c>
      <c r="D10" s="8">
        <v>606854</v>
      </c>
      <c r="E10" s="8"/>
      <c r="F10" s="8"/>
      <c r="G10" s="42">
        <f t="shared" si="0"/>
        <v>809138</v>
      </c>
      <c r="I10" s="3"/>
    </row>
    <row r="11" spans="2:9" x14ac:dyDescent="0.25">
      <c r="B11" s="7" t="s">
        <v>47</v>
      </c>
      <c r="C11" s="6">
        <v>130000</v>
      </c>
      <c r="D11" s="8">
        <v>49980</v>
      </c>
      <c r="E11" s="8"/>
      <c r="F11" s="8"/>
      <c r="G11" s="42">
        <f t="shared" si="0"/>
        <v>179980</v>
      </c>
      <c r="H11" s="3"/>
      <c r="I11" s="3"/>
    </row>
    <row r="12" spans="2:9" x14ac:dyDescent="0.25">
      <c r="B12" s="7" t="s">
        <v>7</v>
      </c>
      <c r="C12" s="6">
        <v>0</v>
      </c>
      <c r="D12" s="8">
        <v>146608</v>
      </c>
      <c r="E12" s="8"/>
      <c r="F12" s="8"/>
      <c r="G12" s="42">
        <f t="shared" si="0"/>
        <v>146608</v>
      </c>
      <c r="H12" s="3"/>
      <c r="I12" s="3"/>
    </row>
    <row r="13" spans="2:9" x14ac:dyDescent="0.25">
      <c r="B13" s="7" t="s">
        <v>9</v>
      </c>
      <c r="C13" s="6">
        <v>94950</v>
      </c>
      <c r="D13" s="8">
        <v>96560</v>
      </c>
      <c r="E13" s="8"/>
      <c r="F13" s="8"/>
      <c r="G13" s="42">
        <f t="shared" si="0"/>
        <v>191510</v>
      </c>
      <c r="I13" s="3"/>
    </row>
    <row r="14" spans="2:9" x14ac:dyDescent="0.25">
      <c r="B14" s="7" t="s">
        <v>48</v>
      </c>
      <c r="C14" s="6">
        <v>175749</v>
      </c>
      <c r="D14" s="8">
        <v>362950</v>
      </c>
      <c r="E14" s="8"/>
      <c r="F14" s="8"/>
      <c r="G14" s="42">
        <f t="shared" si="0"/>
        <v>538699</v>
      </c>
      <c r="H14" s="3"/>
      <c r="I14" s="3"/>
    </row>
    <row r="15" spans="2:9" x14ac:dyDescent="0.25">
      <c r="B15" s="7" t="s">
        <v>49</v>
      </c>
      <c r="C15" s="6">
        <v>169269</v>
      </c>
      <c r="D15" s="8">
        <v>203999</v>
      </c>
      <c r="E15" s="8"/>
      <c r="F15" s="8"/>
      <c r="G15" s="42">
        <f t="shared" si="0"/>
        <v>373268</v>
      </c>
      <c r="I15" s="3"/>
    </row>
    <row r="16" spans="2:9" x14ac:dyDescent="0.25">
      <c r="B16" s="7" t="s">
        <v>50</v>
      </c>
      <c r="C16" s="6">
        <v>535500</v>
      </c>
      <c r="D16" s="8">
        <v>339797</v>
      </c>
      <c r="E16" s="8"/>
      <c r="F16" s="8"/>
      <c r="G16" s="42">
        <f t="shared" si="0"/>
        <v>875297</v>
      </c>
      <c r="H16" s="3"/>
      <c r="I16" s="3"/>
    </row>
    <row r="17" spans="2:9" x14ac:dyDescent="0.25">
      <c r="B17" s="7" t="s">
        <v>51</v>
      </c>
      <c r="C17" s="6">
        <v>330000</v>
      </c>
      <c r="D17" s="8">
        <v>330000</v>
      </c>
      <c r="E17" s="8"/>
      <c r="F17" s="8"/>
      <c r="G17" s="42">
        <f t="shared" si="0"/>
        <v>660000</v>
      </c>
      <c r="I17" s="3"/>
    </row>
    <row r="18" spans="2:9" x14ac:dyDescent="0.25">
      <c r="B18" s="7" t="s">
        <v>52</v>
      </c>
      <c r="C18" s="6">
        <v>60690</v>
      </c>
      <c r="D18" s="8">
        <v>60690</v>
      </c>
      <c r="E18" s="8"/>
      <c r="F18" s="8"/>
      <c r="G18" s="42">
        <f t="shared" si="0"/>
        <v>121380</v>
      </c>
      <c r="I18" s="3"/>
    </row>
    <row r="19" spans="2:9" x14ac:dyDescent="0.25">
      <c r="B19" s="7" t="s">
        <v>53</v>
      </c>
      <c r="C19" s="6">
        <v>147560</v>
      </c>
      <c r="D19" s="8">
        <v>224910</v>
      </c>
      <c r="E19" s="8"/>
      <c r="F19" s="8"/>
      <c r="G19" s="42">
        <f t="shared" si="0"/>
        <v>372470</v>
      </c>
      <c r="I19" s="3"/>
    </row>
    <row r="20" spans="2:9" x14ac:dyDescent="0.25">
      <c r="B20" s="7" t="s">
        <v>54</v>
      </c>
      <c r="C20" s="6">
        <v>143779</v>
      </c>
      <c r="D20" s="8">
        <v>923573</v>
      </c>
      <c r="E20" s="8"/>
      <c r="F20" s="8"/>
      <c r="G20" s="42">
        <f t="shared" si="0"/>
        <v>1067352</v>
      </c>
      <c r="H20" s="3"/>
      <c r="I20" s="3"/>
    </row>
    <row r="21" spans="2:9" x14ac:dyDescent="0.25">
      <c r="B21" s="7" t="s">
        <v>55</v>
      </c>
      <c r="C21" s="6">
        <v>0</v>
      </c>
      <c r="D21" s="8">
        <v>1419022</v>
      </c>
      <c r="E21" s="8"/>
      <c r="F21" s="8"/>
      <c r="G21" s="42">
        <f t="shared" si="0"/>
        <v>1419022</v>
      </c>
      <c r="I21" s="3"/>
    </row>
    <row r="22" spans="2:9" x14ac:dyDescent="0.25">
      <c r="B22" s="7" t="s">
        <v>56</v>
      </c>
      <c r="C22" s="6">
        <v>716314</v>
      </c>
      <c r="D22" s="8">
        <v>1146469</v>
      </c>
      <c r="E22" s="8"/>
      <c r="F22" s="8"/>
      <c r="G22" s="42">
        <f t="shared" si="0"/>
        <v>1862783</v>
      </c>
      <c r="I22" s="3"/>
    </row>
    <row r="23" spans="2:9" x14ac:dyDescent="0.25">
      <c r="B23" s="7" t="s">
        <v>57</v>
      </c>
      <c r="C23" s="6">
        <v>194763</v>
      </c>
      <c r="D23" s="8">
        <v>1152279</v>
      </c>
      <c r="E23" s="8"/>
      <c r="F23" s="8"/>
      <c r="G23" s="42">
        <f t="shared" si="0"/>
        <v>1347042</v>
      </c>
      <c r="H23" s="3"/>
      <c r="I23" s="3"/>
    </row>
    <row r="24" spans="2:9" ht="15.75" thickBot="1" x14ac:dyDescent="0.3">
      <c r="B24" s="7" t="s">
        <v>58</v>
      </c>
      <c r="C24" s="6">
        <v>3673229</v>
      </c>
      <c r="D24" s="8">
        <v>5987900</v>
      </c>
      <c r="E24" s="8"/>
      <c r="F24" s="8"/>
      <c r="G24" s="42">
        <f t="shared" si="0"/>
        <v>9661129</v>
      </c>
      <c r="I24" s="3"/>
    </row>
    <row r="25" spans="2:9" ht="15.75" thickBot="1" x14ac:dyDescent="0.3">
      <c r="B25" s="26" t="s">
        <v>64</v>
      </c>
      <c r="C25" s="28">
        <f>SUM(C5:C24)</f>
        <v>7474064</v>
      </c>
      <c r="D25" s="28">
        <f t="shared" ref="D25:F25" si="1">SUM(D5:D24)</f>
        <v>14734923</v>
      </c>
      <c r="E25" s="28">
        <f t="shared" si="1"/>
        <v>0</v>
      </c>
      <c r="F25" s="28">
        <f t="shared" si="1"/>
        <v>0</v>
      </c>
      <c r="G25" s="28">
        <f>SUM(G5:G24)</f>
        <v>22208987</v>
      </c>
    </row>
    <row r="26" spans="2:9" x14ac:dyDescent="0.25">
      <c r="G26" s="39"/>
    </row>
    <row r="27" spans="2:9" x14ac:dyDescent="0.25">
      <c r="C27" s="3"/>
      <c r="D27" s="3"/>
      <c r="E27" s="3"/>
      <c r="G27" s="3"/>
    </row>
    <row r="28" spans="2:9" x14ac:dyDescent="0.25">
      <c r="C28" s="3"/>
      <c r="E28" s="3"/>
      <c r="G28" s="3"/>
    </row>
    <row r="29" spans="2:9" x14ac:dyDescent="0.25">
      <c r="C29" s="3"/>
    </row>
  </sheetData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EA4A-9831-46D8-9441-FC7945B25138}">
  <dimension ref="A3:Z21"/>
  <sheetViews>
    <sheetView zoomScale="130" zoomScaleNormal="130" workbookViewId="0">
      <pane xSplit="5" ySplit="6" topLeftCell="F7" activePane="bottomRight" state="frozen"/>
      <selection activeCell="B4" sqref="B4:C25"/>
      <selection pane="topRight" activeCell="B4" sqref="B4:C25"/>
      <selection pane="bottomLeft" activeCell="B4" sqref="B4:C25"/>
      <selection pane="bottomRight" activeCell="K7" sqref="I7:K7"/>
    </sheetView>
  </sheetViews>
  <sheetFormatPr baseColWidth="10" defaultRowHeight="15" x14ac:dyDescent="0.25"/>
  <cols>
    <col min="1" max="1" width="5.7109375" bestFit="1" customWidth="1"/>
    <col min="2" max="2" width="5" bestFit="1" customWidth="1"/>
    <col min="3" max="3" width="5.42578125" bestFit="1" customWidth="1"/>
    <col min="4" max="4" width="7.140625" hidden="1" customWidth="1"/>
    <col min="5" max="5" width="34.42578125" bestFit="1" customWidth="1"/>
    <col min="6" max="6" width="13.85546875" customWidth="1"/>
    <col min="7" max="7" width="14.5703125" customWidth="1"/>
    <col min="8" max="8" width="13.42578125" customWidth="1"/>
    <col min="9" max="11" width="11.42578125" customWidth="1"/>
    <col min="12" max="12" width="11.42578125" hidden="1" customWidth="1"/>
    <col min="13" max="13" width="13.42578125" hidden="1" customWidth="1"/>
    <col min="14" max="14" width="15.7109375" hidden="1" customWidth="1"/>
    <col min="15" max="16" width="11.42578125" hidden="1" customWidth="1"/>
    <col min="17" max="17" width="14.42578125" hidden="1" customWidth="1"/>
    <col min="18" max="18" width="17.28515625" customWidth="1"/>
    <col min="19" max="19" width="14.85546875" customWidth="1"/>
    <col min="21" max="21" width="14.7109375" customWidth="1"/>
    <col min="23" max="23" width="12.28515625" bestFit="1" customWidth="1"/>
  </cols>
  <sheetData>
    <row r="3" spans="1:26" x14ac:dyDescent="0.25">
      <c r="S3" s="4"/>
    </row>
    <row r="5" spans="1:26" s="10" customFormat="1" ht="14.25" customHeight="1" x14ac:dyDescent="0.2">
      <c r="A5" s="76" t="s">
        <v>11</v>
      </c>
      <c r="B5" s="76" t="s">
        <v>12</v>
      </c>
      <c r="C5" s="76" t="s">
        <v>13</v>
      </c>
      <c r="D5" s="29"/>
      <c r="E5" s="76" t="s">
        <v>14</v>
      </c>
      <c r="F5" s="74" t="s">
        <v>15</v>
      </c>
      <c r="G5" s="74" t="s">
        <v>16</v>
      </c>
      <c r="H5" s="74" t="s">
        <v>17</v>
      </c>
      <c r="I5" s="74" t="s">
        <v>18</v>
      </c>
      <c r="J5" s="74" t="s">
        <v>19</v>
      </c>
      <c r="K5" s="74" t="s">
        <v>20</v>
      </c>
      <c r="L5" s="74" t="s">
        <v>21</v>
      </c>
      <c r="M5" s="74" t="s">
        <v>22</v>
      </c>
      <c r="N5" s="74" t="s">
        <v>23</v>
      </c>
      <c r="O5" s="74" t="s">
        <v>24</v>
      </c>
      <c r="P5" s="74" t="s">
        <v>25</v>
      </c>
      <c r="Q5" s="74" t="s">
        <v>26</v>
      </c>
      <c r="R5" s="81" t="s">
        <v>27</v>
      </c>
      <c r="S5" s="83" t="s">
        <v>28</v>
      </c>
      <c r="T5" s="78" t="s">
        <v>29</v>
      </c>
      <c r="U5" s="80" t="s">
        <v>30</v>
      </c>
      <c r="V5" s="9"/>
      <c r="W5" s="9"/>
      <c r="Y5" s="11"/>
    </row>
    <row r="6" spans="1:26" s="10" customFormat="1" ht="14.25" x14ac:dyDescent="0.2">
      <c r="A6" s="77"/>
      <c r="B6" s="77"/>
      <c r="C6" s="77"/>
      <c r="D6" s="30"/>
      <c r="E6" s="77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2"/>
      <c r="S6" s="84"/>
      <c r="T6" s="79"/>
      <c r="U6" s="80"/>
      <c r="V6" s="9"/>
      <c r="W6" s="9"/>
      <c r="Y6" s="11"/>
    </row>
    <row r="7" spans="1:26" s="10" customFormat="1" ht="14.25" x14ac:dyDescent="0.2">
      <c r="A7" s="31">
        <v>22</v>
      </c>
      <c r="B7" s="32" t="s">
        <v>31</v>
      </c>
      <c r="C7" s="32" t="s">
        <v>32</v>
      </c>
      <c r="D7" s="33"/>
      <c r="E7" s="34" t="s">
        <v>10</v>
      </c>
      <c r="F7" s="35">
        <f>SUM(F8:F11)</f>
        <v>1912334</v>
      </c>
      <c r="G7" s="35">
        <f>SUM(G8:G11)</f>
        <v>4040186</v>
      </c>
      <c r="H7" s="35">
        <f>SUM(H8:H11)</f>
        <v>1521544</v>
      </c>
      <c r="I7" s="35">
        <f>SUM(I8:I11)</f>
        <v>2509567</v>
      </c>
      <c r="J7" s="35">
        <f t="shared" ref="J7:Q7" si="0">SUM(J8:J11)</f>
        <v>5232131</v>
      </c>
      <c r="K7" s="35">
        <f t="shared" si="0"/>
        <v>6993225</v>
      </c>
      <c r="L7" s="35">
        <f t="shared" si="0"/>
        <v>0</v>
      </c>
      <c r="M7" s="35">
        <f t="shared" si="0"/>
        <v>0</v>
      </c>
      <c r="N7" s="35">
        <f>SUM(N8:N11)</f>
        <v>0</v>
      </c>
      <c r="O7" s="35">
        <f t="shared" si="0"/>
        <v>0</v>
      </c>
      <c r="P7" s="35">
        <f t="shared" si="0"/>
        <v>0</v>
      </c>
      <c r="Q7" s="35">
        <f t="shared" si="0"/>
        <v>0</v>
      </c>
      <c r="R7" s="35">
        <f>SUM(R8:R11)</f>
        <v>22208987</v>
      </c>
      <c r="S7" s="36">
        <f>SUM(S8:S11)</f>
        <v>162588660</v>
      </c>
      <c r="T7" s="37">
        <f>+R7/S7</f>
        <v>0.13659616236458311</v>
      </c>
      <c r="U7" s="38">
        <f>SUM(U8:U11)</f>
        <v>140379673</v>
      </c>
      <c r="V7" s="12"/>
      <c r="W7" s="12"/>
      <c r="X7" s="12"/>
      <c r="Y7" s="11"/>
      <c r="Z7" s="13"/>
    </row>
    <row r="8" spans="1:26" s="10" customFormat="1" ht="14.25" x14ac:dyDescent="0.2">
      <c r="A8" s="14" t="s">
        <v>32</v>
      </c>
      <c r="B8" s="15" t="s">
        <v>32</v>
      </c>
      <c r="C8" s="15" t="s">
        <v>33</v>
      </c>
      <c r="D8" s="16"/>
      <c r="E8" s="16" t="s">
        <v>34</v>
      </c>
      <c r="F8" s="17">
        <v>1912334</v>
      </c>
      <c r="G8" s="17">
        <v>4040186</v>
      </c>
      <c r="H8" s="17">
        <v>1521544</v>
      </c>
      <c r="I8" s="18">
        <v>2509567</v>
      </c>
      <c r="J8" s="19">
        <v>5232131</v>
      </c>
      <c r="K8" s="19">
        <v>6738565</v>
      </c>
      <c r="L8" s="19"/>
      <c r="M8" s="19"/>
      <c r="N8" s="20"/>
      <c r="O8" s="20"/>
      <c r="P8" s="17"/>
      <c r="Q8" s="17"/>
      <c r="R8" s="21">
        <f>SUM(F8:Q8)</f>
        <v>21954327</v>
      </c>
      <c r="S8" s="22">
        <v>162334000</v>
      </c>
      <c r="T8" s="23">
        <f>+R8/S8</f>
        <v>0.13524170537287322</v>
      </c>
      <c r="U8" s="24">
        <f>+S8-R8</f>
        <v>140379673</v>
      </c>
      <c r="V8" s="12"/>
      <c r="W8" s="12"/>
      <c r="X8" s="12"/>
      <c r="Y8" s="11"/>
      <c r="Z8" s="13"/>
    </row>
    <row r="9" spans="1:26" s="10" customFormat="1" ht="14.25" x14ac:dyDescent="0.2">
      <c r="A9" s="14" t="s">
        <v>32</v>
      </c>
      <c r="B9" s="15" t="s">
        <v>32</v>
      </c>
      <c r="C9" s="15" t="s">
        <v>35</v>
      </c>
      <c r="D9" s="16"/>
      <c r="E9" s="16" t="s">
        <v>36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9">
        <v>0</v>
      </c>
      <c r="L9" s="19"/>
      <c r="M9" s="19"/>
      <c r="N9" s="20"/>
      <c r="O9" s="20"/>
      <c r="P9" s="17"/>
      <c r="Q9" s="17"/>
      <c r="R9" s="21">
        <f>SUM(F9:Q9)</f>
        <v>0</v>
      </c>
      <c r="S9" s="22">
        <v>0</v>
      </c>
      <c r="T9" s="23" t="s">
        <v>73</v>
      </c>
      <c r="U9" s="24">
        <f>+S9-R9</f>
        <v>0</v>
      </c>
      <c r="V9" s="12"/>
      <c r="W9" s="12"/>
      <c r="X9" s="12"/>
      <c r="Y9" s="11"/>
      <c r="Z9" s="13"/>
    </row>
    <row r="10" spans="1:26" s="10" customFormat="1" ht="14.25" x14ac:dyDescent="0.2">
      <c r="A10" s="14" t="s">
        <v>32</v>
      </c>
      <c r="B10" s="15" t="s">
        <v>32</v>
      </c>
      <c r="C10" s="15" t="s">
        <v>37</v>
      </c>
      <c r="D10" s="16"/>
      <c r="E10" s="16" t="s">
        <v>38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25">
        <v>0</v>
      </c>
      <c r="L10" s="17"/>
      <c r="M10" s="19"/>
      <c r="N10" s="20"/>
      <c r="O10" s="20"/>
      <c r="P10" s="17"/>
      <c r="Q10" s="17"/>
      <c r="R10" s="21">
        <f>SUM(F10:Q10)</f>
        <v>0</v>
      </c>
      <c r="S10" s="22">
        <v>0</v>
      </c>
      <c r="T10" s="23" t="s">
        <v>73</v>
      </c>
      <c r="U10" s="24">
        <f>+S10-R10</f>
        <v>0</v>
      </c>
      <c r="V10" s="12"/>
      <c r="W10" s="12"/>
      <c r="X10" s="12"/>
      <c r="Y10" s="11"/>
      <c r="Z10" s="13"/>
    </row>
    <row r="11" spans="1:26" s="10" customFormat="1" ht="14.25" x14ac:dyDescent="0.2">
      <c r="A11" s="14" t="s">
        <v>32</v>
      </c>
      <c r="B11" s="15" t="s">
        <v>32</v>
      </c>
      <c r="C11" s="15" t="s">
        <v>39</v>
      </c>
      <c r="D11" s="16"/>
      <c r="E11" s="16" t="s">
        <v>40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9">
        <v>254660</v>
      </c>
      <c r="L11" s="17"/>
      <c r="M11" s="19"/>
      <c r="N11" s="20"/>
      <c r="O11" s="20"/>
      <c r="P11" s="17"/>
      <c r="Q11" s="17"/>
      <c r="R11" s="21">
        <f>SUM(F11:Q11)</f>
        <v>254660</v>
      </c>
      <c r="S11" s="22">
        <v>254660</v>
      </c>
      <c r="T11" s="23" t="s">
        <v>73</v>
      </c>
      <c r="U11" s="24">
        <f>+S11-R11</f>
        <v>0</v>
      </c>
      <c r="V11" s="12"/>
      <c r="W11" s="12"/>
      <c r="X11" s="12"/>
      <c r="Y11" s="11"/>
      <c r="Z11" s="13"/>
    </row>
    <row r="13" spans="1:26" x14ac:dyDescent="0.25">
      <c r="R13" s="4"/>
      <c r="S13" s="4"/>
    </row>
    <row r="14" spans="1:26" x14ac:dyDescent="0.25">
      <c r="R14" s="4"/>
      <c r="S14" s="4"/>
    </row>
    <row r="15" spans="1:26" x14ac:dyDescent="0.25">
      <c r="R15" s="4"/>
      <c r="S15" s="4"/>
    </row>
    <row r="16" spans="1:26" x14ac:dyDescent="0.25">
      <c r="R16" s="4"/>
      <c r="S16" s="4"/>
    </row>
    <row r="17" spans="6:19" x14ac:dyDescent="0.25">
      <c r="R17" s="4"/>
      <c r="S17" s="4"/>
    </row>
    <row r="21" spans="6:19" x14ac:dyDescent="0.25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</sheetData>
  <mergeCells count="20">
    <mergeCell ref="T5:T6"/>
    <mergeCell ref="U5:U6"/>
    <mergeCell ref="N5:N6"/>
    <mergeCell ref="O5:O6"/>
    <mergeCell ref="P5:P6"/>
    <mergeCell ref="Q5:Q6"/>
    <mergeCell ref="R5:R6"/>
    <mergeCell ref="S5:S6"/>
    <mergeCell ref="M5:M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6633-05ED-453B-89EB-C43B30928D10}">
  <dimension ref="B2:L29"/>
  <sheetViews>
    <sheetView showGridLines="0" workbookViewId="0"/>
  </sheetViews>
  <sheetFormatPr baseColWidth="10" defaultRowHeight="15" x14ac:dyDescent="0.25"/>
  <cols>
    <col min="1" max="1" width="4.28515625" customWidth="1"/>
    <col min="2" max="2" width="22.42578125" customWidth="1"/>
    <col min="3" max="3" width="12.42578125" hidden="1" customWidth="1"/>
    <col min="4" max="4" width="12.140625" hidden="1" customWidth="1"/>
    <col min="5" max="5" width="11.7109375" hidden="1" customWidth="1"/>
    <col min="6" max="6" width="11.85546875" hidden="1" customWidth="1"/>
    <col min="7" max="7" width="16" hidden="1" customWidth="1"/>
    <col min="10" max="11" width="0" hidden="1" customWidth="1"/>
    <col min="12" max="12" width="15.85546875" bestFit="1" customWidth="1"/>
  </cols>
  <sheetData>
    <row r="2" spans="2:12" ht="15.75" thickBot="1" x14ac:dyDescent="0.3"/>
    <row r="3" spans="2:12" ht="15.75" thickBot="1" x14ac:dyDescent="0.3">
      <c r="C3" s="71" t="s">
        <v>59</v>
      </c>
      <c r="D3" s="72"/>
      <c r="E3" s="72"/>
      <c r="F3" s="72"/>
      <c r="G3" s="73"/>
      <c r="H3" s="85" t="s">
        <v>77</v>
      </c>
      <c r="I3" s="86"/>
      <c r="J3" s="86"/>
      <c r="K3" s="86"/>
      <c r="L3" s="87"/>
    </row>
    <row r="4" spans="2:12" ht="24" customHeight="1" thickBot="1" x14ac:dyDescent="0.3">
      <c r="B4" s="52" t="s">
        <v>5</v>
      </c>
      <c r="C4" s="27" t="s">
        <v>60</v>
      </c>
      <c r="D4" s="27" t="s">
        <v>61</v>
      </c>
      <c r="E4" s="27" t="s">
        <v>62</v>
      </c>
      <c r="F4" s="27" t="s">
        <v>63</v>
      </c>
      <c r="G4" s="27" t="s">
        <v>65</v>
      </c>
      <c r="H4" s="53" t="s">
        <v>60</v>
      </c>
      <c r="I4" s="53" t="s">
        <v>61</v>
      </c>
      <c r="J4" s="53" t="s">
        <v>62</v>
      </c>
      <c r="K4" s="53" t="s">
        <v>63</v>
      </c>
      <c r="L4" s="53" t="s">
        <v>65</v>
      </c>
    </row>
    <row r="5" spans="2:12" x14ac:dyDescent="0.25">
      <c r="B5" s="5" t="s">
        <v>42</v>
      </c>
      <c r="C5" s="6">
        <v>523600</v>
      </c>
      <c r="D5" s="6">
        <v>309400</v>
      </c>
      <c r="E5" s="6"/>
      <c r="F5" s="6"/>
      <c r="G5" s="42">
        <f>SUM(C5:F5)</f>
        <v>833000</v>
      </c>
      <c r="H5" s="6">
        <f>+C5/1000</f>
        <v>523.6</v>
      </c>
      <c r="I5" s="6">
        <f>+D5/1000</f>
        <v>309.39999999999998</v>
      </c>
      <c r="J5" s="6"/>
      <c r="K5" s="6"/>
      <c r="L5" s="55">
        <f>SUM(H5:K5)</f>
        <v>833</v>
      </c>
    </row>
    <row r="6" spans="2:12" x14ac:dyDescent="0.25">
      <c r="B6" s="7" t="s">
        <v>43</v>
      </c>
      <c r="C6" s="6">
        <v>0</v>
      </c>
      <c r="D6" s="8">
        <v>535500</v>
      </c>
      <c r="E6" s="8"/>
      <c r="F6" s="8"/>
      <c r="G6" s="42">
        <f t="shared" ref="G6:G24" si="0">SUM(C6:F6)</f>
        <v>535500</v>
      </c>
      <c r="H6" s="6">
        <f t="shared" ref="H6:H24" si="1">+C6/1000</f>
        <v>0</v>
      </c>
      <c r="I6" s="8">
        <f t="shared" ref="I6:I24" si="2">+D6/1000</f>
        <v>535.5</v>
      </c>
      <c r="J6" s="8"/>
      <c r="K6" s="8"/>
      <c r="L6" s="55">
        <f t="shared" ref="L6:L24" si="3">SUM(H6:K6)</f>
        <v>535.5</v>
      </c>
    </row>
    <row r="7" spans="2:12" x14ac:dyDescent="0.25">
      <c r="B7" s="7" t="s">
        <v>44</v>
      </c>
      <c r="C7" s="6">
        <v>202300</v>
      </c>
      <c r="D7" s="8">
        <v>404600</v>
      </c>
      <c r="E7" s="8"/>
      <c r="F7" s="8"/>
      <c r="G7" s="42">
        <f t="shared" si="0"/>
        <v>606900</v>
      </c>
      <c r="H7" s="6">
        <f t="shared" si="1"/>
        <v>202.3</v>
      </c>
      <c r="I7" s="8">
        <f t="shared" si="2"/>
        <v>404.6</v>
      </c>
      <c r="J7" s="8"/>
      <c r="K7" s="8"/>
      <c r="L7" s="55">
        <f t="shared" si="3"/>
        <v>606.90000000000009</v>
      </c>
    </row>
    <row r="8" spans="2:12" x14ac:dyDescent="0.25">
      <c r="B8" s="7" t="s">
        <v>6</v>
      </c>
      <c r="C8" s="6">
        <v>64260</v>
      </c>
      <c r="D8" s="8">
        <v>214200</v>
      </c>
      <c r="E8" s="8"/>
      <c r="F8" s="8"/>
      <c r="G8" s="42">
        <f t="shared" si="0"/>
        <v>278460</v>
      </c>
      <c r="H8" s="6">
        <f t="shared" si="1"/>
        <v>64.260000000000005</v>
      </c>
      <c r="I8" s="8">
        <f t="shared" si="2"/>
        <v>214.2</v>
      </c>
      <c r="J8" s="8"/>
      <c r="K8" s="8"/>
      <c r="L8" s="55">
        <f t="shared" si="3"/>
        <v>278.45999999999998</v>
      </c>
    </row>
    <row r="9" spans="2:12" x14ac:dyDescent="0.25">
      <c r="B9" s="7" t="s">
        <v>45</v>
      </c>
      <c r="C9" s="6">
        <v>109817</v>
      </c>
      <c r="D9" s="8">
        <v>219632</v>
      </c>
      <c r="E9" s="8"/>
      <c r="F9" s="8"/>
      <c r="G9" s="42">
        <f t="shared" si="0"/>
        <v>329449</v>
      </c>
      <c r="H9" s="6">
        <f t="shared" si="1"/>
        <v>109.81699999999999</v>
      </c>
      <c r="I9" s="8">
        <f t="shared" si="2"/>
        <v>219.63200000000001</v>
      </c>
      <c r="J9" s="8"/>
      <c r="K9" s="8"/>
      <c r="L9" s="55">
        <f t="shared" si="3"/>
        <v>329.44900000000001</v>
      </c>
    </row>
    <row r="10" spans="2:12" x14ac:dyDescent="0.25">
      <c r="B10" s="7" t="s">
        <v>46</v>
      </c>
      <c r="C10" s="6">
        <v>202284</v>
      </c>
      <c r="D10" s="8">
        <v>606854</v>
      </c>
      <c r="E10" s="8"/>
      <c r="F10" s="8"/>
      <c r="G10" s="42">
        <f t="shared" si="0"/>
        <v>809138</v>
      </c>
      <c r="H10" s="6">
        <f t="shared" si="1"/>
        <v>202.28399999999999</v>
      </c>
      <c r="I10" s="8">
        <f t="shared" si="2"/>
        <v>606.85400000000004</v>
      </c>
      <c r="J10" s="8"/>
      <c r="K10" s="8"/>
      <c r="L10" s="55">
        <f t="shared" si="3"/>
        <v>809.13800000000003</v>
      </c>
    </row>
    <row r="11" spans="2:12" x14ac:dyDescent="0.25">
      <c r="B11" s="7" t="s">
        <v>47</v>
      </c>
      <c r="C11" s="6">
        <v>130000</v>
      </c>
      <c r="D11" s="8">
        <v>49980</v>
      </c>
      <c r="E11" s="8"/>
      <c r="F11" s="8"/>
      <c r="G11" s="42">
        <f t="shared" si="0"/>
        <v>179980</v>
      </c>
      <c r="H11" s="6">
        <f t="shared" si="1"/>
        <v>130</v>
      </c>
      <c r="I11" s="8">
        <f t="shared" si="2"/>
        <v>49.98</v>
      </c>
      <c r="J11" s="8"/>
      <c r="K11" s="8"/>
      <c r="L11" s="55">
        <f t="shared" si="3"/>
        <v>179.98</v>
      </c>
    </row>
    <row r="12" spans="2:12" x14ac:dyDescent="0.25">
      <c r="B12" s="7" t="s">
        <v>7</v>
      </c>
      <c r="C12" s="6">
        <v>0</v>
      </c>
      <c r="D12" s="8">
        <v>146608</v>
      </c>
      <c r="E12" s="8"/>
      <c r="F12" s="8"/>
      <c r="G12" s="42">
        <f t="shared" si="0"/>
        <v>146608</v>
      </c>
      <c r="H12" s="6">
        <f t="shared" si="1"/>
        <v>0</v>
      </c>
      <c r="I12" s="8">
        <f t="shared" si="2"/>
        <v>146.608</v>
      </c>
      <c r="J12" s="8"/>
      <c r="K12" s="8"/>
      <c r="L12" s="55">
        <f t="shared" si="3"/>
        <v>146.608</v>
      </c>
    </row>
    <row r="13" spans="2:12" x14ac:dyDescent="0.25">
      <c r="B13" s="7" t="s">
        <v>9</v>
      </c>
      <c r="C13" s="6">
        <v>94950</v>
      </c>
      <c r="D13" s="8">
        <v>96560</v>
      </c>
      <c r="E13" s="8"/>
      <c r="F13" s="8"/>
      <c r="G13" s="42">
        <f t="shared" si="0"/>
        <v>191510</v>
      </c>
      <c r="H13" s="6">
        <f t="shared" si="1"/>
        <v>94.95</v>
      </c>
      <c r="I13" s="8">
        <f t="shared" si="2"/>
        <v>96.56</v>
      </c>
      <c r="J13" s="8"/>
      <c r="K13" s="8"/>
      <c r="L13" s="55">
        <f t="shared" si="3"/>
        <v>191.51</v>
      </c>
    </row>
    <row r="14" spans="2:12" x14ac:dyDescent="0.25">
      <c r="B14" s="7" t="s">
        <v>48</v>
      </c>
      <c r="C14" s="6">
        <v>175749</v>
      </c>
      <c r="D14" s="8">
        <v>362950</v>
      </c>
      <c r="E14" s="8"/>
      <c r="F14" s="8"/>
      <c r="G14" s="42">
        <f t="shared" si="0"/>
        <v>538699</v>
      </c>
      <c r="H14" s="6">
        <f t="shared" si="1"/>
        <v>175.749</v>
      </c>
      <c r="I14" s="8">
        <f t="shared" si="2"/>
        <v>362.95</v>
      </c>
      <c r="J14" s="8"/>
      <c r="K14" s="8"/>
      <c r="L14" s="55">
        <f t="shared" si="3"/>
        <v>538.69899999999996</v>
      </c>
    </row>
    <row r="15" spans="2:12" x14ac:dyDescent="0.25">
      <c r="B15" s="7" t="s">
        <v>49</v>
      </c>
      <c r="C15" s="6">
        <v>169269</v>
      </c>
      <c r="D15" s="8">
        <v>203999</v>
      </c>
      <c r="E15" s="8"/>
      <c r="F15" s="8"/>
      <c r="G15" s="42">
        <f t="shared" si="0"/>
        <v>373268</v>
      </c>
      <c r="H15" s="6">
        <f t="shared" si="1"/>
        <v>169.26900000000001</v>
      </c>
      <c r="I15" s="8">
        <f t="shared" si="2"/>
        <v>203.999</v>
      </c>
      <c r="J15" s="8"/>
      <c r="K15" s="8"/>
      <c r="L15" s="55">
        <f t="shared" si="3"/>
        <v>373.26800000000003</v>
      </c>
    </row>
    <row r="16" spans="2:12" x14ac:dyDescent="0.25">
      <c r="B16" s="7" t="s">
        <v>50</v>
      </c>
      <c r="C16" s="6">
        <v>535500</v>
      </c>
      <c r="D16" s="8">
        <v>339797</v>
      </c>
      <c r="E16" s="8"/>
      <c r="F16" s="8"/>
      <c r="G16" s="42">
        <f t="shared" si="0"/>
        <v>875297</v>
      </c>
      <c r="H16" s="6">
        <f t="shared" si="1"/>
        <v>535.5</v>
      </c>
      <c r="I16" s="8">
        <f t="shared" si="2"/>
        <v>339.79700000000003</v>
      </c>
      <c r="J16" s="8"/>
      <c r="K16" s="8"/>
      <c r="L16" s="55">
        <f t="shared" si="3"/>
        <v>875.29700000000003</v>
      </c>
    </row>
    <row r="17" spans="2:12" x14ac:dyDescent="0.25">
      <c r="B17" s="7" t="s">
        <v>51</v>
      </c>
      <c r="C17" s="6">
        <v>330000</v>
      </c>
      <c r="D17" s="8">
        <v>330000</v>
      </c>
      <c r="E17" s="8"/>
      <c r="F17" s="8"/>
      <c r="G17" s="42">
        <f t="shared" si="0"/>
        <v>660000</v>
      </c>
      <c r="H17" s="6">
        <f t="shared" si="1"/>
        <v>330</v>
      </c>
      <c r="I17" s="8">
        <f t="shared" si="2"/>
        <v>330</v>
      </c>
      <c r="J17" s="8"/>
      <c r="K17" s="8"/>
      <c r="L17" s="55">
        <f t="shared" si="3"/>
        <v>660</v>
      </c>
    </row>
    <row r="18" spans="2:12" x14ac:dyDescent="0.25">
      <c r="B18" s="7" t="s">
        <v>52</v>
      </c>
      <c r="C18" s="6">
        <v>60690</v>
      </c>
      <c r="D18" s="8">
        <v>60690</v>
      </c>
      <c r="E18" s="8"/>
      <c r="F18" s="8"/>
      <c r="G18" s="42">
        <f t="shared" si="0"/>
        <v>121380</v>
      </c>
      <c r="H18" s="6">
        <f t="shared" si="1"/>
        <v>60.69</v>
      </c>
      <c r="I18" s="8">
        <f t="shared" si="2"/>
        <v>60.69</v>
      </c>
      <c r="J18" s="8"/>
      <c r="K18" s="8"/>
      <c r="L18" s="55">
        <f t="shared" si="3"/>
        <v>121.38</v>
      </c>
    </row>
    <row r="19" spans="2:12" x14ac:dyDescent="0.25">
      <c r="B19" s="7" t="s">
        <v>53</v>
      </c>
      <c r="C19" s="6">
        <v>147560</v>
      </c>
      <c r="D19" s="8">
        <v>224910</v>
      </c>
      <c r="E19" s="8"/>
      <c r="F19" s="8"/>
      <c r="G19" s="42">
        <f t="shared" si="0"/>
        <v>372470</v>
      </c>
      <c r="H19" s="6">
        <f t="shared" si="1"/>
        <v>147.56</v>
      </c>
      <c r="I19" s="8">
        <f t="shared" si="2"/>
        <v>224.91</v>
      </c>
      <c r="J19" s="8"/>
      <c r="K19" s="8"/>
      <c r="L19" s="55">
        <f t="shared" si="3"/>
        <v>372.47</v>
      </c>
    </row>
    <row r="20" spans="2:12" x14ac:dyDescent="0.25">
      <c r="B20" s="7" t="s">
        <v>54</v>
      </c>
      <c r="C20" s="6">
        <v>143779</v>
      </c>
      <c r="D20" s="8">
        <v>923573</v>
      </c>
      <c r="E20" s="8"/>
      <c r="F20" s="8"/>
      <c r="G20" s="42">
        <f t="shared" si="0"/>
        <v>1067352</v>
      </c>
      <c r="H20" s="6">
        <f t="shared" si="1"/>
        <v>143.779</v>
      </c>
      <c r="I20" s="8">
        <f t="shared" si="2"/>
        <v>923.57299999999998</v>
      </c>
      <c r="J20" s="8"/>
      <c r="K20" s="8"/>
      <c r="L20" s="55">
        <f t="shared" si="3"/>
        <v>1067.3519999999999</v>
      </c>
    </row>
    <row r="21" spans="2:12" x14ac:dyDescent="0.25">
      <c r="B21" s="7" t="s">
        <v>55</v>
      </c>
      <c r="C21" s="6">
        <v>0</v>
      </c>
      <c r="D21" s="8">
        <v>1419022</v>
      </c>
      <c r="E21" s="8"/>
      <c r="F21" s="8"/>
      <c r="G21" s="42">
        <f t="shared" si="0"/>
        <v>1419022</v>
      </c>
      <c r="H21" s="6">
        <f t="shared" si="1"/>
        <v>0</v>
      </c>
      <c r="I21" s="8">
        <f t="shared" si="2"/>
        <v>1419.0219999999999</v>
      </c>
      <c r="J21" s="8"/>
      <c r="K21" s="8"/>
      <c r="L21" s="55">
        <f t="shared" si="3"/>
        <v>1419.0219999999999</v>
      </c>
    </row>
    <row r="22" spans="2:12" x14ac:dyDescent="0.25">
      <c r="B22" s="7" t="s">
        <v>56</v>
      </c>
      <c r="C22" s="6">
        <v>716314</v>
      </c>
      <c r="D22" s="8">
        <v>1146469</v>
      </c>
      <c r="E22" s="8"/>
      <c r="F22" s="8"/>
      <c r="G22" s="42">
        <f t="shared" si="0"/>
        <v>1862783</v>
      </c>
      <c r="H22" s="6">
        <f t="shared" si="1"/>
        <v>716.31399999999996</v>
      </c>
      <c r="I22" s="8">
        <f t="shared" si="2"/>
        <v>1146.4690000000001</v>
      </c>
      <c r="J22" s="8"/>
      <c r="K22" s="8"/>
      <c r="L22" s="55">
        <f t="shared" si="3"/>
        <v>1862.7829999999999</v>
      </c>
    </row>
    <row r="23" spans="2:12" x14ac:dyDescent="0.25">
      <c r="B23" s="7" t="s">
        <v>57</v>
      </c>
      <c r="C23" s="6">
        <v>194763</v>
      </c>
      <c r="D23" s="8">
        <v>1152279</v>
      </c>
      <c r="E23" s="8"/>
      <c r="F23" s="8"/>
      <c r="G23" s="42">
        <f t="shared" si="0"/>
        <v>1347042</v>
      </c>
      <c r="H23" s="6">
        <f t="shared" si="1"/>
        <v>194.76300000000001</v>
      </c>
      <c r="I23" s="8">
        <f t="shared" si="2"/>
        <v>1152.279</v>
      </c>
      <c r="J23" s="8"/>
      <c r="K23" s="8"/>
      <c r="L23" s="55">
        <f t="shared" si="3"/>
        <v>1347.0419999999999</v>
      </c>
    </row>
    <row r="24" spans="2:12" ht="15.75" thickBot="1" x14ac:dyDescent="0.3">
      <c r="B24" s="7" t="s">
        <v>58</v>
      </c>
      <c r="C24" s="6">
        <v>3673229</v>
      </c>
      <c r="D24" s="8">
        <v>5987900</v>
      </c>
      <c r="E24" s="8"/>
      <c r="F24" s="8"/>
      <c r="G24" s="42">
        <f t="shared" si="0"/>
        <v>9661129</v>
      </c>
      <c r="H24" s="6">
        <f t="shared" si="1"/>
        <v>3673.2289999999998</v>
      </c>
      <c r="I24" s="8">
        <f t="shared" si="2"/>
        <v>5987.9</v>
      </c>
      <c r="J24" s="8"/>
      <c r="K24" s="8"/>
      <c r="L24" s="55">
        <f t="shared" si="3"/>
        <v>9661.128999999999</v>
      </c>
    </row>
    <row r="25" spans="2:12" ht="15.75" thickBot="1" x14ac:dyDescent="0.3">
      <c r="B25" s="52" t="s">
        <v>76</v>
      </c>
      <c r="C25" s="28">
        <f>SUM(C5:C24)</f>
        <v>7474064</v>
      </c>
      <c r="D25" s="28">
        <f t="shared" ref="D25:F25" si="4">SUM(D5:D24)</f>
        <v>14734923</v>
      </c>
      <c r="E25" s="28">
        <f t="shared" si="4"/>
        <v>0</v>
      </c>
      <c r="F25" s="28">
        <f t="shared" si="4"/>
        <v>0</v>
      </c>
      <c r="G25" s="28">
        <f>SUM(G5:G24)</f>
        <v>22208987</v>
      </c>
      <c r="H25" s="54">
        <f>SUM(H5:H24)</f>
        <v>7474.0640000000003</v>
      </c>
      <c r="I25" s="54">
        <f t="shared" ref="I25:K25" si="5">SUM(I5:I24)</f>
        <v>14734.923000000001</v>
      </c>
      <c r="J25" s="54">
        <f t="shared" si="5"/>
        <v>0</v>
      </c>
      <c r="K25" s="54">
        <f t="shared" si="5"/>
        <v>0</v>
      </c>
      <c r="L25" s="54">
        <f>SUM(L5:L24)</f>
        <v>22208.986999999997</v>
      </c>
    </row>
    <row r="26" spans="2:12" x14ac:dyDescent="0.25">
      <c r="D26" t="s">
        <v>75</v>
      </c>
      <c r="G26" s="39"/>
    </row>
    <row r="27" spans="2:12" x14ac:dyDescent="0.25">
      <c r="C27" s="3"/>
      <c r="D27" s="3"/>
      <c r="E27" s="3"/>
      <c r="G27" s="3"/>
    </row>
    <row r="28" spans="2:12" x14ac:dyDescent="0.25">
      <c r="C28" s="3"/>
      <c r="E28" s="3"/>
      <c r="G28" s="3"/>
    </row>
    <row r="29" spans="2:12" x14ac:dyDescent="0.25">
      <c r="C29" s="3"/>
    </row>
  </sheetData>
  <mergeCells count="2">
    <mergeCell ref="C3:G3"/>
    <mergeCell ref="H3:L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Segundo Trimestre del año 2025</vt:lpstr>
      <vt:lpstr>Resumen por Región</vt:lpstr>
      <vt:lpstr>Por Mes y Catalogo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NICOLAS VERGARA ZUÑIGA</cp:lastModifiedBy>
  <cp:lastPrinted>2020-04-29T13:43:38Z</cp:lastPrinted>
  <dcterms:created xsi:type="dcterms:W3CDTF">2019-07-29T14:11:59Z</dcterms:created>
  <dcterms:modified xsi:type="dcterms:W3CDTF">2025-07-28T15:26:33Z</dcterms:modified>
</cp:coreProperties>
</file>