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C:\Users\rabarzua\Documents\Compartido Nicolas and Raul\2026\04 Glosa\3. Trimestrales\2.- Segundo Trimestre\"/>
    </mc:Choice>
  </mc:AlternateContent>
  <xr:revisionPtr revIDLastSave="0" documentId="8_{579245FC-5456-4003-B774-7293CA02D328}" xr6:coauthVersionLast="47" xr6:coauthVersionMax="47" xr10:uidLastSave="{00000000-0000-0000-0000-000000000000}"/>
  <bookViews>
    <workbookView xWindow="-120" yWindow="-120" windowWidth="29040" windowHeight="15840" xr2:uid="{00000000-000D-0000-FFFF-FFFF00000000}"/>
  </bookViews>
  <sheets>
    <sheet name="Tabla" sheetId="4" r:id="rId1"/>
    <sheet name="Base Trimestral" sheetId="1" r:id="rId2"/>
  </sheets>
  <externalReferences>
    <externalReference r:id="rId3"/>
  </externalReferences>
  <definedNames>
    <definedName name="_xlnm._FilterDatabase" localSheetId="1" hidden="1">'Base Trimestral'!$A$4:$M$1350</definedName>
    <definedName name="_xlnm.Print_Area" localSheetId="1">'Base Trimestral'!$A$2:$K$6</definedName>
    <definedName name="_xlnm.Print_Area" localSheetId="0">Tabla!$B$13:$G$50</definedName>
    <definedName name="_xlnm.Print_Titles" localSheetId="1">'Base Trimestral'!$2:$4</definedName>
  </definedNames>
  <calcPr calcId="191029"/>
  <pivotCaches>
    <pivotCache cacheId="12"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15" i="1" l="1"/>
  <c r="L762" i="1"/>
  <c r="L842" i="1"/>
  <c r="L1040" i="1"/>
  <c r="L1101" i="1"/>
  <c r="L1150" i="1"/>
  <c r="L929" i="1"/>
  <c r="L1192" i="1"/>
  <c r="L812" i="1"/>
  <c r="L792" i="1"/>
  <c r="L266" i="1"/>
  <c r="L195" i="1"/>
  <c r="C21" i="4"/>
  <c r="C20" i="4"/>
  <c r="C19" i="4"/>
  <c r="C18" i="4"/>
  <c r="E19" i="4"/>
  <c r="E21" i="4"/>
  <c r="E20" i="4"/>
  <c r="E18" i="4"/>
  <c r="D20" i="4"/>
  <c r="D19" i="4"/>
  <c r="D18" i="4"/>
  <c r="D21" i="4"/>
  <c r="E22" i="4" l="1"/>
  <c r="D22" i="4"/>
  <c r="F20" i="4"/>
  <c r="C22" i="4"/>
  <c r="F18" i="4"/>
  <c r="F19" i="4"/>
  <c r="F21" i="4"/>
  <c r="F22" i="4" l="1"/>
  <c r="G22" i="4" s="1"/>
  <c r="G19" i="4" l="1"/>
  <c r="G20" i="4"/>
  <c r="G21" i="4"/>
  <c r="G18" i="4"/>
</calcChain>
</file>

<file path=xl/sharedStrings.xml><?xml version="1.0" encoding="utf-8"?>
<sst xmlns="http://schemas.openxmlformats.org/spreadsheetml/2006/main" count="7338" uniqueCount="1326">
  <si>
    <t>Licitación Pública</t>
  </si>
  <si>
    <t>Centro Financiero</t>
  </si>
  <si>
    <t>Mecanismo de Compra</t>
  </si>
  <si>
    <t>Tipo y N° de Resolución</t>
  </si>
  <si>
    <t>Fecha de Resolución</t>
  </si>
  <si>
    <t>Documento de Compra</t>
  </si>
  <si>
    <t>N° Documento</t>
  </si>
  <si>
    <t>Fecha Documento de Compra</t>
  </si>
  <si>
    <t>Descripción de la Compra</t>
  </si>
  <si>
    <t>Razón Social Proveedor</t>
  </si>
  <si>
    <t>R.U.T. N° Proveedor</t>
  </si>
  <si>
    <t>Monto contratado o a contratar (impuesto incluido) indicar moneda: $, UF, US$ u otro</t>
  </si>
  <si>
    <t>No Aplica</t>
  </si>
  <si>
    <t>Fiscalía Nacional</t>
  </si>
  <si>
    <t>F.R. Tarapacá</t>
  </si>
  <si>
    <t>Otro</t>
  </si>
  <si>
    <t>Licitación Privada</t>
  </si>
  <si>
    <t>Contrato</t>
  </si>
  <si>
    <t>Orden de Servicio</t>
  </si>
  <si>
    <t>Orden de Compra</t>
  </si>
  <si>
    <t>No aplica</t>
  </si>
  <si>
    <t>76.204.527-3</t>
  </si>
  <si>
    <t>96.556.940-5</t>
  </si>
  <si>
    <t>87.778.800-8</t>
  </si>
  <si>
    <t>K D M S.A.</t>
  </si>
  <si>
    <t>96754450-7</t>
  </si>
  <si>
    <t>F.R. Metrop. Sur</t>
  </si>
  <si>
    <t>LIMSERVICE SPA</t>
  </si>
  <si>
    <t>F.R. Magallanes</t>
  </si>
  <si>
    <t>F.R. Aysén</t>
  </si>
  <si>
    <t>F.R. Maule</t>
  </si>
  <si>
    <t>F.R. Metrop. Centro Norte</t>
  </si>
  <si>
    <t>F.R. Ñuble</t>
  </si>
  <si>
    <t>F.R. Metrop. Oriente</t>
  </si>
  <si>
    <t>F.R. Coquimbo</t>
  </si>
  <si>
    <t>F.R. Atacama</t>
  </si>
  <si>
    <t>F.R. Metrop. Occidente</t>
  </si>
  <si>
    <t>F.R. Antofagasta</t>
  </si>
  <si>
    <t>F.R. Los Lagos</t>
  </si>
  <si>
    <t>F.R. Los Ríos</t>
  </si>
  <si>
    <t>F.R. Arica y Parinacota</t>
  </si>
  <si>
    <t>76863427-0</t>
  </si>
  <si>
    <t>Trato Directo</t>
  </si>
  <si>
    <t>Convenio Marco</t>
  </si>
  <si>
    <t>Total general</t>
  </si>
  <si>
    <t>Suma de Monto contratado o a contratar (impuesto incluido) indicar moneda: $, UF, US$ u otro</t>
  </si>
  <si>
    <t>INFORME MECANISMOS DE COMPRA Y CONTRATACIÓN MINISTERIO PÚBLICO</t>
  </si>
  <si>
    <t>MECANISMO</t>
  </si>
  <si>
    <t xml:space="preserve">% </t>
  </si>
  <si>
    <t>TOTAL ($)</t>
  </si>
  <si>
    <t>Notas:</t>
  </si>
  <si>
    <t>2) En el caso de compras o contrataciones en Unidades de Fomento, dólares u otra moneda, se utilizó una estimación para convertir sus montos a pesos.</t>
  </si>
  <si>
    <t>F.R. Valparaíso</t>
  </si>
  <si>
    <t>F.R. O´Higgins</t>
  </si>
  <si>
    <t>F.R. Araucanía</t>
  </si>
  <si>
    <t>76.490.409-5</t>
  </si>
  <si>
    <t>77.803.150-7</t>
  </si>
  <si>
    <t>Soc. de Turismo e Inversiones Inmobiliarias Limitada.</t>
  </si>
  <si>
    <t>Construcciones Patricio Manosalva Fernández E.I.R.L.</t>
  </si>
  <si>
    <t>99588050-4</t>
  </si>
  <si>
    <t>99557380-6</t>
  </si>
  <si>
    <t>SOC.CONCESIONARIA C.DE JUSTICIA DE STGO.</t>
  </si>
  <si>
    <t>77.108.874-0</t>
  </si>
  <si>
    <t>GUILLERMO IGNACIO GUZMAN MORAN</t>
  </si>
  <si>
    <t>16.816.622-2</t>
  </si>
  <si>
    <t>CONSULTORA TCS GROUP SEARCH SPA</t>
  </si>
  <si>
    <t>COMERCIAL E INVERSIO</t>
  </si>
  <si>
    <t>no aplica</t>
  </si>
  <si>
    <t>FN/MP N° 1454</t>
  </si>
  <si>
    <t>Servicios Alimentarios Pedro Pablo Hernandez Medina E.I.R.L.</t>
  </si>
  <si>
    <t>77599203-4</t>
  </si>
  <si>
    <t>96.705.640-5</t>
  </si>
  <si>
    <t>77.225.200-5</t>
  </si>
  <si>
    <t>93565000-3</t>
  </si>
  <si>
    <t>76580320-9</t>
  </si>
  <si>
    <t>ASCENSORES SCHINDLER CHILE S.A.</t>
  </si>
  <si>
    <t>93.565.000-3</t>
  </si>
  <si>
    <t>ARRENDADORA DE VEHICULOS S.A.</t>
  </si>
  <si>
    <t>Compra ágil / Convenio Marco (Chilecompra)</t>
  </si>
  <si>
    <t>RES FR N°293</t>
  </si>
  <si>
    <t>77975103-1</t>
  </si>
  <si>
    <t>SERELEC SPA</t>
  </si>
  <si>
    <t>78052732-3</t>
  </si>
  <si>
    <t>Cía. Periodística e Imprenta Tamango S.A.</t>
  </si>
  <si>
    <t>96.695.300-4</t>
  </si>
  <si>
    <t>EMPRESA EL MERCURIO DE VALPARAISO S A P</t>
  </si>
  <si>
    <t xml:space="preserve">Orden de Compra </t>
  </si>
  <si>
    <t>RES DER N° 25/2024</t>
  </si>
  <si>
    <t>77.002.769-1</t>
  </si>
  <si>
    <t>FN/MP N° 2060</t>
  </si>
  <si>
    <t>80.925.100-4</t>
  </si>
  <si>
    <t>77.567.786-4</t>
  </si>
  <si>
    <t>SOCIEDAD INFORMATIVA REGIONAL S.A.</t>
  </si>
  <si>
    <t>96.852.720-7</t>
  </si>
  <si>
    <t>96.546.100-0</t>
  </si>
  <si>
    <t>76.579.150-2</t>
  </si>
  <si>
    <t>F.R. Biobio</t>
  </si>
  <si>
    <t>O/Servicio</t>
  </si>
  <si>
    <t>Compra/Contratación inferior a 3 UTM</t>
  </si>
  <si>
    <t>77.906.372-0</t>
  </si>
  <si>
    <t>O/ Compra</t>
  </si>
  <si>
    <t>O/Compra</t>
  </si>
  <si>
    <t>OC</t>
  </si>
  <si>
    <t>Soc. Marítima y Comercial Somarco Ltda.</t>
  </si>
  <si>
    <t xml:space="preserve">Orden de Servicio </t>
  </si>
  <si>
    <t>Orden de compra</t>
  </si>
  <si>
    <t>77116713-6</t>
  </si>
  <si>
    <t>77108874-0</t>
  </si>
  <si>
    <t>REFRICLIMA SPA</t>
  </si>
  <si>
    <t>77.914.712-6</t>
  </si>
  <si>
    <t>CONSTR. Y MANTEN. ELIAN RUBIO R. EIRL.</t>
  </si>
  <si>
    <t>96880440-5</t>
  </si>
  <si>
    <t>76981620-8</t>
  </si>
  <si>
    <t>Mecanismo para Informe</t>
  </si>
  <si>
    <t>Mes / año</t>
  </si>
  <si>
    <t xml:space="preserve">4-FR Nº 163 </t>
  </si>
  <si>
    <t>JAYA SPA</t>
  </si>
  <si>
    <t>76.484.358-4</t>
  </si>
  <si>
    <t>EMPRESA PERIODISTICA LA DISCUSION S.A.</t>
  </si>
  <si>
    <t>Empresa de Telecomunicaciones Carlos Miguel Bernt Leonard E.I.R.L.</t>
  </si>
  <si>
    <t>Res. DER N°34-2022</t>
  </si>
  <si>
    <t>SOCIEDAD DE TRANSPORTES EXPRESO SUR LTDA</t>
  </si>
  <si>
    <t>76839250-1</t>
  </si>
  <si>
    <t>SISTEMAS DE ENERGIA SA</t>
  </si>
  <si>
    <t>77280572-1</t>
  </si>
  <si>
    <t>Comercial Bone S.A.</t>
  </si>
  <si>
    <t>96976640-K</t>
  </si>
  <si>
    <t>F.R. La Araucanía</t>
  </si>
  <si>
    <t>96.719.620-7</t>
  </si>
  <si>
    <t>CONSULTORIA E INVEST</t>
  </si>
  <si>
    <t>HOTEL ANTOFAGASTA S.A.</t>
  </si>
  <si>
    <t>96.884.900-K</t>
  </si>
  <si>
    <t>FICONTEL LTDA.</t>
  </si>
  <si>
    <t>78049160-4</t>
  </si>
  <si>
    <t xml:space="preserve">3) Este informe fue elaborado utilizando como base los informes de compra y contratación publicados en el sitio Web de la institución, en el apartado de transparencia, y los reportes de la plataforma de mercado público. </t>
  </si>
  <si>
    <t>Segun la Resolucion FN/MP N.º 2060/2024, emitida el 13/08/2024, se adquirieron pasajes aéreos en cabina turista para las rutas ARI-SCL y -SCL-ARI, a favor del FR M.E.C.G.</t>
  </si>
  <si>
    <t>JOSE MARIA SILVA CAR</t>
  </si>
  <si>
    <t>13865841-4</t>
  </si>
  <si>
    <t>77.267.944-0</t>
  </si>
  <si>
    <t>EMPRESA EL MERCURIO S.A.P.</t>
  </si>
  <si>
    <t>JAVIER ROJAS LEYTON</t>
  </si>
  <si>
    <t>6.959.294-5</t>
  </si>
  <si>
    <t>78.088.605-6</t>
  </si>
  <si>
    <t>SOCIEDAD COMERCIAL L</t>
  </si>
  <si>
    <t>76.306.996-6</t>
  </si>
  <si>
    <t>CONSULTORIA E INVESTIGACION EN RRHH SPA</t>
  </si>
  <si>
    <t>76.580.320-9</t>
  </si>
  <si>
    <t>ELECTRON INGENIERIA SPA</t>
  </si>
  <si>
    <t>77.178.231-0</t>
  </si>
  <si>
    <t>VOLTMEK SPA</t>
  </si>
  <si>
    <t>77.772.224-7</t>
  </si>
  <si>
    <t>LUIS ALBERTO GATICA GATIC</t>
  </si>
  <si>
    <t>9.953.142-8</t>
  </si>
  <si>
    <t>93.641.000-6</t>
  </si>
  <si>
    <t>Pasajes aéreos para funcionario en comisión de servicio, trayecto Tco.-Santiago. Tco.</t>
  </si>
  <si>
    <t>Inversiones Manquemilla Spa.</t>
  </si>
  <si>
    <t>78.368.147-1</t>
  </si>
  <si>
    <t>Soc. Periodistica Araucania S.A.</t>
  </si>
  <si>
    <t xml:space="preserve"> FRMS     N°62/2025</t>
  </si>
  <si>
    <t xml:space="preserve">RORAIMA MULTISERVICIOS SPA. </t>
  </si>
  <si>
    <t>77258276-5</t>
  </si>
  <si>
    <t>OSESA S.A.</t>
  </si>
  <si>
    <t>76017001-1</t>
  </si>
  <si>
    <t>LEONEL SALIT GAJARDO</t>
  </si>
  <si>
    <t>9765193-0</t>
  </si>
  <si>
    <t>Fongraf S.A.</t>
  </si>
  <si>
    <t>76126182-7</t>
  </si>
  <si>
    <t>SERV. ELÉCTRICOS FRANCISCO PEREZ EIRL</t>
  </si>
  <si>
    <t>76.940.896-7</t>
  </si>
  <si>
    <t>Res. FN/MP N° 2060/2024</t>
  </si>
  <si>
    <t>FR/MP Nº 234/2024</t>
  </si>
  <si>
    <t>99.588.050-4</t>
  </si>
  <si>
    <t>Sociedad de Servicios Computacionales Aska Ltda.</t>
  </si>
  <si>
    <t>77.088.350-4</t>
  </si>
  <si>
    <t>Electricidad y Construcciones Cer Ltda.</t>
  </si>
  <si>
    <t>76.846.610-6</t>
  </si>
  <si>
    <t>Héctor J. Oakley Bañares</t>
  </si>
  <si>
    <t>10.198.101-0</t>
  </si>
  <si>
    <t>13379713-0</t>
  </si>
  <si>
    <t>ADT SECURITY SERVICE</t>
  </si>
  <si>
    <t>96719620-7</t>
  </si>
  <si>
    <t xml:space="preserve">CONSTRUCTORA OMAR SALAZAR CORREA E.I.R.L </t>
  </si>
  <si>
    <t>77277262-9</t>
  </si>
  <si>
    <t>NELSON ENRIQUE SOZA BARRAZA</t>
  </si>
  <si>
    <t>11662674-8</t>
  </si>
  <si>
    <t>96799250-K</t>
  </si>
  <si>
    <t>76.201.119-0</t>
  </si>
  <si>
    <t>76.213.681-3</t>
  </si>
  <si>
    <t>SERVICIOS INDUSTRIAL</t>
  </si>
  <si>
    <t>77551932-0</t>
  </si>
  <si>
    <t>77768602-K</t>
  </si>
  <si>
    <t>PEDRO CAMILO MARTINEZ LOP</t>
  </si>
  <si>
    <t>8.912.972-9</t>
  </si>
  <si>
    <t>Pasajes aéreos para funcionarios en comisión de servicio, trayecto Tco.-Santiago. Tco.</t>
  </si>
  <si>
    <t>Fabrimetal S.A.</t>
  </si>
  <si>
    <t>85.233.500-9</t>
  </si>
  <si>
    <t>Ascensores Otis Chile Ltda.</t>
  </si>
  <si>
    <t>96.797.340-8</t>
  </si>
  <si>
    <t>1) Los montos corresponden a los montos totales de nuevas compras o contrataciones efectuadas en el periodo respectivo, con ejecución presupuestaria 2026</t>
  </si>
  <si>
    <t>Segun la Resolucion FN/MP N.º 2060/2024, emitida el 13/08/2024, se adquirieron pasajes aereos en cabina turista para las rutas ARI-SCL y -SCL-ARI, a favor del FR M.E.C.G.</t>
  </si>
  <si>
    <t>Segun la Resolucion FN/MP N.º 2060/2024, emitida el 13/08/2024, se adquirieron pasajes aéreos en cabina turista para las rutas IQQ-SCL y -SCL-ARI, a favor del FR M.E.C.G.</t>
  </si>
  <si>
    <t>Segun la Resolucion FN/MP N.º 2060/2024, emitida el 13/08/2024, se autorizo la adquisicion de pasajes aereos en cabina turista para las rutas ARI-SCL y SCL-ARI, a favor del FJ A.A.L.Y.</t>
  </si>
  <si>
    <t>Segun la Resolucion FN/MP N.º 2060/2024, emitida el 13/08/2024, se autorizo la adquisicion de pasajes aereos en cabina turista para las rutas SCL-CCP y CCP-SCL, a favor del FR M.E.C.G.</t>
  </si>
  <si>
    <t>Segun la Resolucion FN/MP N.º 2060/2024, emitida el 13/08/2024, se autorizo la adquisicion de pasajes aereos en cabina turista para las rutas ARI-SCL y SCL-ARI, a favor del FJ SAC R.M.G.V.</t>
  </si>
  <si>
    <t>Segun la Resolucion FN/MP N.º 2060/2024, emitida el 13/08/2024, se autorizo la adquisicion de pasajes aereos en cabina turista para las rutas ARI-SCL y SCL-ARI, a favor del AJ R.A.T.H.</t>
  </si>
  <si>
    <t>Segun la Resolucion FN/MP N.º 2060/2024, emitida el 13/08/2024, se autorizo la adquisicion de pasajes aereos en cabina turista para las rutas ARI-SCL y SCL-ARI, a favor de la AA I.I.C.M.</t>
  </si>
  <si>
    <t>Segun la Resolucion FN/MP N.º 2060/2024, emitida el 13/08/2024, se autorizo la adquisicion de pasajes aereos en cabina turista para las rutas ARI-SCL y SCL-ARI, a favor del FA M.G.C.M.</t>
  </si>
  <si>
    <t>Segun la Resolucion FN/MP N.º 2060/2024, emitida el 13/08/2024, se autorizo la adquisición de pasajes aereos en cabina turista para las rutas ARI-SCL y SCL-ARI, a favor de la Abogada UCCO M.P.R.D.</t>
  </si>
  <si>
    <t>Segun la Resolucion FN/MP N.º 2060/2024, emitida el 13/08/2024, se autorizó la adquisición de pasajes aéreos en cabina turista para las rutas ARI-SCL y SCL-ARI, a favor del PA J.E.M.M.</t>
  </si>
  <si>
    <t>Evaluación psicolaboral para Abogado Asistente para Fiscal Suplente de la Fiscalía Regional de Antofagasta.</t>
  </si>
  <si>
    <t>CENTRO DE EV Y ASESORIAS  PSICOLOGICAS LTDA</t>
  </si>
  <si>
    <t>Pasaje aéreo para don Eduardo Peña para asistir a Invitación FL Arica y Parinacota - Ceremonia de Inauguración de la Fiscalía sin Fronteras, Seminario "Trabajo Intersectorial y Combate al Crimen Organizado Transnacional"</t>
  </si>
  <si>
    <t>Pasaje aéreo para doña Bessie Donoso para asistir a jornada formativas UE 295</t>
  </si>
  <si>
    <t>Pasaje aéreo para don Ricardo Castro L. para asistir a jornadas formativas UE 295</t>
  </si>
  <si>
    <t>Pasaje aéreo para con Cristian Aguilar A. para concurrir a audiencia en Juzgado de Garantía en Santiago por Causa RUC 2300673070-1</t>
  </si>
  <si>
    <t>Compra pasaje aéreo para don Eduardo Peña que concurre a ceremonia en el Congreso Nacional. UE 252</t>
  </si>
  <si>
    <t>Compra de pasaje aéreos para Fiscal Regional, escoltas y Directivos que viajan a Ceremonia en el Congreso Nacional y diligencias investigativas.</t>
  </si>
  <si>
    <t>Cambio de pasajes aéreos para Fiscal Regional, escoltas y DER por temas de diligencias de investigación. UE290</t>
  </si>
  <si>
    <t>FR/ R II 362/2026</t>
  </si>
  <si>
    <t>Extensión del servicio de arriendo de vehículo para el Fiscal Regional de Antofagasta, en la fecha del 15 al 19 de junio de 2026, en contexto de protección y seguridad. Esta orden de compra reemplaza OC 2260151. Art.19</t>
  </si>
  <si>
    <t>FR/ R II 380/2026</t>
  </si>
  <si>
    <t>Servicio de arriendo de vehículo para comitiva (15 al 17 de junio) y extensión de contrato del servicio de arriendo para Director Ejecutivo Regional que concurre a diligencias investigativas Art. 19. (18 y 19 de junio). Esta orden de compra reemplaza la OC 2260152.</t>
  </si>
  <si>
    <t>Compra de pasaje aéreo para doña Tatiana Bustamante por diligencias investigativas del art. 19 UE 290.</t>
  </si>
  <si>
    <t>Adquisición de pendrive para causas investigativas.</t>
  </si>
  <si>
    <t>PROVEEDORES INTEGRALES PRISA S.A.</t>
  </si>
  <si>
    <t>Cambio de pasaje aéreo para don Cristian Aguilar por ampliación de audiencia Causa Democracia Viva RUC 2300673070-1</t>
  </si>
  <si>
    <t>Evaluación psicolaboral para el cargo de Fiscal Adjunto SAC</t>
  </si>
  <si>
    <t>Adquisición de pasajes aéreos para Fiscal Regional de Antofagasta y escoltas para concurrir a Reunión en Fiscalía Nacional.</t>
  </si>
  <si>
    <t>Adquisición de pasaje aéreo para don Cristian Valencia G. para asistir a reunión en Fiscalía Nacional.</t>
  </si>
  <si>
    <t>Adquisición de pasaje aéreo para don Cristian Aguilar. Asistencia a audiencia en 8° Juzgado de Garantía de Santiago. Causa RUC 2300673070-1. Art 19. UE290</t>
  </si>
  <si>
    <t>Compra de pasaje aéreo para don Juan Castro y escoltas para asistir a Jornada Internacional "Semana de Trabajo de Alto Nivel en Materia de Recuperación de Activos Ilícitos" UE 297</t>
  </si>
  <si>
    <t>FR/ R II 401/2026</t>
  </si>
  <si>
    <t>Servicio de arriendo de vehículo para el Fiscal Regional de Antofagasta, en la fecha del 30 de junio al 03 de julio de 2026, en contexto de protección y seguridad</t>
  </si>
  <si>
    <t>Cambio de itinerario pasaje aéreo para DER don Cristian Valencia G. para asistir a Consejo de Fiscales.</t>
  </si>
  <si>
    <t>Cambio de itinerario de pasaje aéreo para Fiscal Regional y escoltas. Asistencia a Consejo de Fiscales.</t>
  </si>
  <si>
    <t>Cambio de pasaje aéreo para don Cristian Aguilar por término anticipado de audiencia en 8° Juzgado de Garantía en Santiago, Causa RUC 2300673070-1 Democracia Viva. Art. 19 UE290</t>
  </si>
  <si>
    <t>Cambio de pasaje aéreo para Fiscal Regional y escoltas por cambio de fecha en actividad Consejo de Fiscales</t>
  </si>
  <si>
    <t>Cambio pasaje para DER por cambio de fecha en actividad Consejo de Fiscales</t>
  </si>
  <si>
    <t>Pasaje aéreo para doña Yasmina Aspe para asistir a Jornada Presencial Turno Jornada Macrozona Norte y Valparaíso. UE 251</t>
  </si>
  <si>
    <t>Compra de sellos de cáscara de huevo para la Fiscalía Local de San Pedro de Atacama.</t>
  </si>
  <si>
    <t>COMERCIAL CARRILLO Y CASTILLO LIMITADA</t>
  </si>
  <si>
    <t>76.162.246-3</t>
  </si>
  <si>
    <t>Compra de selladora de bolsas para Fiscalía Local de San Pedro de Atacama.</t>
  </si>
  <si>
    <t>Aviso concurso público para cargo Administrativo Operativo de Causas XVII para FL Antofagasta. A publicar el domingo 28 de junio en El Mercurio de Antofagasta.</t>
  </si>
  <si>
    <t>AGENCIA COLOMA CARRASCO PUBLICIDAD</t>
  </si>
  <si>
    <t>Pasaje aéreo para don Cristian Valencia G. para asistir a reunión en Fiscalía Nacional.</t>
  </si>
  <si>
    <t>Pasaje aéreo para don Gonzalo Salas, para asistir a Jornada Presencial Turno Jornada Macrozona Norte y Valparaíso</t>
  </si>
  <si>
    <t>Servicio de arriendo de vehículo para el Fiscal Regional de Antofagasta, en la ciudad de Concepción para asistir a Consejo de Fiscales en las fechas del 08 al 10 de julio de 2026, en contexto de protección y seguridad</t>
  </si>
  <si>
    <t>Pasajes aéreos para Fiscal Regional, DER y escoltas para asistir a cuenta pública en el Congreso Nacional.</t>
  </si>
  <si>
    <t>Pasajes aéreos para don Andrés Godoy y don Christian Rodríguez, para asistir a Jornada Formativa UE 295</t>
  </si>
  <si>
    <t>Provisión e instalación de chapa en mampara de vidrio laminado de acceso a la Fiscalía Local de Chañaral.</t>
  </si>
  <si>
    <t>DARWIN ALVAREZ VEGA</t>
  </si>
  <si>
    <t>11.936.732-8</t>
  </si>
  <si>
    <t>Evaluación Psicolaboral / Competencias Abogado SAC, para la FR de Atacama.</t>
  </si>
  <si>
    <t>JC HUMAN CAPITAL CHILE SPA</t>
  </si>
  <si>
    <t>76.293.721-2</t>
  </si>
  <si>
    <t>Evaluación Psicolaboral / Competencias Fiscal Adjunto FL Vallenar, para 2 postulantes.</t>
  </si>
  <si>
    <t>Publicación llamado a concurso Público para proveer el cargo de auxiliar para la Fiscalía Local de Caldera, para ser publicado el 14/06/2026.</t>
  </si>
  <si>
    <t>SOC. EDITORA Y PERIOD. EL CHAÑAR LTDA.</t>
  </si>
  <si>
    <t>78.177.490-1</t>
  </si>
  <si>
    <t>Pasaje aéreo para Fiscal Adjunto, Fiscalía Local de Copiapó, con la finalidad de realizar diligencias de investigación en causa junto a Fiscal Regional y equipo de apoyo. (UE390)</t>
  </si>
  <si>
    <t>Pasaje aéreo para la Directora Ejecutiva Regional, con la finalidad de participar Jornada Presencial Turno Macrozona Norte y Valparaíso, en Fiscalía Nacional los días 01 y 02 de julio.</t>
  </si>
  <si>
    <t>Traslado de un vehículo para su destrucción, desde aparcadero particular hasta recicladora de Copiapó.</t>
  </si>
  <si>
    <t>GRUAS OMAR GONZALEZ E.I.R.L.</t>
  </si>
  <si>
    <t>77.100.836-4</t>
  </si>
  <si>
    <t>Cambio de itinerario de vuelo para reserva a nombre de Fiscal jefe de la Fiscalía Local de Caldera, para participar en la ultima fecha de las Jornadas para jefaturas.</t>
  </si>
  <si>
    <t>Modificación de pasaje aéreo tramo Santiago / La Serena del día 02 de julio de la DER de la Región de Atacama.</t>
  </si>
  <si>
    <t>Pasaje aéreo, para el Fiscal Regional de Atacama, con la finalidad de participar de la 2da. Sesión del Consejo general de Fiscales regionales, que se realizaran el 08 y 09 de julio en las regiones de Ñuble y Concepción. (UE301)</t>
  </si>
  <si>
    <t>Suministro e instalación enchufes triple oficina GESTION - Suministro e instalación enchufes triple oficina Informatica</t>
  </si>
  <si>
    <t>Pasajes aéreos para Fiscal Macrozona que asiste a “Reunión Macrozona Norte definiciones turno” que se realizará en Santiago entre el 01 y 02 de julio 2026. (UE301)</t>
  </si>
  <si>
    <t>Publicación de concurso publico para el cargo Técnico Unidad de Administración y Finanzas, Fiscalía Regional de Atacama.</t>
  </si>
  <si>
    <t>Modificación de fechas de pasajes del Fiscal Regional a la 2da. Sesión del Consejo General de Fiscales en Chillan y Concepción.</t>
  </si>
  <si>
    <t xml:space="preserve">Pasaje aéreo para Fiscal Regional, quien asiste a Consejo General de Fiscales </t>
  </si>
  <si>
    <t xml:space="preserve">Adquisición de controles remotos programados para portón de acceso vehicular de Fiscalía Regional.- </t>
  </si>
  <si>
    <t>ASISTEL SPA</t>
  </si>
  <si>
    <t>77.675.243-6</t>
  </si>
  <si>
    <t>Presente recordatorio para PDI Brigada de Homicidios.-</t>
  </si>
  <si>
    <t>PUBLIFOTO LIMITADA</t>
  </si>
  <si>
    <t>76.179.804-9</t>
  </si>
  <si>
    <t>Pasaje aéreo para Fiscal MZN quien asiste a Jornada MZN .</t>
  </si>
  <si>
    <t>Pasaje aéreo para Jefa UGI quien asiste a Jornada MZN.</t>
  </si>
  <si>
    <t>Pasaje aéreo para Fiscal SAC quien asiste a Jornada Cárcel UNODOC.</t>
  </si>
  <si>
    <t>Reparación e Instalación de luz led en Fiscalía Regional.</t>
  </si>
  <si>
    <t>REDES KEVIN ILLANES ARAYA SPA</t>
  </si>
  <si>
    <t>76.804.694-8</t>
  </si>
  <si>
    <t>Cambio de fecha y horario de traslado aéreo para Fiscal Regional quien asiste a Consejo de Fiscales.</t>
  </si>
  <si>
    <t>Publicación concurso cargo vacante Administrativo UAF</t>
  </si>
  <si>
    <t>Compra de pasaje aéreo por cometido de Fiscal Regional a Concepción - Consejo General de Fiscales</t>
  </si>
  <si>
    <t xml:space="preserve">Programa de Capacitacion Regional: Insumos coffe break para Jornada de Planificacion Evidencias </t>
  </si>
  <si>
    <t>VERONICA DEL CARMEN JULIA PARDO CISTERNAS</t>
  </si>
  <si>
    <t>12.024.614-3</t>
  </si>
  <si>
    <t>Compra de insumos coffee Break para Reunión SAC, días 10 y 17 de junio</t>
  </si>
  <si>
    <t>Compra de insumos de cafetería - Gabinete Fiscalía Regional</t>
  </si>
  <si>
    <t>Pago por cambio itinerario de cometido de Fiscal Regional a Concepción - Consejo General de Fiscales</t>
  </si>
  <si>
    <t xml:space="preserve">Servicio de pintura frontis de la Fiscalía Local de Rancagua. </t>
  </si>
  <si>
    <t>LUIS DOMINGO LILLO PARDO</t>
  </si>
  <si>
    <t>7.759.976-2</t>
  </si>
  <si>
    <t xml:space="preserve">Reparación Sistema VRV Casino Fiscalía Regional de O'Higgins: Cambio tarjeta. </t>
  </si>
  <si>
    <t xml:space="preserve">Reparación mobiliario Fiscalía Regional. </t>
  </si>
  <si>
    <t xml:space="preserve">Reparación control de acceso mamparas 2do y 3er piso Fiscalía Regional. </t>
  </si>
  <si>
    <t>Compra de jabón líquido.</t>
  </si>
  <si>
    <t xml:space="preserve">Cambio de paneles led en bodega. </t>
  </si>
  <si>
    <t>Publicación aviso concurso diario El Rancaguino domingo 21 de junio</t>
  </si>
  <si>
    <t>96852720-7</t>
  </si>
  <si>
    <t>Revisión y mantención equipo aire sala servidores Fiscalía Regional</t>
  </si>
  <si>
    <t>FRIMAX CLIMA SPA</t>
  </si>
  <si>
    <t>77127954-6</t>
  </si>
  <si>
    <t>FR/MP N°97/2026</t>
  </si>
  <si>
    <t>Instalación de cerradura con apertura a distancia en la recepción de Fiscalía Regional, Resolución FR/MP N° 97/2026</t>
  </si>
  <si>
    <t>Inspección y posterior informe de instalaciones eléctricas y equipos de Vehículo Fiscalía Móvil. Cotización 03-06-01. Proyecto UNAAC.</t>
  </si>
  <si>
    <t>Cambio repuesto para resolver falla Ascensor FL Linares</t>
  </si>
  <si>
    <t>Reparación 1 equipo sala servidores 4° piso de la Fiscalía Regional</t>
  </si>
  <si>
    <t>Varios trabajos den FL Licanten</t>
  </si>
  <si>
    <t>FN/MP N°2192/2025</t>
  </si>
  <si>
    <t>Traslado de Enlace de comunicaciones y Equipamiento Asociado de la Fiscalía Local de Licantén, Resolución FN/MP N° 2192-2025 ( la facturación debe ser con el tipo de cambio (UF) del día de emisión de la factura)</t>
  </si>
  <si>
    <t>CLARO CHILE SPA</t>
  </si>
  <si>
    <t>Cambio equipos iluminación e interruptor, Fiscalía Regional</t>
  </si>
  <si>
    <t>FRM/MP N°124/2026</t>
  </si>
  <si>
    <t>Reparación de Ascensor Fiscalía Regional Resolución FRM/MP Nº 124/ 2026</t>
  </si>
  <si>
    <t>FRM/MP N°121/2026</t>
  </si>
  <si>
    <t>Servicio de coctel, para los participantes del seminario internacional que organiza la Fiscalía Regional del Maule - RESOLUCIÓN FRM/MP Nº 121/ 2026</t>
  </si>
  <si>
    <t>TALCA COUNTRY CLUB R</t>
  </si>
  <si>
    <t>77248336-8</t>
  </si>
  <si>
    <t>RES FR N° 44/2026</t>
  </si>
  <si>
    <t>Servicio de Traslado para fiscales y altas autoridades "Consejo General del MP"</t>
  </si>
  <si>
    <t>TRANSPORTES MERINO SPA</t>
  </si>
  <si>
    <t>76.618.214-3</t>
  </si>
  <si>
    <t>Adquisicion de repuestos para sillones Loops</t>
  </si>
  <si>
    <t>COM. E INDUSTRIAL MUEBLES ASENJO LTDA</t>
  </si>
  <si>
    <t>77.018.060-0</t>
  </si>
  <si>
    <t>Servicio de empavonado para ventanal de la FL Quirihue</t>
  </si>
  <si>
    <t>EMPAVONADOS CHILLAN SPA</t>
  </si>
  <si>
    <t>77.224.978-0</t>
  </si>
  <si>
    <t>Servicio de atencion para 25 personas en la FL Chillan</t>
  </si>
  <si>
    <t>ALIMENTOS LEYSLY SAN MARTIN GARRIDO EIRL</t>
  </si>
  <si>
    <t>77.481.756-5</t>
  </si>
  <si>
    <t>RES FR N° 43/2026</t>
  </si>
  <si>
    <t>SERVICIO ARRIENDO DE SALON SESION ORDINARIA DEL CONSEJO GENERAL DEL MP</t>
  </si>
  <si>
    <t>HOTELERA DIEGO DE ALMAGRO LTDA</t>
  </si>
  <si>
    <t>77.663.150-7</t>
  </si>
  <si>
    <t>Servicio de reparaciones en el edificio de la Fiscalía Regional de Ñuble</t>
  </si>
  <si>
    <t>Suministro e instalación de tubos fluorescentes para el interior de la cabina FL Chillan</t>
  </si>
  <si>
    <t>Servicio de Publicación en Diario la Discusión Concurso Cargo de Auxiliar para Chillnán</t>
  </si>
  <si>
    <t>F.R. Biobío</t>
  </si>
  <si>
    <t>Traslado mobiliario puestos de trabajo unidad violencia rural.</t>
  </si>
  <si>
    <t>PEDRO CAMILO MARTINEZ LOPEZ</t>
  </si>
  <si>
    <t>FR N° 298</t>
  </si>
  <si>
    <t>Provisión e Instalación de laminas de seguridad transparente para vehículos Fiscalía Los Ángeles.</t>
  </si>
  <si>
    <t>SOCIEDAD HEMOBA CHILE SPA</t>
  </si>
  <si>
    <t>76.564.362-7</t>
  </si>
  <si>
    <t>FR N° 312</t>
  </si>
  <si>
    <t>Servicio de mantención correctiva del Equipo de Rayos X Fiscalía Talcahuano.</t>
  </si>
  <si>
    <t>REPRESENTACIONES AEROTECH SPA</t>
  </si>
  <si>
    <t>77.878.040-2</t>
  </si>
  <si>
    <t>Reparación Ascensor Fiscalía Los Ángeles. Reemplazo de batería de respaldo para maniobra de rescate.</t>
  </si>
  <si>
    <t>FR N° 320</t>
  </si>
  <si>
    <t xml:space="preserve">Servicio de mantención correctiva del Grupo Electrógeno Fiscalía Local Cañete. </t>
  </si>
  <si>
    <t>DISTRIBUIDORA CUMMINS CHILE S.A.</t>
  </si>
  <si>
    <t>96.843.140-4</t>
  </si>
  <si>
    <t>Diferencia por cambio de pasaje para fiscal en comisión de servicio, trayecto Tco.-Santiago. Tco.</t>
  </si>
  <si>
    <t>Reparación de muros y pintura en dependencias de la Fiscalía Local de Temuco.</t>
  </si>
  <si>
    <t>Reparación eléctrica en dependencia de la Fiscalía Local de Temuco.</t>
  </si>
  <si>
    <t>Reparación de mobiliario y accesos de la Fiscalía Local de Temuco y Fiscalía Regional.</t>
  </si>
  <si>
    <t>Pasajes aéreos para fiscales y funcionario en comisión de servicio, trayecto Tco.-Santiago. Tco.</t>
  </si>
  <si>
    <t>Diferencia por cambio de pasajes aéreos para funcionarios en comisión de servicio, trayecto Tco.-Santiago. Tco.</t>
  </si>
  <si>
    <t>Galvano de reconocimiento para funcionario de la Policia de Investigacciones de Chile.</t>
  </si>
  <si>
    <t>Trofeos Osorio Ltda.</t>
  </si>
  <si>
    <t>76.577.575-2</t>
  </si>
  <si>
    <t>Reparación de equipo de aire acondicionado de la Fiscalía Local de Angol.</t>
  </si>
  <si>
    <t>Mancliref Spa.</t>
  </si>
  <si>
    <t>77.326.019-2</t>
  </si>
  <si>
    <t>Reparación de punto de red en dependecia de la Fiscalía Local de Temuco.</t>
  </si>
  <si>
    <t>Reparación del sistema de CCTV de la Fiscalía Local de Traiguén.</t>
  </si>
  <si>
    <t>Pasajes aéreos para fiscal en comisión de servicio, trayecto Tco.-Santiago. Tco.</t>
  </si>
  <si>
    <t>Materiales de oficina para la Fiscalía Regional.</t>
  </si>
  <si>
    <t>Guillermo Alberto González Ltda.</t>
  </si>
  <si>
    <t>76.740.200-7</t>
  </si>
  <si>
    <t>Compra de pasaje Prudencio Castillo desde Valdivia - Santiago - Valdivia desde 21 al 23-06-2026</t>
  </si>
  <si>
    <t>Compra de impresora Brother # 70748 HL-1202 USB Laser 158.824 58.824</t>
  </si>
  <si>
    <t>Ing. Y Const. Ricardo Rodriguez y CIA.</t>
  </si>
  <si>
    <t>89.912.300-K</t>
  </si>
  <si>
    <t>Aviso M4C2: Cobertura Región de Los Ríos Tamaño 7,1 cm alto x 8 cm ancho Característica blanco y negro Ubicación Preferencial Publicación Día domingo 07 de junio cargo Auxiliar FL de San José de La Mariquina.</t>
  </si>
  <si>
    <t>Compra de pasaje Claudia Baeza Santiago - Temuco desde 11 al 12-06-2026 audiencia presencial causa RUC 2510031658-K</t>
  </si>
  <si>
    <t>Compra de 01 galvano de vidrio institucional, para el aniversario de la Policia de Investigaciones, con gastos de representacion de la Fiscal Regional</t>
  </si>
  <si>
    <t>Hector Hugo Sepulveda Bravo</t>
  </si>
  <si>
    <t>7.389.035-7</t>
  </si>
  <si>
    <t>Compra de pasaje FR Tatiana Esquivel Lopez Valdivia - Santiago - Valdivia desde 29-06 al 01-07-2026 Sesión Ordinaria de consejo general del MP año 2026 e invitacion a joranda internacional.</t>
  </si>
  <si>
    <t>Compra de pasaje Raul Suarez Valdivia - Santiago - Valdivia desde 13 al 14-07-2026 Jornada de cárcel UNODC</t>
  </si>
  <si>
    <t>Pasaje aéreo P.Montt - Santiago 07-06-26</t>
  </si>
  <si>
    <t>Pasaje aéreo Osorno-Santiago-Osorno 15-06 al 19-06-2026</t>
  </si>
  <si>
    <t>Pasaje aéreo P.Montt - Santiago - P.Montt 02-06 al 05-06-2026</t>
  </si>
  <si>
    <t>Pasaje marítimo Hornopirén - Caleta Gonzalo - Hornopirén 15-06 al 19-06-2026</t>
  </si>
  <si>
    <t>Pasaje aéreo  Santiago - P.Montt 23-06-2026</t>
  </si>
  <si>
    <t>Pasaje aéreo P.Montt - Santiago - P.Montt  del 11-06 al 14-06-26</t>
  </si>
  <si>
    <t>Pasaje aéreo  Santiago - P.Montt 12-06-2026</t>
  </si>
  <si>
    <t>Pasaje aéreo P.Montt - Santiago  15-06-2026</t>
  </si>
  <si>
    <t>Pago multa cambio de pasaje aéreo Santiago - P.Montt 19-06-2026</t>
  </si>
  <si>
    <t>Pasaje aéreo P.Montt - Santiago - P.Montt  del 22-06 al 23-06-26</t>
  </si>
  <si>
    <t>Pasaje aéreo  Santiago - P.Montt 13-06-2026</t>
  </si>
  <si>
    <t xml:space="preserve">Pago multa cambio de fecha  pasaje aéreo </t>
  </si>
  <si>
    <t>Pasaje aéreo P.Montt - Santiago - P.Montt  del 15-06 al 17-06-26</t>
  </si>
  <si>
    <t xml:space="preserve">Pago multa cambio de horario  pasaje aéreo </t>
  </si>
  <si>
    <t>Pasaje aéreo P.Montt - Santiago - P.Montt  del 22-06 al 25-06-26</t>
  </si>
  <si>
    <t>Pasaje aéreo P.Montt - Santiago  22-06-26</t>
  </si>
  <si>
    <t>Servicios notariales</t>
  </si>
  <si>
    <t>Paula Lucía Mendez Gallardo</t>
  </si>
  <si>
    <t>15.297.836-7</t>
  </si>
  <si>
    <t>Publicación concurso público 28-06-26 en diario El Llanquihue de P.Montt. Cargo Auxiliar FL Maullín</t>
  </si>
  <si>
    <t>Sociedad Periodística Araucanía S.A.</t>
  </si>
  <si>
    <t>Pasaje aéreo Santiago - P.Montt  del 26-06-26</t>
  </si>
  <si>
    <t>Pasaje aéreo P.Montt - Santiago - P.Montt  del 26-06 al 11-07-26</t>
  </si>
  <si>
    <t>Pasaje aéreo Osorno - Santiago - Osorno  del 26-06 al 11-07-26</t>
  </si>
  <si>
    <t>Pasaje aéreo P.Montt - Santiago - P.Montt  del 29-06 al 04-07-26</t>
  </si>
  <si>
    <t>Pasaje aéreo Castro-Concepción-Castro 08-07 al 11-07-2026</t>
  </si>
  <si>
    <t>Pasaje aéreo P.Montt - Santiago - P.Montt  del 12-07 al 14-07-26</t>
  </si>
  <si>
    <t>17 FN/MP N°1422</t>
  </si>
  <si>
    <t>Renovacion Contrato de Aseo y Mantención de Jardines</t>
  </si>
  <si>
    <t>Soc. de Inversiones Tres Vientos SPA</t>
  </si>
  <si>
    <t>76.080.580-7</t>
  </si>
  <si>
    <t>17 FN/MP N°1423</t>
  </si>
  <si>
    <t>Fumiservi Sur Ltda.</t>
  </si>
  <si>
    <t>77.997.300-k</t>
  </si>
  <si>
    <t>1 Galvano para la Región Policial Aysen de la Policía de Investigaciones de Chile, con motivo del 93°Aniversario.</t>
  </si>
  <si>
    <t>Macsport SpA</t>
  </si>
  <si>
    <t>77.505.989-3</t>
  </si>
  <si>
    <t>Pasajes aéreo nacionales, Concepción - Santiago (ida y regreso), para Abogado Asistente Fiscalía Local de Coyhaique. Asistencia a Jornada de Formación Especializada en Responsabilidad Penal Adolescente 2026. en Santiago</t>
  </si>
  <si>
    <t>Pasajes Aéreos Nacionales,  Balmaceda-Concepción (ida y regreso), para  Sr. Fiscal Regional de Aysén. Consejo General Fiscales Regionales en Concepción.</t>
  </si>
  <si>
    <t>Pasajes aéreos nacionales Balmaceda-Santiago, para Fiscal Regional, Fiscal Adjunto SAC, Abogados Asesores de la Fiscalía Regional de Aysén y Fiscal Adjunto Fiscalía Local de Coyhaique. Concurrencia diligencias causa Articulo 19 en Santiago.</t>
  </si>
  <si>
    <t>Pasajes aéreos nacionales Balmaceda-Santiago, para Administrativo Informático Fiscalía Regional de Aysén.  Apoyo en diligencias causa Articulo19 en Santiago.</t>
  </si>
  <si>
    <t>1 Disco Duro Externo Adata HV300 2TB 3.1 SLIM Negro.  Investigación causas Art. 19</t>
  </si>
  <si>
    <t>Sotocopias Computación Ltda.</t>
  </si>
  <si>
    <t>76.036.795-8</t>
  </si>
  <si>
    <t>Pasajes Aéreos Nacionales Santiago-Balmaceda (ida y regreso), para víctima.  Concurrencia a Juicio Oral en Coyhaique.</t>
  </si>
  <si>
    <t>Pasajes aéreos nacionales Balmaceda-Puerto Montt (ida y regreso), para Fiscal Adjunto Jefe Fiscalía Local Coyhaique.  Concurrencia Diligencias en Causa Articulo 19 en Osorno.</t>
  </si>
  <si>
    <t>Pasajes aéreo nacionales, Balmaceda - Santiago (ida y regreso), para Abogado Asistente Fiscalía Local Aysén. Concurrencia a Jornada de Formación Especializada en Responsabilidad Penal Adolescente 2026 en Santiago.</t>
  </si>
  <si>
    <t>Pasajes Aéreos Nacionales  Balmaceda-Concepción (ida y regreso) cambio de fechas, para  Sr. Fiscal Regional de Aysén.  Concurrencia a Consejo General Fiscales Regionales en Concepción.</t>
  </si>
  <si>
    <t>PASAJE AEREO POR COMISION DE SERVICIO EN EL PAIS
Ida PUQ-SCL 08-06-2026 19:30hrs.
Regreso SCL-PUQ 10-06-2026 08:50hrs</t>
  </si>
  <si>
    <t>Suministro e instalación una válvula motorizada de 3 vías
para sistemas de calefacción</t>
  </si>
  <si>
    <t>PROFAL SPA</t>
  </si>
  <si>
    <t>78229766-K</t>
  </si>
  <si>
    <t>PASAJE AEREO POR COMISION DE SERVICIO EN EL PAIS 
Ida PUQ-SCL 24-06-2026 14:10hrs.
Regreso SCL-PUQ 26-06-2026 08:40hrs.</t>
  </si>
  <si>
    <t>Servicio de Retiro, Almacenamiento, transporte a disposición
final y trasvasije a tambor de 30 unidades de tóner usados,
Fiscalía Local de Punta Arenas</t>
  </si>
  <si>
    <t>MERCIER Y VILOVIC LTDA</t>
  </si>
  <si>
    <t>76373620-2</t>
  </si>
  <si>
    <t>Servicio de coffe break, capacitación Liderazgo</t>
  </si>
  <si>
    <t>PORTAVIDA LIMITADA</t>
  </si>
  <si>
    <t>76315364-9</t>
  </si>
  <si>
    <t>PASAJE AEREO POR COMISION DE SERVICIO EN EL PAIS 
Ida PUQ-SCL 10-08-2026 19:22hrs.
Regreso SCL-PUQ 14-08-2026 08:50hrs.</t>
  </si>
  <si>
    <t>PASAJE AEREO POR COMISION DE SERVICIO EN EL PAIS 
Ida PNT-SCL 20-07-2026 16:45hrs.
Regreso SCL-PNT 24-07-2026 10:01hrs.</t>
  </si>
  <si>
    <t>Suministro e instalación de un cabezal para válvula
motorizada para sistema de calefacción</t>
  </si>
  <si>
    <t>PASAJE AEREO POR COMISION DE SERVICIO EN EL PAIS PUQ-SCL 18-06-2026 19:30hrs.
SCL-ZCO 22-06-2026 12:53hrs.
ZCO-SCL 23-06-2026 19:50hrs.</t>
  </si>
  <si>
    <t>Cambio Pasaje Aéreo 
Tramo SCL-PUQ 29-06-2026 18:40hrs.</t>
  </si>
  <si>
    <t>PASAJE AEREO POR COMISION DE SERVICIO EN EL PAIS PUQ-SCL 10-08-2026 19:22hrs.
SCL-PUQ 14-08-2026 08:50hrs.</t>
  </si>
  <si>
    <t>PASAJE AEREO POR COMISION DE SERVICIO EN EL PAIS 
SCL-PUQ 24-06-2026 18:43hrs.</t>
  </si>
  <si>
    <t>PASAJE AEREO POR COMISION DE SERVICIO EN EL PAIS 
Ida PUQ-SCL 28-06-2026 19:30hrs.
Regreso SCL-PUQ 01-07-2026 22:41hrs.</t>
  </si>
  <si>
    <t>PASAJE AEREO POR COMISION DE SERVICIO EN EL PAIS 
tramo punta Arenas - Santiago - Punta Arenas, fecha ida 12-07-26 regreso 15-07-2026.</t>
  </si>
  <si>
    <t>PASAJE AEREO POR COMISION DE SERVICIO EN EL PAIS 
tramo punta Arenas - Santiago - Punta Arenas, fecha ida 13-07-26 regreso 15-07-2026.</t>
  </si>
  <si>
    <t>Servicio de destrucción de especies.</t>
  </si>
  <si>
    <t>Servicio de evaluaciones psicolaborales estamento fiscal/profesional</t>
  </si>
  <si>
    <t>Servicio destrucción de especies</t>
  </si>
  <si>
    <t>Adquisición de pasajes para FR Francisco Jacir Manterola</t>
  </si>
  <si>
    <t>Compra de pasaje aéreo Santiago/Guayaquil para Causa RUC 2501590924-5</t>
  </si>
  <si>
    <t>Servicio de evaluaciones psicolaborales estamento administrativo/auxiliar</t>
  </si>
  <si>
    <t>Servicio de evaluaciones psicolaborales estamento Fiscal/Profesional TCS</t>
  </si>
  <si>
    <t>Adquisición de Pasaje Aéreo Nacional en marco de la Causa RUC 2600882424-9</t>
  </si>
  <si>
    <t>Elaboración informe técnico para reparación techumbre FL Chacabuco</t>
  </si>
  <si>
    <t>Res. FN N° 1206-2026</t>
  </si>
  <si>
    <t>Servicio de suscripción y soporte de Licencia Cellebrite UFED Inseyets por 24 meses y Licencia ClaerView Pro por 12 meses.</t>
  </si>
  <si>
    <t>Servicios Profesionales UP Spa.</t>
  </si>
  <si>
    <t>76831298-2</t>
  </si>
  <si>
    <t>Servicio de destrucción de especies de Fiscalía Violencia de Género.</t>
  </si>
  <si>
    <t xml:space="preserve">Desinsectación en edificio Las Condes. </t>
  </si>
  <si>
    <t>APL.,ING.,ASE.,Y CONS. EN CONT. DE PLAGA</t>
  </si>
  <si>
    <t>76431070-5</t>
  </si>
  <si>
    <t>Licitación Privada Mayor</t>
  </si>
  <si>
    <t>Servicio de transporte de especies de Fiscalía Local de Ñuñoa para remate.</t>
  </si>
  <si>
    <t>Adquisición letrero informativo de horarios de atención para edificio Las Condes.</t>
  </si>
  <si>
    <t>JULIO ANDRES VILLARROEL MARABOLI</t>
  </si>
  <si>
    <t>10495809-5</t>
  </si>
  <si>
    <t>Compra de pastelitos para atención de actividades de capacitación.</t>
  </si>
  <si>
    <t>GIORDANO E HIJOS LIMITADA</t>
  </si>
  <si>
    <t>80407100-8</t>
  </si>
  <si>
    <t>Compra de jugos en botella, para uso en capacitaciones año 2026.</t>
  </si>
  <si>
    <t>SERVIDEX SPA</t>
  </si>
  <si>
    <t>78158851-2</t>
  </si>
  <si>
    <t>Adquisición de una tarjeta para ingresar al Estacionamiento de Centro de Justicia.</t>
  </si>
  <si>
    <t>Reparación eléctrica en circuito de luminarias en oficina  3er piso de edificio Las Condes.</t>
  </si>
  <si>
    <t>Servicio de destrucción de especies de Fiscalía Local de Las Condes.</t>
  </si>
  <si>
    <t>Traslado de especies a destrucción desde Edificio Las Condes</t>
  </si>
  <si>
    <t>Adquisición de una tarjeta para ingresar el edificio del Centro de Justicia.</t>
  </si>
  <si>
    <t>Adquisición de una tarjeta para ingresar al estacionamiento del Centro de Justicia</t>
  </si>
  <si>
    <t>Traslado de especies Fiscalía Sistema Analisis Criminal para destrucción.</t>
  </si>
  <si>
    <t>Servicio destrucción de especies en dependencias de Fiscalía Sistema Analisis Criminal.</t>
  </si>
  <si>
    <t>Servicio de destrucción de especies de Fiscalía Local de Ñuñoa.</t>
  </si>
  <si>
    <t>Servicio de transporte de especies desde Fiscalía Local de Ñuñoa a dependencias de KDM Til Til para destrucción.</t>
  </si>
  <si>
    <t>Compra de insumos para coffee, para atención en actividades de capacitación.</t>
  </si>
  <si>
    <t>Contratación menor a 3 UTM. Adquisición de insumos para servicio de coffee break destinado al "Conversatorio conmemorativo por los 21 años de la Reforma Procesal Penal" en salón Oval, Gran Avenida 3814, San Miguel.</t>
  </si>
  <si>
    <t>ELIZABETH DEL CARMEN INOSTROZA DAVILA</t>
  </si>
  <si>
    <t>9153241-7</t>
  </si>
  <si>
    <t>trabajos menores varios en edificio instalación de pizarra oficina jefa uaf, dispensadores de jabón, papel higiénico y toalla nova en piso 13; Reubicación e instalación de secadores eléctricos en piso 9 y piso12; reparación puerta mueble piso 13 y reparación de tapacantos de mesas de casino piso 11. Contratación de conformidad a la letra "a" de art. 8 del reglamento interno del MP, ley 19886.</t>
  </si>
  <si>
    <t>FR N° 20/2025</t>
  </si>
  <si>
    <t>Servicio recarga refrigerante equipos FL Pudahuel, valores por contrato. Ppto GMI 252766</t>
  </si>
  <si>
    <t>FR N°127</t>
  </si>
  <si>
    <t>Provisión, instalación y programación de software para habilitar control acceso en puerta piso 13 FRM Occidente. Contratación TD conforme a Resolución FR N°127 del 29-05-2026.</t>
  </si>
  <si>
    <t>Servicio visita tecnica de urgencia y levantamiento motobombas de agua FL Talagante. Art 8 letra A</t>
  </si>
  <si>
    <t>TECNOLOGIA EN PROYECTOS DE ING. LT</t>
  </si>
  <si>
    <t>76007855-7</t>
  </si>
  <si>
    <t>Trabajos menores en edificio (Instalación chapas y repisas en muebles cocina, reparación patas sillón y desmonte de pedestal de data en piso 13 Miraflores 383).Contratación conforme a art. 8 letra "a" del reglamento interno del MP, ley 19886.</t>
  </si>
  <si>
    <t>Trabajos menores en edificio Reubicación de centro enchufe con circuito fuerza en piso 13 edificio Miraflores 383. Contratación servicio conforme a art. 8 letra "a" del reglamento interno del Ministerio Público, ley 19886.</t>
  </si>
  <si>
    <t>SERV ELECTR RICARDO MARIMAN EIRL</t>
  </si>
  <si>
    <t>76694226-1</t>
  </si>
  <si>
    <t>Servicio de destrucción de especies en relleno sanitario de KDM en Til- Til por la FL de San Bernardo dependiente de la FRM Occidente. Contratación conforme a art. 8 letra "a" del reglamento interno del MP, ley 19886.</t>
  </si>
  <si>
    <t>Servicio de destrucción de especies en relleno sanitario de KDM en Til-Til por la FL de Curacaví dependiente de la FRM Occidente. Contratación de conformidad a letra "a" del art. 8 del reglamento interno del MP, ley 19886.</t>
  </si>
  <si>
    <t>CD cambio valvula flotante motobomba art. 8 letra A. FL Talagante</t>
  </si>
  <si>
    <t>Servicio de destrucción de especies en relleno sanitario de KDM en Til- Til por la FL de Maipú dependiente de la FRM Occidente. Contratación de conformidad a letra "a" del art. 8 del reglamento del MP, ley 19886.</t>
  </si>
  <si>
    <t>FN N° 1415</t>
  </si>
  <si>
    <t>CD Reparacion y normalización sistema CCTV. RS FN 1415 del 18.06.26 Causal Artículo 23 Reglamento Interno: “6. Circunstancias o características excepcionales - letra d) Cuando pueda afectarse la seguridad e integridad personal de las autoridades siendo necesario contratar directamente con un proveedor probado que asegure discreción y confianza</t>
  </si>
  <si>
    <t>FR N°149</t>
  </si>
  <si>
    <t>Mantención de Vehículo Fiscal Regional 90.000 kms Patente LYTR-31 Modelo FORD EDGE 2.0 AUT.en virtud de contratación mediante Resolución FR N°149-2026.</t>
  </si>
  <si>
    <t>DIFOR CHILE SOCIEDAD ANONIMA</t>
  </si>
  <si>
    <t>96918300-5</t>
  </si>
  <si>
    <t>Adquisición de tarjetas de acceso a Estacionamientos y de acceso a Dependencias del Centro Justicia de Santiago para Fiscal Juan Pablo Díaz. Se solicita accesos F1- F9- F9A- F31- F34. Contratación de conformidad a la letra "a" de art.8 del reglamento interno del Ministerio Público, ley 19.886.- VALOR UF REFERENCIAL DE $40.000, PROVEEDOR DEBE CONSIDERAR VALOR DE UF AL DÍA DE FACTURACIÓN.</t>
  </si>
  <si>
    <t>Servicio de reparación de muros con yeso y pasta muro con repintado de 3 muros de oficina de Alexis Berríos de subunidad UJO Unidad Uravit. Contratación conforme a art. 8 letra "a" del reglamento interno del Ministerio Público, ley 19886.</t>
  </si>
  <si>
    <t>Reparacion sofa un cuerpo uravyt, art 8 letra A</t>
  </si>
  <si>
    <t>DAMIAN RODRIGO FLORES REYES</t>
  </si>
  <si>
    <t>21729594-7</t>
  </si>
  <si>
    <t>Trabajos menores en edificio (Reparación de cielo y muralla de oficina en mal estado incluye enyesado y repintado en oficina Edo. Hermosilla). Contratación de conformidad a art. 8 letra "a" del reglamento interno del Ministerio Público, ley 19886.</t>
  </si>
  <si>
    <t>Pasaje aéreo nacional para Sra. Paola Alejandra Apablaza Arias, Rut: 8.704.052-6, Santiago/Arica/Santiago, del 07 al 09 de junio 2026. Asiste a Seminario de Crimen organizado Arica y Jornada de Macrozona Norte en Putre.</t>
  </si>
  <si>
    <t>Pasaje aéreo nacional para Sra. Maria Elena Leiva, Rut: 10.575.564-3, Santiago/La Serena/Santiago, del 01 al 02 de junio 2026. Motivo: Revisión de proyecto en la DA-MOP La Serena, visita obra FL Combarbalá y revisión Sala EIVG de FL Illapel</t>
  </si>
  <si>
    <t>Pasaje aéreo nacional para la Sr. Claudio Ramírez Nuñez, Rut: 11.415.366-4, Santiago/Temuco, el día 15 de junio de 2026. Visita de implementación SAC Araucanía.</t>
  </si>
  <si>
    <t>Pasaje aéreo nacional para Sr. Willybaldo Saavedra Portales, Rut: 14.497.340-2, Santiago/Temuco, el día 15 de junio de 2026. Visita de implementación SAC Araucanía.</t>
  </si>
  <si>
    <t>Pasaje aéreo nacional para el Sr. David Ignacio Salazar Toro, Rut: 19.468.789-3, Arica/Santiago, el 08 de junio del 2026. Escolta al FN a la Inauguración Fiscalía de la Frontera, reuniones en la región. Cambio de pasaje.</t>
  </si>
  <si>
    <t>Pasaje aéreo nacional para el Sr. Ángel Valencia Vásquez, Rut: 8.667.131-k , Arica/Santiago, el 08 de junio del 2026. Asiste a Inauguración Fiscalía de la Frontera, reuniones en la región. Cambio de pasaje.</t>
  </si>
  <si>
    <t>Pasaje aéreo nacional para el Sr. Iván Cerpa Cabezas, Rut: 15.698.808-1, Arica/Santiago, el 08 de junio del 2026. Escolta al FN a la Inauguración Fiscalía de la Frontera, reuniones en la región. Cambio de pasaje.</t>
  </si>
  <si>
    <t>Pasaje aéreo nacional para el Sra. Catalina Wildner Zambra, Rut: 17.083.401-1, Arica/Santiago, el 08 de junio del 2026. Acompaña al FN a la Inauguración Fiscalía de la Frontera, reuniones en la región. Cambio de pasaje.</t>
  </si>
  <si>
    <t>Pasaje aéreo nacional para el Sra. Deborah Bailey, Rut: 11.605.340-3, Arica/Santiago, el 08 de junio del 2026. Acompaña al FN a la Inauguración Fiscalía de la Frontera, reuniones en la región. Cambio de pasaje.</t>
  </si>
  <si>
    <t>Pasaje aéreo nacional para el Sr. Luis Bozzo Barraza, Rut: 14.530.315-k, Arica/Santiago, el 08 de junio del 2026. Acompaña al FN a la Inauguración Fiscalía de la Frontera, reuniones en la región. Cambio de Pasaje.</t>
  </si>
  <si>
    <t>Pasaje aéreo nacional para Sr. Juan Navarrete Jara, Rut:19.119.704-6 , Santiago/Valdivia/Santiago, del 16 al 18 de junio de 2026. Motivo: Labores propias de asesoría de la Unidad, mediante una agenda, que incluye reuniones de coordinación con el Fiscal Regional, el Equipo Directivo y fiscales a cargo de causas complejas y sus equipos, a objeto de identificar requerimientos en terreno y coordinar el apoyo técnico especializado en materia de investigación financiero patrimonial</t>
  </si>
  <si>
    <t>Pasaje aéreo nacional para Sr. Marco Pacheco Veron, Rut: 12.611.628-4, Santiago/Valdivia/Santiago, del 16 al 18 de junio de 2026. Motivo: Labores propias de asesoría de la Unidad, mediante una agenda, que incluye reuniones de coordinación con el Fiscal Regional, el Equipo Directivo y fiscales a cargo de causas complejas y sus equipos, a objeto de identificar requerimientos en terreno y coordinar el apoyo técnico especializado en materia de investigación financiero patrimonial</t>
  </si>
  <si>
    <t>Pasaje aéreo Nacional para Sra. Giovana Herrera A., Rut: 11625141-8, Santiago/Antofagasta/Santiago, del 23 al 24 de junio de 2026. Motivo: Jornada de capacitación y revisión de causas de competencia ULDDECO.</t>
  </si>
  <si>
    <t>Pasaje aéreo Nacional para Sr. Jose Manuel Madariaga Suarez, Rut: 18634420-0, Santiago/Antofagasta/Santiago, del 23 al 24 de junio de 2026. Motivo: Jornada de capacitación y revisión de causas de competencia ULDDECO.</t>
  </si>
  <si>
    <t>Contratación de Servicio de Coffee break, para 20 personas, a realizarse el día 05 de junio de 2026, en jornada AM a las 11:00 horas, en dependencias de la Academia de la Fiscalia Nacional piso 16. Motivo: Segundo taller de elaboración de ítems para prueba de conocimiento de fiscales.</t>
  </si>
  <si>
    <t>Contratación de Servicio de Coffee break, para 30 personas por jornada, a realizarse el día 09 de junio de 2026, en jornadas AM a las 10:30 horas y PM 16:00 horas, en dependencias de la Academia de la Fiscalia Nacional piso 03. Motivo: Jornada Convenios.</t>
  </si>
  <si>
    <t>Contratación de Servicio de Coffee break, para 50 personas por jornada, a realizarse los días 09, 10 y 11 de junio de 2026, en jornadas AM a las 11:00 horas, en dependencias de la Fiscalia Nacional piso 07. Motivo: Jornadas Formativas FL G3.</t>
  </si>
  <si>
    <t>Contratación de Servicio de Coffee break, para 50 personas por jornada, a realizarse los días 16, 17 y 18 de junio de 2026, en jornadas AM a las 11:00 horas, en dependencias de la Fiscalia Nacional piso 07. Motivo: Jornadas Formativas FL G4</t>
  </si>
  <si>
    <t>Contratación de Servicio de Coffee break, para 40 personas por jornadas, a realizarse el día 17 de junio de 2026, en jornada AM a las 10:30 horas y jornada PM 16:00 horas, en dependencias de la Sala Academia de la Fiscalia Nacional piso 03. Motivo: Modelo de Protección y Atención a Víctimas de Violencia de Género y VIF.</t>
  </si>
  <si>
    <t xml:space="preserve">Publicación 2°Aviso Llamado a Concurso Público de Fiscales Adjuntos 2026, realizado el 25 de mayo de 2026. </t>
  </si>
  <si>
    <t>Subsecretaria del Interior (Diario Oficial)</t>
  </si>
  <si>
    <t>60501000-8</t>
  </si>
  <si>
    <t>Pasaje aéreo Nacional para Sr. Miguel Angel Orellana Pérez, Rut: 9.875.973-5, Santiago/Arica/Santiago, el 08 de junio de 2026. Fiscalia Supraterritorial. Motivo: Jornada de Macrozona Norte de la Fiscalia Contra el Crimen Organizado.</t>
  </si>
  <si>
    <t>Instalación de punto de red CAT6 en sala de escoltas de la Fiscalía Nacional</t>
  </si>
  <si>
    <t>Ingenieria de Sistema y Control Spa</t>
  </si>
  <si>
    <t>Pasaje aéreo nacional para el Sr. Ángel Valencia Vásquez, Rut: 8.667.131-k , Concepción/Santiago, el 10 de junio del 2026. Asiste a Presentaciones que se realizarán en las regiones de Ñuble y Biobío de los postulantes a Fiscal Regional.</t>
  </si>
  <si>
    <t>Pasaje aéreo nacional para el Sr. Ángel Valencia Vásquez, Rut: 8.667.131-k , Santiago/Concepción/Santiago, el 11 de junio del 2026. Asiste a Presentaciones que se realizarán en las regiones de Ñuble y Biobío de los postulantes a Fiscal Regional.</t>
  </si>
  <si>
    <t>Pasaje aéreo nacional para el Sr. Felipe Fritz Castro, Rut: 16.899.242-4, Concepción/Santiago, el 10 de junio del 2026. Escolta al Sr. Fiscal Nacional en Presentaciones que se realizarán en las regiones de Ñuble y Biobío de los postulantes a Fiscal Regional.</t>
  </si>
  <si>
    <t>Pasaje aéreo nacional para el Sr. Felipe Fritz Castro, Rut: 16.899.242-4, Santiago/Concepción/Santiago, el 11 de junio 2026. Escolta al Sr. Fiscal Nacional en Presentaciones que se realizarán en las regiones de Ñuble y Biobío de los postulantes a Fiscal Regional.</t>
  </si>
  <si>
    <t>Pasaje aéreo nacional para el Sra. Catalina Wildner Zambra, Rut: 17.083.401-1, Concepción/Santiago, el 11 de junio del 2026. Acompañará al Sr. Fiscal Nacional en Presentaciones que se realizarán en las regiones de Ñuble y Biobío de los postulantes a Fiscal Regional.</t>
  </si>
  <si>
    <t>Pasaje aéreo nacional para el Sra. Deborah Bailey, Rut: 11.605.340-3, Concepción/Santiago, el 11 de junio del 2026. Acompañará al Sr. Fiscal Nacional en Presentaciones que se realizarán en las regiones de Ñuble y Biobío de los postulantes a Fiscal Regional.</t>
  </si>
  <si>
    <t>Pasaje aéreo nacional para el Sr. Luis Bozzo Barraza, Rut: 14.530.315-k, Concepción/Santiago, el 11 de junio del 2026. Acompañará al Sr. Fiscal Nacional en Presentaciones que se realizarán en las regiones de Ñuble y Biobío de los postulantes a Fiscal Regional.</t>
  </si>
  <si>
    <t>Pasaje aéreo nacional para Sra. Maria Elena Leiva, Rut: 10.575.564-3, Santiago/Copiapo/Santiago, del 23 al 24 de junio 2026. Motivo:reuniones por problema de acceso a la FL Caldera, revisión de grupo electrógeno de la Fiscalía Regional y regularización por ampliación FL de Copiapó.</t>
  </si>
  <si>
    <t>Pasaje aéreo nacional para Sr. Miguel Ángel Orellana Pérez, rut: 9.875.973-5, Santiago/Concepción, el 07 de julio de 2026. Fiscalía Supraterritorial. Motivo: Consejo general Fiscales regionales julio 2026 - Ñuble/Biobío. Cambio de Pasaje.</t>
  </si>
  <si>
    <t>Contratación de Servicio de Coffee break, para 45 personas por jornada, a realizarse los días 27 jornada AM y PM, 28 jornada AM y PM, 29 jornada AM, de julio, 03 jornada AM y PM, 04 jornada AM y PM de  agosto 2026, en Catedral 1401 piso 03 Edificio Academia. Motivo: Formación docente.</t>
  </si>
  <si>
    <t>Pasaje aéreo nacional para sr. Bernardo Schwartzmann, Rut: 17602422-4, Santiago/Copiapó/Santiago, del 24 al 26 de junio de 2026. Motivo: Reuniones con el equipo ECOH en Copiapó</t>
  </si>
  <si>
    <t>Contratación de servicio de Coffee Break, para 50 personas por jornada, a realizarse los días 10 jornada pm, 11 jornada pm, de junio. 01 piso 03 a realizarse en el gran salón piso 7. Motivo: 26pc085 - Jornadas Formativas FL G3</t>
  </si>
  <si>
    <t xml:space="preserve">Pasaje aéreo nacional para Sr. Miguel Ángel Orellana Pérez, Rut: 9.875.973-5, Santiago/Concepción/Santiago, del 07 al 09 de julio de 2026. Fiscalía Supraterritorial. Consejo general Fiscales regionales julio 2026 - Ñuble/Biobío. </t>
  </si>
  <si>
    <t>FN/MP N° 1207</t>
  </si>
  <si>
    <t>Contratación de la Renovación del soporte, mantención y actualizaciones del software COGNYTE ORBIS, por el plazo de un año desde el 20 de mayo del 2026.</t>
  </si>
  <si>
    <t>Contratación de servicio de Coffee Break, para 50 personas por jornada, a realizarse los días 16 jornada pm, 17 jornada pm, 18 jornada pm, de junio. a realizarse en el gran salón piso 7. Motivo: 26pc086 - Jornadas Formativas FL G4</t>
  </si>
  <si>
    <t>Pasaje aéreo nacional para el Sr. Luis Fernando Saffie Duery, Rut: 7.478.123-2, Santiago/Concepción/Santiago, del 07 al 09 de julio del 2026. Asiste al Consejo General de Fiscales que se celebrará en las ciudades de Chillán y Concepción.</t>
  </si>
  <si>
    <t>Pasaje aéreo nacional para Sr. Pedro Mardones, Rut: 19.184.010-0, Santiago/Iquique/Santiago, del 16 al 17 de junio de 2026.  Asesoría de casos y revisión de la situación regional. Cambio de pasaje del Sr. Andres Salazar.</t>
  </si>
  <si>
    <t>Contratación de Visita de emergencia, según lo estipulado en la Cláusula Quinta del contrato suscrito entre Comercial Bone y el Ministerio Público, realizada el día 16 de junio del 2026, en horario hábil en la Fiscalia Nacional.</t>
  </si>
  <si>
    <t>Pasaje aéreo nacional para Sra. Claudia Milla Venegas, Rut: 13.929.218-9, Santiago/Concepción/Santiago, del 07 al 09 de julio de 2026.  Asiste a organización de la 2da Sesión Ordinaria del Consejo General de Fiscales, que se realizará el 08 y 09 de julio, en las ciudades de Chillán y Concepción.</t>
  </si>
  <si>
    <t>Pasaje aéreo internacional para Sr. Marco Pacheco Verón, Rut: 12.611.628-4, Santiago/Lima - Perú   /Santiago, del 13 al 18 de julio de 2026.  Participar en plenario del Gafilat en julio en Lima - Perú.</t>
  </si>
  <si>
    <t>Pasaje aéreo nacional para Sra. Carolina Zavidich, Rut: 10.324.655-5, Santiago/Puerto Montt/Santiago, del 30 al 31 de julio de 2026.  Asiste a Jornada de trabajo, Extorsión y Secuestros.</t>
  </si>
  <si>
    <t>Pasaje aéreo nacional para Sra. Tania Gajardo, Rut: 14.143.379-2, Santiago/Puerto Montt/Santiago, del 30 al 31 de julio de 2026.  Asiste a Jornada de trabajo, Extorsión y Secuestros.</t>
  </si>
  <si>
    <t>Pasaje aéreo nacional para Sra. Marcela Toledo Sandoval, Rut: 13.903.347-7, Santiago/Copiapó/Santiago, del 08 al 09 de julio de 2026.  Asiste a Jornada de capacitación y revisión de causas de competencia ULDDECO.</t>
  </si>
  <si>
    <t>Pasaje aéreo nacional para Sr. Daniel Barra Valenzuela, Rut: 13.462.519-8, Santiago/Copiapó/Santiago, del 08 al 09 de julio de 2026.  Asiste a Jornada de capacitación y revisión de causas de competencia ULDDECO.</t>
  </si>
  <si>
    <t xml:space="preserve">Pasaje aéreo nacional para Sr. Angel Valencia Vasquez, Rut: 8.667.131-K, Santiago/Concepción/Santiago, del 08 al 09 de Julio de 2026. Motivo: Realización del Consejo General del Ministerio Público que se realizará en las ciudades de Chillán y Concepción </t>
  </si>
  <si>
    <t xml:space="preserve">Pasaje aéreo nacional para el Escolta Sr. Felipe Fritz Castro, Rut: 16.899.242-4, Santiago/Concepción/Santiago, del 08 al 09 de Julio de 2026. Motivo: Realización del Consejo General del Ministerio Público que se realizará en las ciudades de Chillán y Concepción </t>
  </si>
  <si>
    <t xml:space="preserve">Pasaje aéreo nacional para Sra. Catalina Wildner Zambra, Rut: 17.083.401-1, Santiago/Concepción/Santiago, del 08 al 09 de Julio de 2026. Motivo: Realización del Consejo General del Ministerio Público que se realizará en las ciudades de Chillán y Concepción </t>
  </si>
  <si>
    <t xml:space="preserve">Pasaje aéreo nacional para Sra. Deborah Bailey, Rut: 11.605.340-3, Santiago/Concepción/Santiago, del 08 al 09 de Julio de 2026. Motivo: Realización del Consejo General del Ministerio Público que se realizará en las ciudades de Chillán y Concepción </t>
  </si>
  <si>
    <t xml:space="preserve">Pasaje aéreo nacional para Sr. Juan Pablo Vega, Rut: 16,419,730-1, Santiago/Concepción/Santiago, del 07 al 09 de Julio de 2026. Motivo: Realización del Consejo General del Ministerio Público que se realizará en las ciudades de Chillán y Concepción </t>
  </si>
  <si>
    <t xml:space="preserve">Pasaje aéreo nacional para Sr. Luis Bozzo Barraza, Rut: 14.530.315-k, Santiago/Concepción/Santiago, del 08 al 09 de Julio de 2026. Motivo: Realización del Consejo General del Ministerio Público que se realizará en las ciudades de Chillán y Concepción </t>
  </si>
  <si>
    <t>Pasaje aéreo nacional para Sr. Luis Quiroga Escobar, Rut: 14.357.807-0, Santiago/Balmaceda/Santiago, del 24 al 26 de Junio de 2026. Motivo: Labores propias de asesoría de la Unidad.</t>
  </si>
  <si>
    <t>Pasaje aéreo nacional para Sr. Mauricio Godoy Pradenas, Rut: 13.007.232-1, Santiago/Balmaceda/Santiago, del 24 al 26 de Junio de 2026. Motivo: Labores propias de asesoría de la Unidad.</t>
  </si>
  <si>
    <t>FN/MP N° 1321</t>
  </si>
  <si>
    <t>Renovación de los servicios de courier y el servicio de valija entre la Fiscalia Nacional y las Fiscalias Regionales del país, por un periodo de seis meses, a partir de 12 de junio de 2026.</t>
  </si>
  <si>
    <t>Empresa de Correos de Chile</t>
  </si>
  <si>
    <t>60.503.000-9</t>
  </si>
  <si>
    <t>Adquisición de 12 Café instantaneo tradicional frasco 95 gr. Juan Valdez, para la Fiscalia Nacional.</t>
  </si>
  <si>
    <t>Dimerc S.A.</t>
  </si>
  <si>
    <t>96670840-9</t>
  </si>
  <si>
    <t>Pasaje aéreo nacional para Sra. Ivonne Sepúlveda Sánchez Rut: 12.872.933-K, Santiago/Balmaceda/Santiago, del 09 al 11 de junio de 2026. Motivo: Actividad de CGI que consiste en capacitación sobre el Manual de Femicidio a equipos investigativos (fiscales, funcionarios/as de Fiscalía y policías).</t>
  </si>
  <si>
    <t>Pasaje aéreo nacional para Sr. Sebastián Aguilera Vasconcellos: Rut: 18.934.619-0, Santiago/Balmaceda/Santiago, del 09 al 11 de junio de 2026. Motivo: Actividad de CGI que consiste en capacitación sobre el Manual de Femicidio a equipos investigativos (fiscales, funcionarios/as de Fiscalía y policías).</t>
  </si>
  <si>
    <t>Adquisición de 1 bidón de 5 litros de Aceite limpiador especial de corte, para trituradoras de la Fiscalia Nacional.</t>
  </si>
  <si>
    <t>Imex Estado Limitada</t>
  </si>
  <si>
    <t>84888400-6</t>
  </si>
  <si>
    <t>Pasaje aéreo nacional para Sra. Paula Arroyave Escaffi, Rut: 10.359.201-1, Santiago/Concepción/Santiago, del 07 al 08 de julio de 2026. Exponer en Consejo de Fiscales FR Ñuble.</t>
  </si>
  <si>
    <t>Pasaje aéreo nacional para Sra. Alejandra Seguel Gonzalez, Rut: 13.766.394-5, Concepción/Santiago, el 09 de julio de 2026. Participación en consejo general de fiscales.</t>
  </si>
  <si>
    <t>Pasaje aéreo nacional para Sr. Maurizio Sovino Meléndez, Rut: 15.781.871-6, Concepción/Santiago, el 09 de julio de 2026. Participación en consejo general de fiscales.</t>
  </si>
  <si>
    <t>Pasaje aéreo nacional para Sra. Ana María Morales, Rut: 13.241.754-7, Santiago/Concepción/Santiago, del 08 al 09 de julio de 2026. Participación en consejo general de fiscales.</t>
  </si>
  <si>
    <t>FN/MP N° 1250</t>
  </si>
  <si>
    <t>Contratación de dos (2) cursos cerrados para fiscales y funcionarios/as del Ministerio Público en “Metodologías activas y evaluación del aprendizaje para docentes del Ministerio Público”.</t>
  </si>
  <si>
    <t>Universidad Diego Portales</t>
  </si>
  <si>
    <t>70990700-K</t>
  </si>
  <si>
    <t xml:space="preserve">Contratación de servicios de Coffee Break, para 22 personas, para el día 25 de junio del 2026, en dependencias de la Fiscalía Nacional, con motivo de "Taller de neurodiversidad", correspondiente al programa de calidad de vida. </t>
  </si>
  <si>
    <t>Cheeseenjoy Spa.</t>
  </si>
  <si>
    <t>Pasaje aéreo nacional para sr. Miguel Ángel Orellana Pérez, Rut: 9.875.973-5, Santiago/Concepción/Santiago, del 08 al 10 de julio de 2026. Fiscalía Supraterritorial. Consejo general fiscales regionales julio 2026 - Ñuble/Biobío. Cambio De Pasaje.</t>
  </si>
  <si>
    <t>Pasaje aéreo nacional para Sr. Enrique Andrés Vásquez Inostroza, Rut: 15.989.493-2, Santiago/Concepción/Santiago, del 08 al 09 de julio de 2026. Fiscalía Supraterritorial. Consejo General Fiscales Regionales julio 2026 - Ñuble/Biobío.</t>
  </si>
  <si>
    <t>Pasaje aéreo nacional para Sra. Alejandra Seguel González, Rut: 13.766.394-5, Concepción/Santiago, el 10 de julio de 2026. Participación En Consejo General De Fiscales. Cambio de Pasaje.</t>
  </si>
  <si>
    <t xml:space="preserve">Pasaje aéreo nacional para Sr. Maurizio Sovino Meléndez, Rut: 15.781.871-6, Concepción/Santiago, el 09 de julio de 2026. Participación en consejo general de fiscales. Cambio de pasaje. </t>
  </si>
  <si>
    <t>Pasaje aéreo nacional para Sra. Mónica Naranjo López, Rut: 13.458.502-1, Santiago/Concepción-Chillán/Santiago, del 07 al 09 de julio. Motivo: Asiste a la 2ª Sesión Ordinaria del Consejo General de Fiscales año 2026, que se realizará los días 08 y 09 de julio en las ciudades de Concepción y Chillán, respectivamente. Cambio de Pasaje.</t>
  </si>
  <si>
    <t xml:space="preserve">Pasaje aéreo nacional para Sra. Claudia Milla Venegas, Rut: 13.929.218-9, Santiago/Concepción/Santiago, del 07 al 09 de julio de 2026.  Asiste a organización de la 2da Sesión Ordinaria del Consejo General de Fiscales, en las ciudades de Chillán y Concepción. Cambio Pasaje </t>
  </si>
  <si>
    <t>Pasaje aéreo nacional para Sra. Ana María Morales, Rut: 13.241.754-7, Santiago/Concepción/Santiago, del 09 al 10 de julio de 2026. Participación en consejo general de fiscales. Cambio de Pasaje</t>
  </si>
  <si>
    <t>Pasaje aéreo nacional para Sra. Paula Arroyave Escaffi, Rut: 10.359.201-1, Santiago/Concepción/Santiago, del 07 al 08 de julio de 2026. Exponer en Consejo de Fiscales FR Ñuble. Cambio de pasaje.</t>
  </si>
  <si>
    <t xml:space="preserve">Pasaje aéreo nacional para Sra. Mónica Naranjo López, Rut: 13.458.502-1, Santiago/Temuco/Santiago, del 28 al 30 de julio. Visita la Fiscalía Regional de La Araucanía. </t>
  </si>
  <si>
    <t xml:space="preserve">Pasaje aéreo nacional para Sra. Paz Pérez Ramirez, Rut: 12.798.596-0, Santiago/Temuco/Santiago, del 28 al 30 de julio. Visita la Fiscalía Regional de La Araucanía junto a la Sra. Directora Ejecutiva Nacional. </t>
  </si>
  <si>
    <t>Contratación de Servicio de Coffee break, para 40 personas por jornada, a realizarse los días 06, 07 y 08 de julio de 2026, en jornadas AM a las 11:00 horas y PM 16:00 horas, en dependencias de la Fiscalia Nacional piso 07, con motivo de "Fortalecimiento de capacidades e intercambio técnico en la persecución de la criminalidad organizada transnacional: Experiencia del Ministerio Público del Perú hacia Chile".</t>
  </si>
  <si>
    <t>Contratación de Servicio de Coffee break, para 45 personas por jornada, a realizarse el día 15 de julio de 2026, en jornadas AM a las 10:30 horas y PM 16:00 horas, en dependencias de la Fiscalia Nacional piso 07, con motivo de "Modelo de Protección y Atención a Víctimas de Violencia de Género y VIF".</t>
  </si>
  <si>
    <t>Contratación de Servicio de Coffee break, para 45 personas por jornada, a realizarse los días 21, 22 y 23 de julio de 2026, en jornadas AM a las 10:30 horas y PM 16:00 horas, en dependencias de la Sala Edif. Academia, Piso 16, con motivo de "Programa de Formación Especializada en Responsabilidad Penal Adolescente".</t>
  </si>
  <si>
    <t>Contratación de Servicio de Coffee break, para 50 personas por jornada, a realizarse los días 21, 22 y 23 de julio de 2026, en jornadas AM a las 11:00 horas y PM 16:00 horas, en dependencias de la Fiscalia Nacional piso 07, con motivo de "Jornadas Formativas FL G5".</t>
  </si>
  <si>
    <t>Contratación de Servicio de Coffee break, para 45 personas por jornada, a realizarse el día 29 de julio de 2026, en jornadas AM a las 10:30 horas y PM 16:00 horas, en dependencias de la Fiscalia Nacional piso 07, con motivo de "Modelo de Protección y Atención a Víctimas de Violencia de Género y VIF".</t>
  </si>
  <si>
    <t>FN/MP N° 1496</t>
  </si>
  <si>
    <t>contratación del servicio de mantención correctiva adicional, consistente en el reemplazo de la correa multifunción.</t>
  </si>
  <si>
    <t xml:space="preserve">Salinas y Fabres Sociedad Anónima </t>
  </si>
  <si>
    <t>91502000-3</t>
  </si>
  <si>
    <t>Pasaje aéreo nacional para el Sr. Luis Fernando Saffie Duery, Rut: 7.478.123-2, Santiago/Concepción/Santiago, del 08 al 10 de julio del 2026. Asiste al Consejo General de Fiscales que se celebrará en las ciudades de Chillán y Concepción. Cambio Pasaje</t>
  </si>
  <si>
    <t>Contratación del servicio de coffee break para los días 2 y 3 de julio, considerando la siguiente distribución:
02 de julio: 70 servicios de café para la jornada de la mañana (AM) y 70 servicios de café para la jornada de la tarde (PM). 03 de julio: 70 servicios de café para la jornada de la mañana (AM).</t>
  </si>
  <si>
    <t>Compra pasajes aéreos en cabina turista para las rutas ARI–SCL y SCL–ARI a favor del FR M.E.C.G., con el objeto de asistir a diligencias Art.19 LOC, audiencia Centro de Justicia, actividades que se desarrollarán en la Región Metropolitana entre los días 14 al 20 de mayo de 2026.</t>
  </si>
  <si>
    <t>Sociedad de Turismo e Inversiones Inmobiliarias Ltda.</t>
  </si>
  <si>
    <t>Compra pasajes aéreos en cabina turista para las rutas ARI–SCL y SCL–ARI a favor de Fiscal Adjunto B.W.H.T.</t>
  </si>
  <si>
    <t>Compra pasajes aéreos en cabina turista para las rutas SCL-ARI y ARI-SCL a favor de Fiscal Regional M.E.C.G.</t>
  </si>
  <si>
    <t>18-FR NRO.54</t>
  </si>
  <si>
    <t>Mediante la Resolucion FR XV N.º 54/2026 de fecha 06 de mayo de 2026, se autorizo un Trato Directo, por un plazo de 3 meses, para el servicio de mensajería local, a partir del 07 de mayo de 2026.</t>
  </si>
  <si>
    <t>GUILLERMO ESTEBAN GONZALEZ TAPIA</t>
  </si>
  <si>
    <t>8161239-0</t>
  </si>
  <si>
    <t>Pasaje aéreo para doña Viviana Espinosa para asistir a Jornada Formativa FL 2026 - UE295</t>
  </si>
  <si>
    <t>Pasaje aéreo para don Alvaro Jamet para asistir a Jornada Formativa FL 2026 - UE295</t>
  </si>
  <si>
    <t>Pasaje aéreo para don Eduardo Peña para asistir a Jornada Formativa FL 2026 - UE 295</t>
  </si>
  <si>
    <t>Compra insumos de cafetería para atención de autoridades para el Fiscal Regional.</t>
  </si>
  <si>
    <t>PROVEEDORES INTEGRAL PRISA S.A</t>
  </si>
  <si>
    <t>Evaluación psicolaboral para cargo Analista Criminal ECOH.</t>
  </si>
  <si>
    <t>Servicio de cafetería para asistentes a jornada de trabajo evaluación de metas 2026.</t>
  </si>
  <si>
    <t>Pasaje aéreo para Fiscal Regional y escoltas que viajan por invitación de Armada de Chile para exponer sobre corredor bioceánico.</t>
  </si>
  <si>
    <t>Pasaje aéreo para don Cristian Aguilar para asistir a audiencia de ampliación de plazo, apercibimiento de cierre de investigación y sobreseimiento definitivo Causa RUC 2400125804-0</t>
  </si>
  <si>
    <t>Arriendo de Data para jornada de trabajo evaluación de metas 2026.</t>
  </si>
  <si>
    <t>MEDIOS AUDIOVISUALES INTERACTIVOS SPA</t>
  </si>
  <si>
    <t>76.916.583-5</t>
  </si>
  <si>
    <t>Compra de pasaje aéreo para el DER don Cristian Valencia G. Invitación de la Armada a Exposición sobre Corredor Bioceánico. UE 201</t>
  </si>
  <si>
    <t>Servicio de desinstalación de sirena y baliza Chevrolet Tahoe e instalación de sirena y baliza en vehículo institucional Mitsubishi Montero</t>
  </si>
  <si>
    <t>BULTTINT SERVICIOS AUTOMOTRICES INTEGRALES SPA</t>
  </si>
  <si>
    <t>Instalación de púas en cierre perimetral de terreno en comodato para la Fiscalía Local de Taltal.</t>
  </si>
  <si>
    <t>MOISES MORALES LEIVA</t>
  </si>
  <si>
    <t>11.386.974-7</t>
  </si>
  <si>
    <t>Evaluación Psicolaboral para el cargo de Administrativo Operativo de Causas para FL Antofagasta.</t>
  </si>
  <si>
    <t>Compra de pasaje aéreo para don Roberto Núñez para asistir a Curso Inicial de Formación Especializada en Entrevistas Investigativas Videograbadas Cife-24 UE 208</t>
  </si>
  <si>
    <t>Compra pasaje aéreo para Fiscal Cristian Aguilar A. para asistir a Jornada Nacional de Fiscales asociados a Casos Convenios. UE 295</t>
  </si>
  <si>
    <t>FR/ R II 341/2026</t>
  </si>
  <si>
    <t>Servicio de cafetería y arriendo de equipos para "Jornada de Lavado de Dinero y Probidad Interna", a realizarse el día 03 y 04 de junio de 2026.</t>
  </si>
  <si>
    <t>Servicio de coffe para 10 personas, para la realización de actividad denominada "Jornada de Autocuidado y Gestión del Estrés para Abogados Asistentes de Fiscal" enmarcada en el Plan de Calidad de vida laboral 2026. (UE392)</t>
  </si>
  <si>
    <t>ALEJANDRA ANDREA AROSTICA ORDENES</t>
  </si>
  <si>
    <t>13.872.442-5</t>
  </si>
  <si>
    <t>Pasajes aéreo Fiscal Adjunto , Fiscalía local de Copiapó, con la finalidad de realizar diligencias como fiscal de apoyo del Fiscal Regional, en la investigación de causa.</t>
  </si>
  <si>
    <t>Pasajes aéreos para Fiscales Jefes de F.L. Caldera, Diego de Almagro y para los administradores de las  F.Ls de Copiapó y Freirina para participar en “Jornadas Formativas para jefaturas de Fiscalías Locales 2026” que se realizará en Santiago entre el 16 y 18 de junio 2026.</t>
  </si>
  <si>
    <t>Pasajes aéreos para Fiscal Jefe de la F.L. de Freirina que asiste a “Jornadas Formativas para jefaturas de Fiscalías Locales 2026” que se realizará en Santiago entre el 09 y 11 de junio 2026.</t>
  </si>
  <si>
    <t>Pasaje aéreo, para Jefe de la unidad de Asesoría Jurídica, con la finalidad de realizar diligencias con el Fiscal Regional, en la investigación de causa.</t>
  </si>
  <si>
    <t>Pasaje aéreo para Fiscal Jefe de la FL de Chañaral que asiste a “Jornadas Formativas para jefaturas de Fiscalías Locales 2026” que se realizará en Santiago entre el 09 y 11 de junio 2026.</t>
  </si>
  <si>
    <t>Pasaje aéreo para Fiscal Regional de Atacama, con la finalidad de realizar diligencias con equipo de apoyo para la investigación asignada por Fiscal Nacional.</t>
  </si>
  <si>
    <t>Pasaje aéreo para Fiscal Adjunto, Fiscalía local de Copiapó, con la finalidad de realizar diligencias con equipo de apoyo del Fiscal Regional en causas.</t>
  </si>
  <si>
    <t>Pasaje aéreo, para Fiscal Regional de Atacama, con la finalidad participar en las actividades que realizará la Fiscalía Regional de Arica y Parinacota y así como también, toma de declaraciones a la investigación.</t>
  </si>
  <si>
    <t>Modificación al pasaje aéreo tramo Copiapó / Santiago (ida y regreso), del Fiscal Regional de Atacama, del 14 al 19 de junio, debido a la modificación de las diligencias en causa.</t>
  </si>
  <si>
    <t>Pasaje aéreo, para la abogada SAC/ECOH, con la finalidad de participar en Seminario Crimen Organizado a realizarse el 08/06 y apoyo al Fiscal Regional de Atacama en la toma de declaraciones en causa.</t>
  </si>
  <si>
    <t>Pasajes aéreos para Profesional de URAVIT, que asiste a “Jornadas CIFE 2026” que se realizará en Santiago entre el 08 y 12 de junio 2026.</t>
  </si>
  <si>
    <t>Pasaje aéreo para Jefe UAJ de la Fiscalía Regional de Atacama, para participar en "Jornada Nacional de Fiscales asociados a Casos Convenios", la que se desarrollará el día martes 09/06/2026, en dependencias de la Fiscalía Nacional.</t>
  </si>
  <si>
    <t>Modificación al pasaje aéreo, para Jefe de Asesoría Jurídica y Fiscal Adjunto , Fiscalía local de Copiapó, del 15 al 19 de junio, debido a la modificación de las diligencias que realizará junto al Fiscal Regional en causa.</t>
  </si>
  <si>
    <t>Res.FR N°77/2026</t>
  </si>
  <si>
    <t>Obras Menores en sector, Copiapó, contratación autorizada por RES FR N°77/2026 de 12/05/2026.</t>
  </si>
  <si>
    <t>CONSTRUCTORA IPEBRA LTDA</t>
  </si>
  <si>
    <t>76.640.710-2</t>
  </si>
  <si>
    <t>Res.FR N°78/2026</t>
  </si>
  <si>
    <t>Obras Menores en sector, Copiapó, contratación autorizada por RES FR N°78/2026 de 13/05/2026.</t>
  </si>
  <si>
    <t>Monitor para realización de jornada denominada "Jornada de Autocuidado y Gestión del Estrés para Abogados Asistentes de Fiscal," actividad enmarcada en el desarrollo del plan de calidad de vida laboral 2026.</t>
  </si>
  <si>
    <t>TALLER HOLÍSTICO ALFONSO SILVA RAMÍREZ E</t>
  </si>
  <si>
    <t>76.680.602-3</t>
  </si>
  <si>
    <t>Pasaje aéreo para Fiscal Jefe SAC quien asiste a Actividad de Finanzas Ilícitas.</t>
  </si>
  <si>
    <t>4-FR N° 24</t>
  </si>
  <si>
    <t>Servicio de Atenciones Psicológicas para Funcionarios y Fiscales. (I)</t>
  </si>
  <si>
    <t>SOLANGE BERTRAND HUERTA</t>
  </si>
  <si>
    <t>8.950.108-3</t>
  </si>
  <si>
    <t>Servicio de Atenciones Psicológicas para Funcionarios y Fiscales. (II)</t>
  </si>
  <si>
    <t>JOSE LUIS BECERRA ALEGRIA</t>
  </si>
  <si>
    <t>12.689.383-3</t>
  </si>
  <si>
    <t>Pasaje aéreo para Fiscal Regional quien asiste a Lanzamiento Fiscalía de Frontera.</t>
  </si>
  <si>
    <t>Pasaje aéreo para Abosgado Asistente Fiscalía Local de Coquimbo quien asiste a Curso Cife.</t>
  </si>
  <si>
    <t>Reparacion y Programacion de Alarma de FL de Illapel.</t>
  </si>
  <si>
    <t>VIGIL LTDA.</t>
  </si>
  <si>
    <t>78.188.340-9</t>
  </si>
  <si>
    <t>4-FR N° 25</t>
  </si>
  <si>
    <t>Taller de "Entrenamiento funcional" para funcionarios y fiscales de la Fiscalía Local de Ovalle.</t>
  </si>
  <si>
    <t>JUAN PABLO GONZÁLEZ BARRAZA</t>
  </si>
  <si>
    <t>16.597.196-5</t>
  </si>
  <si>
    <t>Reparacion de Portón de acceso vehicular de la Fiscalia Regional.</t>
  </si>
  <si>
    <t>Entrenamiento funcional para la Fiscalía Regional y Fiscalía Local de La Serena.</t>
  </si>
  <si>
    <t>KAREN ALVAREZ VILLALOBOS</t>
  </si>
  <si>
    <t>13.208.528-5</t>
  </si>
  <si>
    <t>Reparacion, barnizado de sillas, mesas de terraza, y reparacion de Silla y mesa de Comedor, Fiscalia Regional.-</t>
  </si>
  <si>
    <t>FN/MP  N° 1189</t>
  </si>
  <si>
    <t>Mantencion Correctiva de ascensores de la Fiscalia Local de La Serena y Fiscalia Regional.</t>
  </si>
  <si>
    <t>TRANSVE S.A.</t>
  </si>
  <si>
    <t>96.802.280-6</t>
  </si>
  <si>
    <t>Clases de Yoga para FIscales y funcionarios de la Fiscalía Local de Coquimbo.</t>
  </si>
  <si>
    <t>MARCELA MEDEL SANDOVAL</t>
  </si>
  <si>
    <t>13.670.289-0</t>
  </si>
  <si>
    <t>Presente Recordatorio Aniversario PDI.-</t>
  </si>
  <si>
    <t>Compra de pasajes aereos Santiago-Parinacota. Claudia Perivancich y Daniela Quevedo</t>
  </si>
  <si>
    <t>Programa Calidad de Vida: Servicio de coffee break para la Fiscalía Local de Viña del Mar</t>
  </si>
  <si>
    <t>CATALENO BANQUETERIA SOFIA RODRIGUEZ EMPRESA INDIVIDUAL DE RESPONSABILIDAD LIMITADA</t>
  </si>
  <si>
    <t>76.580.429-9</t>
  </si>
  <si>
    <t>Instalación de circuito eléctrico enchufes personal de aseo FL San Fernando</t>
  </si>
  <si>
    <t>FR/MP N ° 128</t>
  </si>
  <si>
    <t>Reparación de dos ascensores que operan en el edificio de la Fiscalía Regional y Local de Rancagua. Resolución FR N ° 128 / 2026</t>
  </si>
  <si>
    <t>COM. E INDUSTRIAL ALDUNCE Y CIA. LTDA.</t>
  </si>
  <si>
    <t>79.670.710-0</t>
  </si>
  <si>
    <t>Reparación equipo de aire acondicionado comedor FL Graneros</t>
  </si>
  <si>
    <t>Reparaciones eléctricas varias en Edificio Fiscalía Regional de O'Higgins</t>
  </si>
  <si>
    <t>Compra de Horno eléctrico 38 litros</t>
  </si>
  <si>
    <t>FR/MP N°70/2026</t>
  </si>
  <si>
    <t>Servicio de monitoreo y alarma ADT en Fiscalía Local de Licantén. RES. FR/MP N°70/2026. Costo mensual 1,1 UF más IVA</t>
  </si>
  <si>
    <t>Mantención correctiva al sistema de evacuación de agua, deshidratación y carga de refrigerante equipo de aire acondicionado tipo cassette dependencias UNAAC. Cotización Folio: P1580. Proyecto UNAAC.</t>
  </si>
  <si>
    <t>77.127.954-6</t>
  </si>
  <si>
    <t>Reemplazo de HDD en Notebook- Proyecto ECOH. Cotización Folio: 140520261917.</t>
  </si>
  <si>
    <t>Cambio canal agua lluvia en tramo cubierta bodega de carpetas FL Linares</t>
  </si>
  <si>
    <t>77.768.602-K</t>
  </si>
  <si>
    <t>Servicio de 3 evaluaciones psicolaboral para cargo Auxiliar para la FL Chillan</t>
  </si>
  <si>
    <t>Provisión, recambio y reparación de luminarias led, interruptor electrico en la FL Chillan</t>
  </si>
  <si>
    <t>F.R. Bíobío</t>
  </si>
  <si>
    <t xml:space="preserve">Reparación de puertas en mal estado Fiscalía Talcahuano. </t>
  </si>
  <si>
    <t>Provisión e Instalación de colgadores de fierro para motosierras bodega especies Oficina Curanilahue.</t>
  </si>
  <si>
    <t xml:space="preserve">Reparación portón acceso vehicular Fiscalía Regional. </t>
  </si>
  <si>
    <t>TECNASUR SEGURIDAD LTDA.</t>
  </si>
  <si>
    <t>76.236.257-0</t>
  </si>
  <si>
    <t>Instalación de lamina de seguridad para vehículo.</t>
  </si>
  <si>
    <t>SERVICIOS DE BLINDAJE CHILE SPA</t>
  </si>
  <si>
    <t>76.719.628-8</t>
  </si>
  <si>
    <t>Servicio de desratización edificio Fiscalía Regional.</t>
  </si>
  <si>
    <t>Sociedad Comercial Sanityplagas Spa.</t>
  </si>
  <si>
    <t>77.178.783-5</t>
  </si>
  <si>
    <t>Reparación eléctrica (iluminación) en dependencias del edificio de la Fiscalía Regional.</t>
  </si>
  <si>
    <t>Diferencia por cambio de pasaje aéreo para fiscal en comisión de servicio, trayecto Tco.-Santiago. Tco.</t>
  </si>
  <si>
    <t>Reparación de la cubierta (techo) de la Fiscalía Local de Traiguén.</t>
  </si>
  <si>
    <t>Pasajes aéreos para fiscal y funcionarios en comisión de servicio, trayecto Tco.-Santiago. Tco.</t>
  </si>
  <si>
    <t>Res. FR N° 118/2026</t>
  </si>
  <si>
    <t>Reparación y puesta en marcha del sistema de ventilación del tercer piso de la Fiscalía Regional.</t>
  </si>
  <si>
    <t>Sociedad de Refrigeración y Climatización Reficlima Ltda.</t>
  </si>
  <si>
    <t>Reparación de la cubierta (techo) de la Fiscalía Local de Victoria.</t>
  </si>
  <si>
    <t>Servicio de traslado de vehículo incautado en causa de la Fiscalía Local de Traiguén.</t>
  </si>
  <si>
    <t>Gabriel Campos Sanhueza.</t>
  </si>
  <si>
    <t>17.939.813-3</t>
  </si>
  <si>
    <t>Conexión de puntos de red en dependencias de la Fiscalía Local de Temuco.</t>
  </si>
  <si>
    <t>Reparación de cerraduras en puertas de oficinas del primer piso de la Fiscalía Local de Temuco.</t>
  </si>
  <si>
    <t>Res. FR N° 119/2026</t>
  </si>
  <si>
    <t>Reparación de calderas de la Fiscalía Regional y Fiscalías Locales de Collipulli y Victoria.</t>
  </si>
  <si>
    <t>Soluciones Chile Spa.</t>
  </si>
  <si>
    <t>77.403.281-9</t>
  </si>
  <si>
    <t>Aviso M3C2 Cobertura region de los Rios y region de la Araucania tamaño 5,4 cm x 8 cm ancho ubicación preferencial publicacion día domingo 10 de mayo 2026</t>
  </si>
  <si>
    <t>Compra de pasaje Claudio Baeza y Joaquin Prieto, Puerto Aysen y Coyhaique desde 25 al 29-05-2026</t>
  </si>
  <si>
    <t>Compra de pasaje S. Fuentes, jornada formativa FL 2026 g5 en FN desde 21 al 23-06-2026</t>
  </si>
  <si>
    <t>Compra de pasajes a Claudia Baeza jornada Formativa FL  2026 (G3) Valdivia - Santiago - Valdivia desde el 09 al 11 de Junio 2026.</t>
  </si>
  <si>
    <t>Compra de 01 galvano de vidrio institucional, para el aniversario de la Gobernacion Maritima, con gastos de representacion de la Fiscal Regional</t>
  </si>
  <si>
    <t>Mantencion de 07 Extintores Fiscalía Regional</t>
  </si>
  <si>
    <t>Raul Guerrero Albarran</t>
  </si>
  <si>
    <t>6.638.667-8</t>
  </si>
  <si>
    <t>19-FR Nº 75/2026</t>
  </si>
  <si>
    <t>Arriendo de 04 baños quimicos 01 por un mes a contar del 23-05-2026 03 baños del 17 al 22 de mayo de 2026</t>
  </si>
  <si>
    <t>Bioval Servicios Ltda.</t>
  </si>
  <si>
    <t>78.101.267-k</t>
  </si>
  <si>
    <t>Pasaje aéreo Santiago - P.Montt  07-05-2026</t>
  </si>
  <si>
    <t>Pasaje aéreo P.Montt - Santiago - P.Montt  del 05 al 07-05-2026</t>
  </si>
  <si>
    <t>Pasaje aéreo Santiago - Osorno 17-05-2026</t>
  </si>
  <si>
    <t>Pasaje aéreo P.Montt - P.Arenas - P.Montt  del 12 al 14-05-26</t>
  </si>
  <si>
    <t>Pasaje aéreo Osorno - Santiago - Osorno del 24 al 28-05-26</t>
  </si>
  <si>
    <t>Pasaje aéreo P.Montt - Santiago 17-05-26</t>
  </si>
  <si>
    <t>Pasaje marítimo Hornopirén - Caleta Gonzalo - Hornopirén 18-05 al 20-05-26</t>
  </si>
  <si>
    <t>Soc Marítima y Comercial Somarco aLtda.</t>
  </si>
  <si>
    <t>Pasaje aéreo Santiago - P.Montt 19-05-26</t>
  </si>
  <si>
    <t>Publicación concurso público 24-05-26 en diario El Llanquihue de P.Montt.  Cargo Auxiliar FL P.Montt</t>
  </si>
  <si>
    <t>Pasaje aéreo P.Montt - Santiago - P.Montt  del 26 al 27-05-26</t>
  </si>
  <si>
    <t>Pasaje aéreo P.Montt - Santiago - P.Montt  del 08 al 09-06-2026</t>
  </si>
  <si>
    <t>Pasaje aéreo P.Montt - Santiago - P.Montt  del 07 al 12-06-2026</t>
  </si>
  <si>
    <t>Pasaje aéreo P.Montt - Santiago - P.Montt  del 28 al 31-05-2026</t>
  </si>
  <si>
    <t>Pasaje aéreo P.Montt - Santiago  28-05-26</t>
  </si>
  <si>
    <t>Pasaje aéreo P.Montt - Santiago  03-06-26</t>
  </si>
  <si>
    <t>Pasaje aéreo P.Montt - Santiago  02-06-26</t>
  </si>
  <si>
    <t>Publicación llamado a concurso público cargo Auxiliar grado XVIII para Fiscalía Local Aysén/Cisnes. Publicación día lunes 11-05-2026.</t>
  </si>
  <si>
    <t>Pasajes aéreos nacionales Balmaceda - Pta. Arenas (ida y regreso), para Fiscal Regional  y Abogado Asesor Fiscalía Regional de Aysén.   Concurrencia a Jornada sobre crimen organizado y narcotráfico transnacional en el ámbito portuario en la Región de Magallanes.</t>
  </si>
  <si>
    <t>Pasajes aéreos nacionales Balmaceda - Punta Arenas (ida y regreso), para Fiscal Adjunto Jefe SAC Fiscalía Regional de Aysén. Concurrencia a Jornada sobre Crimen Organizado y Narcotráfico Transnacional en el Ámbito Portuario en la Región de Magallanes.</t>
  </si>
  <si>
    <t xml:space="preserve">Pasajes aéreos nacionales Balmaceda - Pto. Montt (ida y regreso), para Director Ejecutivo Regional y Jefe UGI de Fiscalía Regional de Aysén.  Reunión de Macrozona Austral en el marco de los procesos de flagrancia. </t>
  </si>
  <si>
    <t>Pasajes aéreo nacionales, Balmaceda - Santiago (ida y regreso), para Fiscal Adjunto de FL Chile Chico.  Curso Inicial de Formación de Entrevistadores (CIFE), año 2026. en Santiago.</t>
  </si>
  <si>
    <t>Pasajes aéreos nacionales Balmaceda-Santiago (ida y regreso), para Fiscal Adjunto Jefe SAC Fiscalía Regional de Aysén.  Concurrencia a toma de declaración de imputado de causa articulo 19 en Santiago.</t>
  </si>
  <si>
    <t>Publicación llamado a concurso público cargo Profesional de Personas grado X para la Fiscalía Regional de Aysén.</t>
  </si>
  <si>
    <t>Pasajes aéreos nacionales Santiago-Balmaceda, para Jefe UFAR Fiscalía Regional de Aysén.   Concurrencia a jornada de inducción y reuniones con Divisiones Fiscalía Nacional en Santiago.</t>
  </si>
  <si>
    <t>Pasaje Aéreo Ida PMC-PUQ 05-05-2026 15:28hrs. Regreso PUQ-PMC 07-05-2026 14:08hrs.</t>
  </si>
  <si>
    <t>Pasaje Aéreo  Ida SCL-PUQ 06-05-2026 07:54hrs. Regreso PUQ-SCL 08-05-2026 14:14hrs.</t>
  </si>
  <si>
    <t>Pasaje Aéreo Ida PUQ-SCL 20-07-2026 19:30hrs. Regreso SCL-PUQ 24-07-2026 13:18hrs. Comisión de servicio.</t>
  </si>
  <si>
    <t>Pasaje Aéreo Ida PUQ-SCL 20-07-2026 15:13hrs. Regreso SCL-PUQ 24-07-2026 08:50hrs. Comisión de servicio.</t>
  </si>
  <si>
    <t>4 Pasajes Aéreos Ida SCL-PUQ 10-05-2026 04:31hrs. - Regreso PUQ-SCL 13-05-2026 09:50hrs / Ida SCL-PUQ 10-05-2026 08:50hrs. - Regreso PUQ-SCL 12-05-2026 19:30hrs. / Ida SCL-PUQ 10-05-2026 04:31hrs. - Regreso PUQ-SCL 12-05-2026 19:30hrs / Ida SCL-PUQ 10-05-2026 12:52hrs. - Regreso PUQ-SCL 13-05-2026 09:50hrs.</t>
  </si>
  <si>
    <t>Pasaje Aéreo Ida PUQ-SCL 20-07-2026 19:30hrs. Regreso SCL-PUQ 24-07-2026 13:18hrs.Comisión de servicio.</t>
  </si>
  <si>
    <t>Pasaje Aéreo Ida SCL-PUQ 10-05-2026 08:50hrs. Regreso PUQ-SCL 12-05-2026 19:30hrs.</t>
  </si>
  <si>
    <t>Insumos de cocktail para Programa de tráfico Portuario.</t>
  </si>
  <si>
    <t>AUSTRAL BAKERY SPA.</t>
  </si>
  <si>
    <t>76478405-7</t>
  </si>
  <si>
    <t>Suministro de Cafe Percolador para programa de trafico portuario.</t>
  </si>
  <si>
    <t>ELENA RAMIREZ HORMAZSABAL</t>
  </si>
  <si>
    <t>17078605-K</t>
  </si>
  <si>
    <t>Insumos y alimentos Coffe Programa de tráfico portuario</t>
  </si>
  <si>
    <t>DISTRIBUIDORA TIO RICO LTDA.</t>
  </si>
  <si>
    <t>76052495-6</t>
  </si>
  <si>
    <t>Cambio Pasaje Aéreo Ida PUQ-SCL 08-06-2026 19:30hrs. Regreso SCL-PUQ 14-06-2026 22:48hrs.Comisión de servicio.</t>
  </si>
  <si>
    <t>Pasajes Aéreos  Ida PUQ-PMC 17-05-2026 14:13hrs. Regreso PMC-PUQ 20-05-2026 15:28hrs. Comisión de servicio.</t>
  </si>
  <si>
    <t>Cambio Pasaje Aéreo PUQ-SCL 13-05-2026 19:30hrs.</t>
  </si>
  <si>
    <t>Cambio pasaje aéreo Ida 15-05-2026 tramo PUQ-PMC 14:14hrs. Regreso 24-05-2026 tramo PMC-PUQ 15:28hrs. Comisión de servicio.</t>
  </si>
  <si>
    <t>44 Carpetas porta Diplomas</t>
  </si>
  <si>
    <t>IMPRESOS TORRES SPA</t>
  </si>
  <si>
    <t>77807254-8</t>
  </si>
  <si>
    <t>Pasaje aéreo Ida 24-05-2026 PUQ-SCL 12:43hrs. Regreso 26-05-2026 SCL-PUQ 08:58hrs.Comisión de servicio.</t>
  </si>
  <si>
    <t>Pasaje aéreo Ida 12-06-2026 WPU-PUQ 13:30hrs. Regreso 22-06-2026 PUQ-WPU 12:00hrs. Comisión de servicio.</t>
  </si>
  <si>
    <t>Pasaje Aereo IDA 06-06-2026 PUQ-SCL 18:10Hrs. / 07-06-2026 SCL-ARI 07:35Hrs. REGRESO 10-06-2026 ARI-SCL 08:05Hrs. / 10-06-2026 SCL-PUQ 12:52Hrs. Comisión de servicio.</t>
  </si>
  <si>
    <t>Compra de pizarra de vidrio mas instalacion.</t>
  </si>
  <si>
    <t>ABASTEC. DE VIDRIOS Y ALU</t>
  </si>
  <si>
    <t>76113666-6</t>
  </si>
  <si>
    <t>Adquisición pasaje aéreo 13-05-2026 Santiago- La Serena y de</t>
  </si>
  <si>
    <t>Servicio de destrucción de especies</t>
  </si>
  <si>
    <t>Servicio de 9 evaluaciones psicolaborales estamento Fiscal/Profesional</t>
  </si>
  <si>
    <t>CONSULTORA TCS GROUP</t>
  </si>
  <si>
    <t>Desratización de bodega San Francisco</t>
  </si>
  <si>
    <t>MATABICHOS CONTROL DE PLA</t>
  </si>
  <si>
    <t>77587350-7</t>
  </si>
  <si>
    <t>Servicio de 4 evaluaciones psicolaborales estamento administrativo/auxiliar</t>
  </si>
  <si>
    <t>Servicio de 9 evaluaciones psicolaborales estamento administrativo</t>
  </si>
  <si>
    <t>Adquisición de 250 Corta Credenciales Duo</t>
  </si>
  <si>
    <t>IDENTICARD SPA</t>
  </si>
  <si>
    <t>96750760-1</t>
  </si>
  <si>
    <t>Complementa OC 14260062 por una hora adicional de servicio de interprete chino-español.</t>
  </si>
  <si>
    <t>HEXING WANG</t>
  </si>
  <si>
    <t>12030780-0</t>
  </si>
  <si>
    <t>Res. FN N° 1009-2026</t>
  </si>
  <si>
    <t>Servicio de Capacitación Avanzada y Certificación para 2 funcionarios en Sistema Cellebrite Certified Physical Analyst.</t>
  </si>
  <si>
    <t>SERVICIOS PROFESIONALES UP SPA</t>
  </si>
  <si>
    <t>Servicio de destrucción de especies de Fiscalía La Florida-Peñalolén-Macul.</t>
  </si>
  <si>
    <t xml:space="preserve">Servicio de destrucción de especies, solicitado por la Unidad de Custodia de la Fiscalía Local de Puente Alto. </t>
  </si>
  <si>
    <t>Servicio de reparación punto de red, trabajos menores en Fiscalía Local de Puente Alto.</t>
  </si>
  <si>
    <t>Servicio de reparación de equipos de aire acondicionado, de conformidad con el contrato de prestación de servicios suscrito el 26-09-2025, correspondiente al Anexo N° 9 de la Licitación Pública ID 696212-3-LE25.</t>
  </si>
  <si>
    <t>Trabajos menores en edificio .Provisión, cambio e instalación monomando en lavaplatos casino piso 12- Desarme mesón en casino piso 11 con reparación muro y corte planchas melamina a medida para cubierta de cajonera de pedestal para escritorios. Contratación conforme a art.8 letra "a" del reglamento del MP, ley 19886.</t>
  </si>
  <si>
    <t>Provisión e instalación de puntos y cables HDMI para sala multiuso FRM Occidente en piso 13 edificio Miraflores 383. Contratación de conformidad al letra "a" del art. 8 del reglamento del Ministerio Público, ley 19886.Conforme a REQ. 107</t>
  </si>
  <si>
    <t>Provisión de puntos de red y centros de energía para sistema cámaras cctv en para sector auditorio y áreas comunes piso 13 edificio Miraflores 383. Contratación conforme a art. 8 letra "a" del reglamento del MP. ley 19886, de acuerdo a REQ. 108</t>
  </si>
  <si>
    <t>Visita técnica para revisión de consumos eléctricos trifásicos y monofásicos en instalación FL de Melipilla. Contratación de servicio conforme a art. 8 letra "a" del reglamento interno del MP.</t>
  </si>
  <si>
    <t>Provisión e instalación centro enchufes para termos eléctricos duchas piso 11. Contratación conforme a la letra "a" del art. 8 del reglamento interno del Ministerio Público.</t>
  </si>
  <si>
    <t>Reparación de cortina roller con mecanismos y reinstalación en oficina de Fiscalía Melipilla. Contratación de acuerdo a art. 8 letra "a" del reglamento interno del MP.</t>
  </si>
  <si>
    <t>OC regulariza Trabajos menores en edificio FL de San Bernardo solicitados por Administradora Faride Lobos a prestador. Contratación conforme a art. 8 letra "a" del reglamento interno del MP, ley 19886.</t>
  </si>
  <si>
    <t>WINSTON MANUEL HERNANDEZ RIOS</t>
  </si>
  <si>
    <t>11169776-0</t>
  </si>
  <si>
    <t>Adquisición de tarjeta acceso a dependencias Centro Justicia de Santiago para Abogado asistente fiscal Francisco Ayala. Se solicita accesos F1- F9- F9A- F31- F34. Contratación de conformidad a la letra "a" de art. 8 del reglamento interno del Ministerio Público, ley 19.886.- VALOR UF REFERENCIAL DE $40.000, PROVEEDOR DEBE CONSIDERAR VALOR DE UF AL DÍA DE FACTURACIÓN.</t>
  </si>
  <si>
    <t>Pasaje aéreo por comisión de servicio en el país pasaje aéreo nacional para Sra. Paola Alejandra Apablaza Arias, Rut: 8.704.052-6, Santiago/Iquique /Santiago, del 28 al 29 de mayo de 2026. Motivo: Cometido a Iquique - jornadas de trabajo FST</t>
  </si>
  <si>
    <t>Pasaje aéreo nacional para Sr. Carlos Bobadilla Barra, Rut: 17.619.374-3, Santiago/Antofagasta/Santiago, del 12 al 14 de mayo de 2026. Motivo: Visita de implementación a SAC Antofagasta.</t>
  </si>
  <si>
    <t>Pasaje aéreo nacional para sr. Willybaldo Saavedra Portales, Rut: 14.497.340-2, Santiago/Antofagasta/Santiago, del 12 al 14 de mayo de 2026. Motivo: Visita de implementación a SAC Antofagasta.</t>
  </si>
  <si>
    <t>Pasaje aéreo nacional para Sr. Claudio Ramirez, Rut: 17.619.374-3, Santiago/Concepción, el 12 de mayo de 2026. jornadas de trabajo presenciales con los equipos SAC de las Fiscalías Regionales.</t>
  </si>
  <si>
    <t>Pasaje aéreo por comisión de servicio en el país pasaje aéreo nacional para sr. Juan Droguett, rut:13596560-k, Santiago/La Serena/Santiago, del 26 al 27 de mayo de 2026. motivo: visita de seguridad en la prevención de riesgos.</t>
  </si>
  <si>
    <t>FN/MP N° 1020</t>
  </si>
  <si>
    <t>Reparación en calidad de urgente del ascensor N° 1 del edificio institucional de la Fiscalía Nacional.</t>
  </si>
  <si>
    <t>Ascensores Schindler (Chile)S.A.</t>
  </si>
  <si>
    <t xml:space="preserve">Pasaje aéreo nacional para Sr. Emilio Rodríguez, Rut: 13197814-6, Santiago/La Serena/Santiago, del 26 al 27 de Mayo de 2026. Motivo: Visita de seguridad en la prevención de riesgos. </t>
  </si>
  <si>
    <t>Contratación de Servicios de Coffe break, para 50 personas por jornada, a realizarse los días 26, 27 y 28 de mayo de 2026, en jornada AM a las 11:00 horas, en dependencias de la Fiscalía Nacional piso 07. Con motivo de “Jornadas Formativas FL”.</t>
  </si>
  <si>
    <t>Pasaje aéreo nacional para Sr. Felipe Carreño, Rut: 17054548-6, Santiago/La Serena/Santiago, del 26 al 27 de Mayo de 2026. Motivo: Visita de seguridad en la prevención de riesgos</t>
  </si>
  <si>
    <t>FN/MP N° 992</t>
  </si>
  <si>
    <t>Renovacion suscripción anual de sistema de consulta en línea a las bases de datos del diario oficial electrónico (DOE).</t>
  </si>
  <si>
    <t>Info-Update Limitada</t>
  </si>
  <si>
    <t>76023530-K</t>
  </si>
  <si>
    <t>Contratación del servicio de mantención preventiva y calibración de arco detector de metales, con el fin de asegurar su correcto funcionamiento.</t>
  </si>
  <si>
    <t>Bash Servicios Ltda. </t>
  </si>
  <si>
    <t>77939870-6</t>
  </si>
  <si>
    <t>Pasaje aéreo nacional para  Sr. Cristian Paredes Valenzuela, Rut: 14.303.292-2 Santiago/Puerto Montt/Santiago, del 18 al 20 de Mayo de 2026. Motivo: Reunión MZ Sur y sostendrán diversas reuniones de trabajo en la región.</t>
  </si>
  <si>
    <t>Pasaje aéreo nacional para  Sr. Gonzalo Droguett, Rut:  13046919-1 Santiago/Puerto Montt/Santiago, del 18 al 20 de Mayo de 2026. Motivo: Reunión MZ Sur y sostendrán diversas reuniones de trabajo en la región.</t>
  </si>
  <si>
    <t>FN/MP N°967</t>
  </si>
  <si>
    <t>Adquisición de elementos de protección personal para fiscales y funcionarios: 100 chalecos antibalas nivel III A. Certificado por IDIC bajo la norma: NIJ0101.04 Y DS 867.</t>
  </si>
  <si>
    <t>Comercial y Asesorías Armor Vest SpA</t>
  </si>
  <si>
    <t>76507718-5</t>
  </si>
  <si>
    <t>Pasaje aéreo nacional para  Sr. Maria Pilar Irribarra, Rut:11.229.634-4 Santiago/Puerto Montt/Santiago, del 18 al 20 de Mayo de 2026. Motivo: Reunión MZ Sur y sostendrán diversas reuniones de trabajo en la región.</t>
  </si>
  <si>
    <t>Requiere la extensión de la key de suscripción de Google MAPS API, por 1.400.000 créditos, y por el plazo de 3 meses, desde el 1° de junio de 2026</t>
  </si>
  <si>
    <t>Servicio de Integración de Sistemas de Información Geosalve Cia Ltda.</t>
  </si>
  <si>
    <t>76562690-0</t>
  </si>
  <si>
    <t xml:space="preserve">Pasaje aéreo nacional para el Sr. Felipe Fritz Castro, Rut: 16.899.242-4, Temuco/Santiago, martes 12 de mayo 2026.  acompañará al Sr. Fiscal Nacional en su regreso (motivo particular). </t>
  </si>
  <si>
    <t>Pasaje aéreo nacional para la Sra. Marcela Toledo, Rut:13.903.347-7 , Santiago/Arica/Santiago, 25 al 28  de mayo 2026. Motivo: Realización de una Jornada de capacitación y revisión de causas de competencia ULDDECO.</t>
  </si>
  <si>
    <t>Pasaje aéreo nacional para el Sr. Jose Manuel Madariaga, Rut.: 18.634.420-0  , Santiago/Arica/Santiago, 25 al 28  de mayo 2026. Motivo: Realización de una Jornada de capacitación y revisión de causas de competencia ULDDECO.</t>
  </si>
  <si>
    <t>Contratación de Servicios de Coffe break, para 20 personas, a realizarse el día lunes 18 de mayo de 2026 en jornada AM a las 11:00 horas, en dependencias de la Fiscalía Nacional. Con motivo de “Presentación de una Guía de acceso a la justicia para personas con discapacidad y personas mayores, elaborada por el Ministerio Público con el apoyo del Alto Comisionado de las Naciones Unidas para los DD.HH., ACNUDH”.</t>
  </si>
  <si>
    <t>Pasaje aéreo nacional para Sr. Roberto Garrido Bedwell, Rut: 10.363.681-7, Temuco/Santiago/Temuco, del 18 al 23 de mayo de 2026. Subroga al Fiscal Nacional.</t>
  </si>
  <si>
    <t>FN/MP N° 1100</t>
  </si>
  <si>
    <t>Ofrendas Fiscalía en madera de 110 cm de ancho x 90 cm de alto, logo Fiscalía troquelado corte CNC volumétrico, con pintura de acuerdo a los Pantones requeridos.</t>
  </si>
  <si>
    <t>Sociedad de Comunicación Simple SpA.</t>
  </si>
  <si>
    <t>Pasaje aéreo nacional para la Sr. Claudio Ramírez Nuñez, Rut: 11.415.366-4, Santiago/Puerto Montt/ Valdivia /Santiago,03 al 05 junio 2026. Motivo: El viaje se inscribe en el contexto del proceso de implementación de los Sistemas de Análisis Criminal, conforme a lo dispuesto en la Ley N° 21.771.</t>
  </si>
  <si>
    <t>Pasaje aéreo nacional para la Sr. Willybaldo Saavedra Portales, Rut: 14.497.340-2, Santiago/Puerto Montt/ Valdivia /Santiago, del 03 al 05 junio 2026. El viaje se inscribe en el contexto del proceso de implementación de los Sistemas de Análisis Criminal, conforme a lo dispuesto en la Ley N° 21.771.</t>
  </si>
  <si>
    <t>Contratación de Servicio de Coffe break, para 15 personas, a realizarse el día 25 de junio de 2026, en jornada AM a las 11:00 horas, en dependencias de la Fiscalía Nacional piso 07. Con motivo de “Comité Curricular para el desarrollo de la línea formativa de atención de público”.</t>
  </si>
  <si>
    <t>Pasaje aéreo nacional para Sr. Ignacio Castillo, Rut: 10.598.535-5, Santiago/Arica/Santiago, del 07 al 10 de junio de 2026. Inauguración de la Fiscalía de frontera y exposiciones en Jornada macrozona norte</t>
  </si>
  <si>
    <t>Pasaje aéreo nacional para Sra. Tania Gajardo, Rut: 14.143.379-2, Santiago/Arica/Santiago, del 07 al 10 de junio de 2026. Inauguración de la Fiscalía de frontera y exposiciones en Jornada macrozona norte</t>
  </si>
  <si>
    <t>Contratación de Servicios de Coffe Break para 20 personas a realizarse el días 29 de mayo. Motivo taller de Primeros auxilios psicológicos, a realizarse en dependencias de la Fiscalía Nacional.</t>
  </si>
  <si>
    <t>Contratación de Servicios de Coffe Break para 13 personas a realizarse el día 27 de mayo. Motivo taller Plataformas digitales, a realizarse en dependencias de la Fiscalía Nacional.</t>
  </si>
  <si>
    <t>Pasaje aéreo nacional para el Sr. Eugenio Campos Lucero, Rut: 10.607.556-5, Santiago/Antofagasta/Santiago, del 03 al 04 de junio del 2026. Capacitación Formal en materia de Lavado de Activos y anticorrupción para la Region de Antofagasta.</t>
  </si>
  <si>
    <t>Pasaje aéreo nacional para el Sr. Sebastian Palma Gaez, Rut: 19,035,987-5, Santiago/Antofagasta/Santiago, del 03 al 04 de junio del 2026. Capacitación Formal en materia de Lavado de Activos y anticorrupción para la Region de Antofagasta.</t>
  </si>
  <si>
    <t>Pasaje aéreo nacional para el Sr. Jose Manuel Madariaga Rut:18.634.420-0, Santiago/Iquique/Santiago, del 09 al 11 de junio del 2026. Jornada de capacitación y revisión de causas de competencia ULDDECO.</t>
  </si>
  <si>
    <t>Pasaje aéreo nacional para Sra. Nataly Muñoz Ulloa, Rut: 16.931.283-4 Santiago/Iquique, el 09 de junio de 2026. Jornada de capacitación y revisión de causas de competencia ULDDECO.</t>
  </si>
  <si>
    <t xml:space="preserve">Pasaje aéreo nacional para Sr. Cristian Paredes, Rut: 14.303.292-2, Santiago/Arica/Santiago, del 07 al 09 de Junio de 2026. Acompaña al Sr. Fiscal Nacional a la Fiscalía Regional de  Arica y Parinacota y participa en reunión de Macrozona Norte tanto por Crimen Organizado como por turno macrozonal. </t>
  </si>
  <si>
    <t>Contratación de 1 Suscripción anual del diario digital “Diario Sur” para los Usuarios: Deborah Bailey Vera, RUT 11.605.340-3 y Paula Rocha Maldonado, RUT 10.054.032-0. A partir del 29 de mayo del 2026.</t>
  </si>
  <si>
    <t>Diario el Sur S.A.</t>
  </si>
  <si>
    <t>76564940-4</t>
  </si>
  <si>
    <t>Contratación de Servicios de Coffe break, para 20 personas, a realizado el 19 de mayo de 2026, en jornada AM,  en dependencias de la Fiscalía Nacional piso 07. Actividad organizada por UCIEX.</t>
  </si>
  <si>
    <t>Pasaje aéreo nacional para el Sr. David Ignacio Salazar Toro, Rut: 19.468.789-3, Santiago/Arica/Santiago, del 07 al 09 de junio del 2026. Escolta al FN a la Inauguración Fiscalía de la Frontera, reuniones en la región.</t>
  </si>
  <si>
    <t>Pasaje aéreo nacional para el Sr. Ángel Valencia Vásquez, Rut: 8.667.131-k , Santiago/Arica/Santiago, del 07 al 09 de junio del 2026. Asiste a Inauguración Fiscalía de la Frontera, reuniones en la región.</t>
  </si>
  <si>
    <t>Pasaje aéreo nacional para el Sr. Iván Cerpa Cabezas, Rut: 15.698.808-1, Santiago/Arica/Santiago, del 07 al 09 de junio del 2026. Escolta al FN a la Inauguración Fiscalía de la Frontera, reuniones en la región.</t>
  </si>
  <si>
    <t>Pasaje aéreo nacional para el Sra. Catalina Wildner Zambra, Rut: 17.083.401-1, Santiago/Arica/Santiago, del 07 al 09 de junio del 2026. Acompaña al FN a la Inauguración Fiscalía de la Frontera, reuniones en la región.</t>
  </si>
  <si>
    <t>Pasaje aéreo nacional para el Sra. Deborah Bailey, Rut: 11.605.340-3, Santiago/Arica/Santiago, del 07 al 09 de junio del 2026. Acompaña al FN a la Inauguración Fiscalía de la Frontera, reuniones en la región.</t>
  </si>
  <si>
    <t>Pasaje aéreo nacional para el Sr. Luis Bozzo Barraza, Rut: 14.530.315-k, Santiago/Arica/Santiago, del 07 al 09 de junio del 2026. Acompaña al FN a la Inauguración Fiscalía de la Frontera, reuniones en la región.</t>
  </si>
  <si>
    <t>Pasaje aéreo nacional para Sra. Alejandra Seguel González, Rut: 13.766.394-5, Santiago/Iquique/Santiago, del 16 al 17 de junio de 2026. Asesoría de casos y revisión de la situación regional.</t>
  </si>
  <si>
    <t>Pasaje aéreo nacional para Sr. Andrés Salazar Cádiz, Rut: 13272.031-2, Santiago/Iquique/Santiago, del 16 al 17 de junio de 2026.  Asesoría de casos y revisión de la situación regional.</t>
  </si>
  <si>
    <t>FN/MP N° 1202</t>
  </si>
  <si>
    <t>Reparación, en calidad de urgente, de riel del portón de acceso peatonal al Edificio Institucional de la Fiscalía Nacional.</t>
  </si>
  <si>
    <t>Victor Hugo Peña Araos</t>
  </si>
  <si>
    <t>13229161-8</t>
  </si>
  <si>
    <t>Pasaje aéreo nacional para el Sr. Eugenio Campos Lucero, Rut: 10.607.556-5, Santiago/Antofagasta/Santiago, del 03 al 04 de junio del 2026. Capacitación Formal en materia de Lavado de Activos y anticorrupción para la Region de Antofagasta. Cambio de pasaje.</t>
  </si>
  <si>
    <t>Contratación de Servicio de Coffe break, para 15 personas, a realizarse el día 29 de mayo de 2026, en jornada AM a las 10:30 horas, en dependencias de la Fiscalía Nacional piso 07. Motivo: Taller de elaboración de ítems para pruebas de conocimentos del cargo de fiscal.</t>
  </si>
  <si>
    <t>Contratación de servicios de Coffe break, para 15 personas por jornada, a realizarse los días: Lunes 08 (jornadas AM y PM), Martes 09 (jornadas AM y PM), Miercoeles 10 (jornadas AM y PM), Jueves 11 (jornadas AM y PM) y Viernes 12 de junio (jornada AM), en los horarios de 11:00 y 16:00 horas, Motivo: Curso Inicial de Formación Especializada.</t>
  </si>
  <si>
    <t>Contratación de Servicios de Coffe break, para 25 personas, a realizarse el día 10 de junio de 2026 en jornada AM a las 10:30 horas, en dependencias de la Fiscalía Nacional. Motivo: Presentación de Espejo Chubut.</t>
  </si>
  <si>
    <t>Pasaje aéreo nacional para Sra. Ana María Morales, Rut: 13.241.754-7, Santiago/Copiapo/Santiago, los días 24 al 26 de junio de 2026. Visitas a terreno implementación sistema de análisis criminal (SAC).</t>
  </si>
  <si>
    <t>Pasaje aéreo nacional para Sr. Rodrigo Honores Cisternas, Rut: 17.654.837-1, Santiago/Copiapo/Santiago, las días 24 al 26 de junio de 2026. Visitas a terreno implementación sistema de análisis criminal (SAC).</t>
  </si>
  <si>
    <t>Pasaje aéreo nacional para Sra. Maite Negrete Alegría, Rut: 19.031.718-8, Santiago/Copiapo/Santiago, los días 24 al 26 de junio de 2026. Visitas a terreno implementación sistema de análisis criminal (SAC).</t>
  </si>
  <si>
    <t>Pasaje aéreo nacional para la Sr. Claudio Ramírez Nuñez, Rut: 11.415.366-4, Santiago/Copiapo/Santiago, los días 24 al 26 de junio de 2026. Visitas a terreno implementación sistema de análisis criminal (SAC).</t>
  </si>
  <si>
    <t>Pasaje aéreo nacional para Sr. Willybaldo Saavedra Portales, Rut: 14.497.340-2, Santiago/Copiapo/Santiago, los días 24 al 26 de junio de 2026. Visitas a terreno implementación sistema de análisis criminal (SAC).</t>
  </si>
  <si>
    <t>Segun la Resolucion FN/MP N.º 2060/2024, emitida el 13/08/2024, se adquirieron pasajes aéreos en cabina turista para la ruta ARI-SCL, a favor del FJ A.A.L.Y.</t>
  </si>
  <si>
    <t>18-FR N°40</t>
  </si>
  <si>
    <t>Segun la cotizacion de fecha 02-04-2026, se adjudico el servicio de traduccion del inglés al español.</t>
  </si>
  <si>
    <t>ISABELA DE TOLEDO FRANCA PUPO EIRL</t>
  </si>
  <si>
    <t>76056497-4</t>
  </si>
  <si>
    <t>Segun la Resolucion FN/MP N.º 2060/2024, emitida el 13/08/2024, se adquirieron pasajes aéreos en cabina turista para las rutas ARI-SCL y -SCL-ARI, a favor del Administrador FL R.A.C.M.</t>
  </si>
  <si>
    <t>Segun la Resolucion FN/MP N.º 2060/2024, emitida el 13/08/2024, se adquirieron pasajes aereos en cabina turista para las rutas ARI-SCL y -SCL-ARI, a favor del DER M.A.F.A.</t>
  </si>
  <si>
    <t>FR/DER/RES 05/2025</t>
  </si>
  <si>
    <t>Conexión drenaje de baños red alcantarillado</t>
  </si>
  <si>
    <t>FR/UAF/RES 1/2026</t>
  </si>
  <si>
    <t>Servicio de mantención 10 mil Kms. Chevrolet Tahoe</t>
  </si>
  <si>
    <t>Salinas Y Fabres S.A</t>
  </si>
  <si>
    <t>FR/FR/RES-3/2026</t>
  </si>
  <si>
    <t>Recarga Telefono Satelital Nros. 8988169325000103115-8988169326004368001
8988169326004368001</t>
  </si>
  <si>
    <t>Tesam Chile S.A</t>
  </si>
  <si>
    <t>FR/FR/RES-2/2026</t>
  </si>
  <si>
    <t>Recarga Telefono Satelital Nros. 881632679611-881632728103</t>
  </si>
  <si>
    <t>Globalsat Telecomunicaciones Chile Ltda</t>
  </si>
  <si>
    <t>76098819-7</t>
  </si>
  <si>
    <t>Cambio de pasaje aéreo para Fiscal Regional de Antofagasta y escoltas.</t>
  </si>
  <si>
    <t>Aviso concurso público para cargo Administrativo Operativo de Causas para Fiscalía Local de Antofagasta.</t>
  </si>
  <si>
    <t>AGENCIA COLOMA CARRASCO Y PUBLICIDAD</t>
  </si>
  <si>
    <t>Compra de pasaje aéreo para don Pablo Llorente para asistir a Jornada de Instructores EIV. UE208</t>
  </si>
  <si>
    <t>Pasaje aéreo para don Alex Pérez para asistir a jornada Taller de Formación Continua de Instructores EIV. UE208</t>
  </si>
  <si>
    <t>Cambio de pasaje aéreo por modificación de fecha de retorno a Antofagasta, para Fiscal Regional y escoltas.</t>
  </si>
  <si>
    <t>Mantención de equipo de aire acondicionado de oficinas FAC</t>
  </si>
  <si>
    <t>TRANSP. Y SERV. INT JULIA ARANDA EIRL</t>
  </si>
  <si>
    <t>Revision y levantamiento de falla electrica custodia FL Antofagasta</t>
  </si>
  <si>
    <t>SEMITEC INDUSTRIAL SPA</t>
  </si>
  <si>
    <t>77.910.604-7</t>
  </si>
  <si>
    <t>Adquisición de carpetas</t>
  </si>
  <si>
    <t>Diplomas para jornada de integración y trabajo de la Fiscalía Regional de Antofagasta.</t>
  </si>
  <si>
    <t>JULIO CRUZ ESPINDOLA</t>
  </si>
  <si>
    <t>76.393.076-9</t>
  </si>
  <si>
    <t>Compra de etiquetas autoadhesivas de 106*70 para la FL Antofagasta</t>
  </si>
  <si>
    <t>Pasaje aéreo para don Cristian Aguilar para asistir a consejo de fiscales. UE 201</t>
  </si>
  <si>
    <t>Evaluación psicolaboral cargo Abogado Asistente para FL Antofagasta.</t>
  </si>
  <si>
    <t>FR/ R II 273/2026</t>
  </si>
  <si>
    <t>Servicio de traslado de especie incautada de Calama a Antofagasta.</t>
  </si>
  <si>
    <t>GEPAL INGENIERIA SPA</t>
  </si>
  <si>
    <t>77.854.345-1</t>
  </si>
  <si>
    <t>Pasaje aéreo, para el Fiscal Regional de Atacama, por participación en la Cuenta Pública del Fiscal Nacional el 28 de abril y posteriormente, asistir el 29/04 al Consejo Extraordinario por Ley de Fortalecimiento.</t>
  </si>
  <si>
    <t>Pasaje aéreo, para Directora Ejecutiva Regional, por participación en la Cuenta Pública del Fiscal Nacional el 28 de abril y posteriormente, asistir el 29/04 al Consejo Extraordinario por Ley de Fortalecimiento.</t>
  </si>
  <si>
    <t>Pasajes aéreos para Administradoras de las F.L.s de Vallenar y Diego de Almagro y Administrador de las FL. Chañaral, que asisten a “Jornadas Formativas para jefaturas de Fiscalías Locales 2026” que se realizará en Santiago entre el 26 y 28 de mayo 2026.</t>
  </si>
  <si>
    <t>Pasajes aéreos para Fiscal Jefe F.L. Vallenar y administradora de la F.L. de Caldera que asisten a “Jornadas Formativas para jefaturas de Fiscalías Locales 2026” que se realizará en Santiago entre el 12 y 14 de mayo 2026.</t>
  </si>
  <si>
    <t>Pasajes aéreos para Fiscal Jefe de la F.L. de Copiapó, que asiste a “Jornadas Formativas para jefaturas de Fiscalías Locales 2026” que se realizará en Santiago entre el 12 y 14 de mayo 2026.</t>
  </si>
  <si>
    <t>Evaluación Psicolaboral extra, para el cargo de Administrativo UGI Fiscalía de Atacama. (con autorización FN)</t>
  </si>
  <si>
    <t>Pasaje aéreo para Abogada Asistente quien debe asistir a Jornada de Instructores.</t>
  </si>
  <si>
    <t>Reparación y Pintura de Muros en  Unidad SAC.</t>
  </si>
  <si>
    <t>Pasaje aéreo para Analista SAC .</t>
  </si>
  <si>
    <t>Pasaje aéreo para Administradora FL Coquimbo quien asiste a Jornadas Formativas para Jefaturas.</t>
  </si>
  <si>
    <t>Pasaje aéreo para Fiscal Jefe FL Coquimbo, quien asiste a Jornadas Formativas para Jefaturas.</t>
  </si>
  <si>
    <t>Pasaje aéreo para Fiscal Adjunto Coquimbo, quien asiste a Jornadas Formativas para Jefaturas.</t>
  </si>
  <si>
    <t>Pasaje aéreo para Administradora FL La Serena, quien debe asistir a Jornadas Formativas.</t>
  </si>
  <si>
    <t>Pasaje aéreo para Fiscal Jefe FL La Serena, quien debe asistir a Jornadas Formativas.</t>
  </si>
  <si>
    <t>Presente recordatorio aniversario de Carabineros de Chile.</t>
  </si>
  <si>
    <t>Mantención Correctiva por Fuga en equipos Split ocean de 24000 BTU/H del piso 4 de la FL Coquimbo.</t>
  </si>
  <si>
    <t>Pasaje aéreo para Administrador FL Vicuña quien debe asistir a Jornada Formativas para Jefaturas.</t>
  </si>
  <si>
    <t>Pasaje aéreo para Fiscal Jefe FL Vicuña, quien debe asistir a Jornada Formativas para Jefaturas.</t>
  </si>
  <si>
    <t xml:space="preserve">Reparación, cambio e instalación de pulsadores de asalto y programación de sistema. </t>
  </si>
  <si>
    <t xml:space="preserve">Evaluaciones psicolaborales para cargos auxiliares en FL La Serena. </t>
  </si>
  <si>
    <t>Contratación de servicio certificación de ascensor de la Fiscalía Local de Valparaíso</t>
  </si>
  <si>
    <t>CERVERT LIMITADA</t>
  </si>
  <si>
    <t>77.767.435-8</t>
  </si>
  <si>
    <t>Contratación de servicio de desratizado en la Fiscalía Local de Valparaíso</t>
  </si>
  <si>
    <t>SERVICIOS DE INGENIERÍA Y FUMIGACIONES ENTOMOLOGY SPA</t>
  </si>
  <si>
    <t>Compra de pasaje Rapa Nui - Santiago - Asistencia de Administradora a Jornada Formativa FL 2026 en dependencias de la Fiscalía Ncaional</t>
  </si>
  <si>
    <t>Compra de insumos coffee break - reunión de Administradores en la Fiscalía Local de Vina del Mar.</t>
  </si>
  <si>
    <t>Servicio de traslado de 2 Smart TV de 75" desde Fiscalía Regional hacia Fiscalía Local de Valparaíso</t>
  </si>
  <si>
    <t>CARLOS MANUEL SALGADO ACEITUNO</t>
  </si>
  <si>
    <t>6.792.274-3</t>
  </si>
  <si>
    <t>Compra de insumos coffee break - reunión de Fiscales Jefes con Fiscal Regional</t>
  </si>
  <si>
    <t>Contratación de servicio desratizado en la Fiscalía Local de La Ligua</t>
  </si>
  <si>
    <t>Compra pasaje aéreo Santiago-Balmaceda-Santiago por Jornadas Patagónicas pasajero Andrés Jara. Regulariza orden manual N ° 202622</t>
  </si>
  <si>
    <t>Compra de pasaje aéreo Santiago-Balmaceda-Santiago por Jornadas Patagónicas pasajero José Palominos. Regulariza orden manual N ° 202623</t>
  </si>
  <si>
    <t>Publicación aviso concurso diario El Rancaguino domingo 12 de abril</t>
  </si>
  <si>
    <t>Publicación aviso concurso diario El Rancaguino domingo 19 de abril</t>
  </si>
  <si>
    <t>Normalización eléctrica estación de trabajo Fiscal Yenny Muñoz FL San Fernando</t>
  </si>
  <si>
    <t>Reubicación puntos eléctricos, citofono, interruptores y punto eléctrico en recepción Fiscalía Regional</t>
  </si>
  <si>
    <t>Nivelación de carga eléctrica en tablero de aire acondicionado de la Fiscalía Local de San Vicente</t>
  </si>
  <si>
    <t>Servicio de pintura 30m2 de la fachada de la Fiscalía Local de Rancagua</t>
  </si>
  <si>
    <t>Cambio de la bomba de condensado al equipo UI-3 BCI – Sala de Rack Piso 1, Fiscalía local de Parral</t>
  </si>
  <si>
    <t>Suministro e instalación bomba condensado equipo aire acondicionado Split existente en pasillo 5° del edificio de la Fiscalía Regional</t>
  </si>
  <si>
    <t>Visita técnica de evaluación de equipo de aire acondicionado dependencias UNAAC Cotización Folio: P1559. Proyecto UNAAC.</t>
  </si>
  <si>
    <t>Aseo en dependencias nuevas de Fiscalía Local de Licantén</t>
  </si>
  <si>
    <t>MARISOL PEREZ TORRES</t>
  </si>
  <si>
    <t>10977557-6</t>
  </si>
  <si>
    <t>FRM N°62/2026</t>
  </si>
  <si>
    <t>Mantención de vehículo Fiscal Regional de los 70.000 Kilometros - Resolución FRM N° 62-2026</t>
  </si>
  <si>
    <t>CURIFOR S.A.</t>
  </si>
  <si>
    <t>92909000-4</t>
  </si>
  <si>
    <t>Armado de escritorios en Fiscalía Local de Licantén</t>
  </si>
  <si>
    <t>EDUARDO ARIEL ROJAS</t>
  </si>
  <si>
    <t>12790139-2</t>
  </si>
  <si>
    <t>Suministro de cable poder de distintas medidas para el nuevo edificio de FL Licantén</t>
  </si>
  <si>
    <t>FR / MP N°70/2026</t>
  </si>
  <si>
    <t>Servicio de Monitoreo y alarma para FL Licantén, Resolución FR/MP N° 70-2026</t>
  </si>
  <si>
    <t>Res.FR.N° 209</t>
  </si>
  <si>
    <t>Reparación de fuga de agua en red de calefacción central Fiscalía Regional.</t>
  </si>
  <si>
    <t>ROBINSON ALBORNOZ RIVAS</t>
  </si>
  <si>
    <t>10.424.765-2</t>
  </si>
  <si>
    <t>Pasajes aéreos Marcela Cartagena  y Ximena Hassi . Cuenta Pública FN Santiago</t>
  </si>
  <si>
    <t xml:space="preserve">Reparación de puertas y reja acceso Fiscalía Local Lebu. </t>
  </si>
  <si>
    <t>MB CONSTRUCCIONES SPA</t>
  </si>
  <si>
    <t>77.555.345-6</t>
  </si>
  <si>
    <t>Res.FR.N° 219</t>
  </si>
  <si>
    <t xml:space="preserve">Mantenimiento correctivo Generador Fiscalía Local Yumbel. </t>
  </si>
  <si>
    <t>DISTRIBUIDORA PERKINS CHI</t>
  </si>
  <si>
    <t>Res. FR N°75/2026</t>
  </si>
  <si>
    <t>Reubicación de equipo electrógeno de la Fiscalía Local de Traiguén.</t>
  </si>
  <si>
    <t>Ferretería y Servicios Santa Mónica Spa.</t>
  </si>
  <si>
    <t>76.875.998-7</t>
  </si>
  <si>
    <t>Servicio de peritaje (ADN vacuno) para causa de la Fiscalía Local de Nueva Imperial.</t>
  </si>
  <si>
    <t>Universidad Austral de Chile.</t>
  </si>
  <si>
    <t>81.380.500-6</t>
  </si>
  <si>
    <t>Reparación de circuito de iluminación del subterráneo de la Fiscalía Local de Temuco y Fiscalía Regional.</t>
  </si>
  <si>
    <t>Servicio de mantención de jardines y limpieza de estufa de la Fiscalía Local de Curacautín.</t>
  </si>
  <si>
    <t>Juan Anastasio Medina Maturana.</t>
  </si>
  <si>
    <t>5.444.220-3</t>
  </si>
  <si>
    <t>Pasajes aéreos para fiscales y funcionarios en comisión de servicio, trayecto Tco.-Santiago. Tco.</t>
  </si>
  <si>
    <t>Provisión e instalación de contactores eléctricos trifásicos para la Fiscalía Local de Lautaro.</t>
  </si>
  <si>
    <t>Res. FR N° 81/2026</t>
  </si>
  <si>
    <t>Mantención vehículo institucional asignado a la Fiscalía Local de Collipulli.</t>
  </si>
  <si>
    <t>Automotriz Portillo Sur Ltda.</t>
  </si>
  <si>
    <t>76.296.863-0</t>
  </si>
  <si>
    <t>Provisión e instalación de termo eléctrico mural para la Fiscalía Local de Lautaro.</t>
  </si>
  <si>
    <t>Publicación de aviso de concurso público para cargo de la Fiscalía Regional.</t>
  </si>
  <si>
    <t>Sociedad Periodística Araucania S.A.</t>
  </si>
  <si>
    <t>Silla ergonómica para la Unidad de Atención a Víctimas y Testigos de la Fiscalía Regional.</t>
  </si>
  <si>
    <t>Enilda Teresa Figueroa Mellado.</t>
  </si>
  <si>
    <t>6.189.318-0</t>
  </si>
  <si>
    <t>Servicio de mensajería para comunicación de archivos provisionales.</t>
  </si>
  <si>
    <t>Celcom S.A.</t>
  </si>
  <si>
    <t>76.023.762-0</t>
  </si>
  <si>
    <t>Suministro y reemplazo de botón de cabina de ascensor de la Fiscalía Local de Temuco.</t>
  </si>
  <si>
    <t>Modificación de mesones en la sala de CCTV de la Fiscalía Local de Temuco.</t>
  </si>
  <si>
    <t>Adquisición de  galvanos para entrega de reconocimiento a funcionarios de Carabineros de Chile.</t>
  </si>
  <si>
    <t>Modificación de pasaje aéreo para fiscal en comisión de servicio, trayecto Tco.-Santiago. Tco.</t>
  </si>
  <si>
    <t>FN/MP N°930/2026</t>
  </si>
  <si>
    <t>Implementación de sistema CCTV para vigilancia del edificio institucional de la Fiscalía Regional.</t>
  </si>
  <si>
    <t>Pasajes Aereos Ida Fiscal Claudia Baeza desde Valdivia a Santiago, domingo 12-04-2026 y Saul Lastra desde Temuco - Santiago - Temuco 12 al 16-04-2026</t>
  </si>
  <si>
    <t>Compra de pasaje Carlos Inostroza, jornada formativa FL 2026 g1 en FN desde 12 al 14-05-2026</t>
  </si>
  <si>
    <t xml:space="preserve">Compra de pasajes a Carlos Bahamondes y Jaime Godoy de Valdivia - Santiago - Valdivia desde el 12 al 14 de mayo 2026, jornada formativa FL 2026 G1 FN </t>
  </si>
  <si>
    <t>Compra de pasajes a Fiscal Regional Tatiana Esquivel y don Jorge Montaña desde Valdivia - Santiago - Valdivia desde el 27 al 30 de abril 2026, asiste a cuenta publica FN y consejo extraordinario Ley de Fortalecimiento.</t>
  </si>
  <si>
    <t>02 Evaluaciones Psicolaborales para Administrativo FL de La Union.</t>
  </si>
  <si>
    <t>Technic Talent Spa.</t>
  </si>
  <si>
    <t>Compra de pasajes a Leyla Chahin, Jornada Formativa FL  2026 G3 en la FN los dias 09 al 11-06-2026</t>
  </si>
  <si>
    <t>Suministro e instalacion de 03 plafones sobrepuestos quemados, en recepcion del piso 1 FR de Los Rios</t>
  </si>
  <si>
    <t>Compra de pasaje Rodrigo Guzman, jornada formativa FL 2026 G4 en FN desde 16 al 18-05-2026</t>
  </si>
  <si>
    <t>Compra de pasaje Juan Carlos Urrieta, jornada formativa FL 2026 g2 en FN desde 26 al 28-05-2026</t>
  </si>
  <si>
    <t>Compra de pasajes a Alejandra Anabalon, Jornada Formativa FL  2026 G3 en la FN los dias 26 al 28-06-2026</t>
  </si>
  <si>
    <t>Compra de interruptores simples por dobles, cableado y separacion de luces led en oficina de abogados y psicologos de equipo calle sin violencia ECOH, Piso 3</t>
  </si>
  <si>
    <t>Katseis Servicios Spa.</t>
  </si>
  <si>
    <t>78.139.373-8</t>
  </si>
  <si>
    <t>Pasaje aéreo P.Montt - Balmaceda - P.Montt  del 08 al 10-04-2026</t>
  </si>
  <si>
    <t>Pasaje aéreo Osorno- Santiago-Osorno 05-04 al 06-04-26</t>
  </si>
  <si>
    <t>Pasaje aéreo Osorno- Santiago-Osorno 07-04 al 09-04-26</t>
  </si>
  <si>
    <t>Pasaje aéreo P.Montt - Santiago - P.Montt  del 12 al 14-04-2026</t>
  </si>
  <si>
    <t>Pago multa pasaje aéreo por cambio de horario</t>
  </si>
  <si>
    <t>Pasaje aéreo P.Montt - Santiago - P.Montt  del 11 al 14-05-2026</t>
  </si>
  <si>
    <t>Pasaje aéreo P.Montt - Santiago - P.Montt  del 13 al 17-04-2026</t>
  </si>
  <si>
    <t>Pasaje aéreo Osorno- Santiago-Osorno 25-05 al 29-05-26</t>
  </si>
  <si>
    <t>Pasaje aéreo P.Montt - Santiago - P.Montt  del 20 al 24-04-2026</t>
  </si>
  <si>
    <t>Pasaje aéreo Osorno- Santiago-Osorno 08-06 al 12-06-26</t>
  </si>
  <si>
    <t>Pasaje aéreo P.Montt - Santiago - P.Montt  del 27-04 al 29-04-2026</t>
  </si>
  <si>
    <t>Pasaje aéreo P.Montt - Santiago - P.Montt  del 26-04 al 30-04-2026</t>
  </si>
  <si>
    <t>Pasaje aéreo P.Montt - Santiago - P.Montt  del 27-04 al 30-04-2026</t>
  </si>
  <si>
    <t>Pasaje aéreo P.Montt - Santiago  20-04-2026</t>
  </si>
  <si>
    <t>Pasaje aéreo P.Montt - Santiago- P.Montt del 15-06 al 18-06-2026</t>
  </si>
  <si>
    <t>Pasaje aéreo P.Montt - Santiago- P.Montt del 08-06 al 11-06-2026</t>
  </si>
  <si>
    <t>Pasaje aéreo P.Montt - Santiago- P.Montt del 11-05 al 14-05-2026</t>
  </si>
  <si>
    <t>Pasaje aéreo P.Montt - Santiago- P.Montt del 23-04 al 24-04-2026</t>
  </si>
  <si>
    <t>Pasaje aéreo P.Montt - Santiago- Castro del 15-06 al 19-06-2026</t>
  </si>
  <si>
    <t>Pasaje aéreo P.Montt - Santiago- P.Montt del 08-06 al 12-06-2026</t>
  </si>
  <si>
    <t>Pasaje aéreo Santiago- P.Montt 29-04-2026</t>
  </si>
  <si>
    <t>Pasaje aéreo P.Montt - Santiago- Castro del 20-07 al 24-07-2026</t>
  </si>
  <si>
    <t>Pasaje aéreo Osorno - Santiago - Osorno del 20-07 al 24-07-2026</t>
  </si>
  <si>
    <t>Pasaje aéreo P.Montt - Santiago 04-05-2026</t>
  </si>
  <si>
    <t>10 FR N°031</t>
  </si>
  <si>
    <t>Servicios de mantenimiento de ascensores FL P.Montt  por 1 año a contar del 01-06-2026</t>
  </si>
  <si>
    <t>10 FR N°032</t>
  </si>
  <si>
    <t>Servicios de mantenimiento de ascensores FL Osorno  por 1 año a contar del 01-08-2026</t>
  </si>
  <si>
    <t>Res. FR N° 139/2026</t>
  </si>
  <si>
    <t xml:space="preserve">Servicios de transporte para participantes en las Jornadas de Derecho Penal Contemporáneo, organizadas por la Fiscalía Regional de Aysén. </t>
  </si>
  <si>
    <t>Juan Fernando García Mansilla</t>
  </si>
  <si>
    <t>7.927.278-7</t>
  </si>
  <si>
    <t>Adquisición obsequios XIX Jornadas Patagónicas de Derecho Penal en Coyhaique.</t>
  </si>
  <si>
    <t>Francisco Javier Gutiérrez Aldunce</t>
  </si>
  <si>
    <t>9164934-9</t>
  </si>
  <si>
    <t>Pasajes aéreos nacionales Balmaceda -Santiago, para Director Ejecutivo Fiscalía Regional de Aysén. Inducción en la FN y participación en Cuenta Pública y Consejo de Fiscales.</t>
  </si>
  <si>
    <t>Pasajes aéreos nacionales Balmaceda - Santiago (ida y regreso), para Fiscal Adjunto Fiscalía Local de Coyhaique y Abogado Asesor Fiscalía Regional de Aysén.  Diligencias causa Artículo 19 en Santiago.</t>
  </si>
  <si>
    <t>Pasajes aéreos nacionales Balmacesa - Santiago (ida y regreso), para Fiscal Adjunto Jefe y Administradora Fiscalía Local de Coyhaique.  Jornadas Formativas para Jefaturas de Fiscalías Locales 2026 en Santiago.</t>
  </si>
  <si>
    <t>Pasajes aéreos nacionales, Balmaceda -Santiago, para Jefa Uravit Fiscalía Regional de Aysén.  Jornada de inducción y reuniones con Divisiones Nacionales.</t>
  </si>
  <si>
    <t>Pasajes Aéreos Nacionales, vuelo Balmaceda-Santiago (ida y regreso),  para  Jefe UGI Fiscal Regional de Aysén.  Jornada de inducción y reuniones con Divisiones Nacionales. en Santiago</t>
  </si>
  <si>
    <t>Res. FR N° 158/2026</t>
  </si>
  <si>
    <t>Servicio de mantención de caldera de calefacción central de dependencias de la Oficina de Atención de Cochrane Fiscalía Regional de Aysén.</t>
  </si>
  <si>
    <t>Res. FR N° 157/2027</t>
  </si>
  <si>
    <t>Servicio de mantención de caldera de calefacción central de dependencias de la Fiscalía Local de Chile Chico.</t>
  </si>
  <si>
    <t>Reparación urgente caldera Fiscalía Regional Aysén y Fiscalía Local Coyhaique. Según Presupuesto de fecha 16-04-2026.</t>
  </si>
  <si>
    <t>Pasajes aéreos nacionales Balmaceda - Santiago (ida y regreso), para Fiscal Adjunto Jefe y Administrador de Fiscalía Local Aysén.  Jornadas Formativas para Jefaturas de Fiscalías Locales 2026 en Santiago.</t>
  </si>
  <si>
    <t>Pasajes aéreos nacionales Balmaceda - Santiago (ida y regreso), para Fiscal Adjunto Jefe y Administrador de Fiscalía Local Chile Chico.  Jornadas Formativas para Jefaturas de Fiscalías Locales 2026 en Santiago.</t>
  </si>
  <si>
    <t>Pasajes aéreos tramo PUQSCL - SCLPMC fecha ida 14-04-26 regreso 16-04-26 y tramo PUQSCL - SCLPUQ fecha ida 14-04-26 regreso 17-04-26. Comisión de servicio</t>
  </si>
  <si>
    <t>Pasaje aéreo tramo SCLPUQ - PUQSCL, fecha ida 19-04-26 regreso 24-04-26.</t>
  </si>
  <si>
    <t>Pasaje aéreo para tramo PUQSCL fecha ida 27-04-2026 y tramo PUQSCL - SCLPUQ ida 17-04-2026, regreso 30-04-2026. Comisión de servicio</t>
  </si>
  <si>
    <t>Cambio pasaje aéreo  tramo SCLPUQ fecha ida 03-05-2026</t>
  </si>
  <si>
    <t>Cambio pasaje aéreo SCLPUQ fecha 01-05-2026</t>
  </si>
  <si>
    <t>Transbordo vehículo institucional Punta Arenas / Porvenir jueves 23/04/2026 a las 09:00 hrs. Comisión de Servicio</t>
  </si>
  <si>
    <t>TRANSBORDADORA AUSTRAL BROOM S.A.</t>
  </si>
  <si>
    <t>82074900-6</t>
  </si>
  <si>
    <t>Pasajes aéreos IDA 08-06-2026 tramo PUQ-SCL REGRESO 12-06-2026 tramo SCL-PUQ. Comisión de servicio</t>
  </si>
  <si>
    <t>Servicio de apertura de vehículo y confección de llave vehicular (ubicado en corral municipal)</t>
  </si>
  <si>
    <t>MAURICIO MANCILLA VELASQUEZ EIRL</t>
  </si>
  <si>
    <t>76612197-7</t>
  </si>
  <si>
    <t>Servicio de Corte de Pasto y retiro de material interior Fiscalía Local Tierra del Fuego.</t>
  </si>
  <si>
    <t>ALFREDO ROBERTO SALAZAR JEREZ</t>
  </si>
  <si>
    <t>Cambio pasaje aéreo IDA tramo PUQ-SCL fecha 26-04-2026 22:59hrs. VUELTA tramo SCL-PUQ fecha 03-05-2026 12:52hrs.</t>
  </si>
  <si>
    <t>Cambio pasaje aéreo Tramo PUQSCL, Fecha 23-04-26 23:59 hrs. Comisión de servicio</t>
  </si>
  <si>
    <t>Cambio pasaje aéreo  PUQSCL, Fecha 05-06-26 14:13 hrs. Comisión de servicio</t>
  </si>
  <si>
    <t>Pasaje Aéreo IDA PUQ-SCL 10-05-2026 14:13 hrs. REGRESO SCL_PUQ 13-05-2026 08:51hrs. Comisión de servicio.</t>
  </si>
  <si>
    <t>Pasajes aéreos 2 Ida: SCL-PUQ 03-05-2026 a las 07:27hrs./Regreso: PUQ-SCL 05-05-2026 a las 14:02hrs. - 2 Ida: SCL-PUQ 06-05-2026 a las 07:54hrs. / Regreso: PUQ-SCL 08-05-2026 a las 19:30hrs. - 1 Ida: SCL-PUQ 04-05-2026 a las 18:36hrs. / Regreso: PUQ-SCL 07-05-2026 a las 09:49hrs.</t>
  </si>
  <si>
    <t>Adquisición de intercomunicadores para Atención de Publico</t>
  </si>
  <si>
    <t>VSA GROUP SPA</t>
  </si>
  <si>
    <t>78199011-6</t>
  </si>
  <si>
    <t>Renovación suscripción La Segunda a contar de 29-04-2026</t>
  </si>
  <si>
    <t>90193000-7</t>
  </si>
  <si>
    <t>Renovación anual suscripción El Mercurio, a contar del 26-05-2026</t>
  </si>
  <si>
    <t>Servicio de evaluación psicolaboral cargos administrativos y auxiliares</t>
  </si>
  <si>
    <t>Adquisición de lanyard institucionales</t>
  </si>
  <si>
    <t>SYS IMPORT LIMITADA</t>
  </si>
  <si>
    <t>76494362-7</t>
  </si>
  <si>
    <t>Adquisición de tarjetas de proximidad</t>
  </si>
  <si>
    <t>Servicio de disposición final de residuos</t>
  </si>
  <si>
    <t>Servicio de TV Satelital para edificio de La Florida.</t>
  </si>
  <si>
    <t>TU VES S.A.</t>
  </si>
  <si>
    <t>76038873-4</t>
  </si>
  <si>
    <t xml:space="preserve">Arriendo de una máquina dispensadora de agua adicional, para oficinas de Unidad de Ingreso, edificio La Florida. </t>
  </si>
  <si>
    <t>COMERCIALIZADORA VODA CHILE SPA</t>
  </si>
  <si>
    <t>76119711-8</t>
  </si>
  <si>
    <t>Contratación de suscripción anual de Diario Financiero.</t>
  </si>
  <si>
    <t>EDICIONES FINANCIERAS S.A.</t>
  </si>
  <si>
    <t>96539380-3</t>
  </si>
  <si>
    <t>Cambio de cerradura y soldadura portón ingreso peatonal edificio Las Condes.</t>
  </si>
  <si>
    <t>Reparación complementaria Equipos de aire acondiconado Ed. Las Condes.</t>
  </si>
  <si>
    <t>CASMO INGENIERIA Y CONSTRUCCION SPA</t>
  </si>
  <si>
    <t>77293707-5</t>
  </si>
  <si>
    <t>Instalación de circuito eléctrico edificio La Florida.</t>
  </si>
  <si>
    <t>Reparación de lockers para guardias de edificio Ñuñoa.</t>
  </si>
  <si>
    <t>Res. DER N° 15-2026</t>
  </si>
  <si>
    <t>Servicio de interprete Español-Coreano.</t>
  </si>
  <si>
    <t>Adquisición de overoles para nuevos custodios del edificio de Fiscalías especializadas en San Miguel.</t>
  </si>
  <si>
    <t xml:space="preserve">COMERCIAL E INVERSIONES FUSION ZERO LTDA. </t>
  </si>
  <si>
    <t>76015943-3</t>
  </si>
  <si>
    <t xml:space="preserve">Adquisición de zapatos de seguridad para nuevos custodios del edificio de Fiscalias especializadas en San Miguel. </t>
  </si>
  <si>
    <t xml:space="preserve">COMERCIAL E INDUSTRIAL NOVA SEGURIDAD LTDA. </t>
  </si>
  <si>
    <t>78610360-6</t>
  </si>
  <si>
    <t>Reparación de tabique con terminación Wall Panel en sala de reuniones piso 5 de Gran Avenida 3814, San Miguel.</t>
  </si>
  <si>
    <t>FR N°67</t>
  </si>
  <si>
    <t>CD reparacion compresor equipo AC Melipilla GMI-262611. RS FR 67 del 31.03.26</t>
  </si>
  <si>
    <t>Servicio de ajuste accesorios CCAA, revision completa de los equipos magneticos, habilitacion, normalización y ajuste necesario. COT 203261. Art 8 letra A</t>
  </si>
  <si>
    <t>FR N°20/2025</t>
  </si>
  <si>
    <t>Reparación motor AC piso 11 Flagrancias, GMI-262624. Valores dentro de contrato RS FR 20 del 28.01.25</t>
  </si>
  <si>
    <t>Visita técnica para levantamiento y diagnóstico de sillones en mal estado para reparación. Contratación servicio conforme a art. 8 letra "a" del reglamento interno del MP, ley 19886.</t>
  </si>
  <si>
    <t>REP. Y VENTA DE MUEBLES ROSALINO URRUTIA</t>
  </si>
  <si>
    <t>78308855-K</t>
  </si>
  <si>
    <t>Provisión e instalación de centros de enchufes triples con respectiva canalización y cableado en casino piso 11 edificio Miraflores. Contratación de conformidad a letra "a" del art. 8 del reglamento interno del Ministerio Público, ley 19886.</t>
  </si>
  <si>
    <t>CD limpieza motor/serpentin y cambio valvulas en piso 9, FL Maipu. Valores por contrato Res FR 20 Adj. Lic. Pub. Mant. Clima 28.01.25</t>
  </si>
  <si>
    <t>Adquisición de cofres case transparentes Sata 2.5 USB 3.0 para disco duro externo solicitado por UGI. Compra de conformidad a letra "a2 art.8 del reglamento interno del Ministerio Público, ley 19886.</t>
  </si>
  <si>
    <t>TECNOCAM SPA</t>
  </si>
  <si>
    <t>76484316-9</t>
  </si>
  <si>
    <t>Reparacion y provision de caja porta filtro AC piso 9, Contratación de acuerdo al Reglamento de compras art 8 letra A.</t>
  </si>
  <si>
    <t>FR N°82</t>
  </si>
  <si>
    <t>Trabajos menores de Reparaciones de cercos eléctricos en las Fiscalías locales de Pudahuel- San Bernardo- Talagante- Melipilla - Curacaví y Oficina Auxiliar de Buin. Contratación Directa (CD) con Resolución FR N°82 del 15-04-2026.</t>
  </si>
  <si>
    <t>Servicio reparacion de emergencia de porton vehicular FL Pudahuel, art 8 letra A.</t>
  </si>
  <si>
    <t>CD reparacion partes y piezas AC FL Curacavi, valores dentro de contrato RS FR 20 del 28.01.25</t>
  </si>
  <si>
    <t>CD prov equipo AC split 12BTU y bomba condensado, parte de los valores por contrato RS FR 20 del 28.01.25 y el kit fuera de valores, autorizado en RS FR 88 del 23.04.26</t>
  </si>
  <si>
    <t>Regulariza trabajos de emergencia ejecutados en oficina auxiliar de Buin por inundación por aguas lluvias. Solicita trabajos de urgencia Administradora Faride Lobos. Contratación conforme a art. 8 letra "a" del reglamento interno del MP, Ley 19886.</t>
  </si>
  <si>
    <t>Servicio visita para revisión circuito eléctrico de sistema de aire acondicionado con informe en piso 11 edificio Miraflores. Contratación de acuerdo a letra "a" del art. 8 del reglamento interno del MP, ley 19886.</t>
  </si>
  <si>
    <t>Revisión de emergencia cerco eléctrico por falla en sistema en FL Curacaví. Contratación de conformidad a art. 8 en su letra "a" del reglamento interno del MP, ley 19886.</t>
  </si>
  <si>
    <t>Provisión e instalación de luminaria panel con respectivo circuito eléctrico e interruptor en bodega piso 11. Contratación de acuerdo a art. 8 letra "a" del reglamento interno del MP, ley 19886..</t>
  </si>
  <si>
    <t>Pasaje aéreo nacional para Sra. María Elena Leiva, Rut: 10.575.564-3, Santiago/Puerto Montt/Santiago, del 20 al 22 de abril de 2026. Asiste a revisión de última etapa de la FL Quellón y visita de obra FL Castro.</t>
  </si>
  <si>
    <t>FN/MP N° 636</t>
  </si>
  <si>
    <t>Contratación de servicio de traslado de equipamiento asociado a contratos vigentes de multifuncionales y plataforma usuaria desde la región del maule a la fiscalía nacional.</t>
  </si>
  <si>
    <t>Ricoh S.A.</t>
  </si>
  <si>
    <t>96513980-k</t>
  </si>
  <si>
    <t>Compra de 1 Bolsa de 500 días de seguros de viajes internacionales, bajo modalidad de pre-compra por cada día de cobertura.</t>
  </si>
  <si>
    <r>
      <t xml:space="preserve">Pasaje aéreo nacional para Sr. Eugenio Campos Lucero, Rut: 10.607.556-5, Santiago/Puerto Montt/Santiago, el 15 de abril </t>
    </r>
    <r>
      <rPr>
        <sz val="9"/>
        <rFont val="Calibri"/>
        <family val="2"/>
      </rPr>
      <t>Motivo: Apoyo jurídico penal y procesal en causa denominada Trama Bielorrusa conforme art. 19 LOC.</t>
    </r>
  </si>
  <si>
    <t>Pasaje aéreo nacional para Sr. Enrique Andres Vasquez Inostroza, Rut: 15.989.493-2, Santiago/Balmaceda/Santiago, del 09 al 11 de abril de 2026. Viaja junto al fiscal jefe de Aysén.</t>
  </si>
  <si>
    <t>Contratación de Servicios de Coffe break, para 20 personas por jornada, las cuales se realizara entre el 15 al 16 de abril de 2026, en jornadas AM a las 10:15 horas, en dependencias de Catedral 1401, piso 16, sala de reuniones Academia. Con motivo de Comité Curricular Ruta Facilitadores.</t>
  </si>
  <si>
    <t>Pasaje aéreo nacional para Sr. Juan Droguett, Rut: 13.596.560-K, Santiago/Arica/Santiago, del 13 al 15 de abril de 2026. Actividades propia de la unidad de seguridad.</t>
  </si>
  <si>
    <t xml:space="preserve">Pasaje aéreo nacional para Sr. Emilio Rodriguez, Rut: 13.197.814-6, Santiago/Iquique/Santiago, el 20 de abril de 2026. Actividades propia de la unidad de seguridad. </t>
  </si>
  <si>
    <t>Pasaje aéreo nacional para Sr. Felipe Carreño, Rut: 17.054.548-6, Santiago/Iquique/Santiago, el 20 de abril de 2026. Actividades propia de la unidad de seguridad.</t>
  </si>
  <si>
    <t>Pasaje aéreo nacional para Sr. Juan Droguett, Rut: 13.596.560-K, Santiago/Iquique/Santiago, del 20 al 22 de abril de 2026. Actividades propia de la unidad de seguridad.</t>
  </si>
  <si>
    <t xml:space="preserve">Publicación Aviso Llamado a Concurso Público de Fiscales Adjuntos 2026, realizado el 27 de marzo de 2026. </t>
  </si>
  <si>
    <t>Pasaje aéreo nacional para Sr. Carlos Figueroa Echavarría, Rut: 14.410.351-3, Temuco/Santiago, el 22 de marzo de 2026. Acompaña a actividades del FN.</t>
  </si>
  <si>
    <t>Pasaje aéreo internacional, Sr. Felipe Fritz Castro Rut: 16899242-4, Nueva York/Santiago, el 14 de marzo de 2026. Escolta al Fiscal Nacional a Concurrencia a reunión directiva.</t>
  </si>
  <si>
    <t>Contratación de Servicios de Coffe break, para 55 personas por jornada, las cuales se realizara entre el 20 al 24 de abril de 2026, en jornadas AM a las 10:30 horas, en dependencias de Catedral 1401, piso 16, sala de reuniones Academia. Con motivo de Lavado de activos e investigación Patrimonial del Ministerio Público para las BRILAC.</t>
  </si>
  <si>
    <t xml:space="preserve">Pasaje aéreo nacional para Sr. José Manuel Madariaga, Rut: 18.634.420-0, Santiago/Puerto Montt/Santiago, del 05 al 07 de mayo de 2026. Jornada de capacitación y revisión de causas de competencia ULDDECO. </t>
  </si>
  <si>
    <t xml:space="preserve">Pasaje aéreo nacional para Sra. Nataly Muñoz Ulloa, Rut: 16.931.283-4, Santiago/Puerto Montt/Santiago, del 05 al 07 de mayo de 2026. Jornada de capacitación y revisión de causas de competencia ULDDECO. </t>
  </si>
  <si>
    <t xml:space="preserve">Pasaje aéreo nacional para Sra. Paula Arroyave Escaffi, Rut: 10.359.201-1, Santiago/Punta Arenas/Santiago, del 16 al 18 de junio de 2026. Participación en la reunión de Fiscales Jefes y Administradores, organizada por Cristián Saavedra, en la cual se contempla además la realización de un taller. Asimismo, se sostendrán reuniones de trabajo con funcionarios de Punta Arenas y Puerto Natales. </t>
  </si>
  <si>
    <t xml:space="preserve">Pasaje aéreo nacional para Sr. Alejandro Bozzi Acuña, Rut: 10.212.342-5, Santiago/Punta Arenas/Santiago, del 16 al 18 de junio de 2026. Participación en la reunión de Fiscales Jefes y Administradores, organizada por Cristián Saavedra, en la cual se contempla además la realización de un taller. Asimismo, se sostendrán reuniones de trabajo con funcionarios de Punta Arenas y Puerto Natales. </t>
  </si>
  <si>
    <t>Pasaje aéreo nacional para Sr. Cristian Paredes Valenzuela, Rut: 14.303.292-2, Santiago/Temuco/Santiago, del 21 al 24 de abril de 2026. Participa como coordinador en la Mesa VR de la MZ Sur que se desarrollará en Temuco los días 22 y 23 de abril; y el día 24 en horario AM reunión de trabajo con equipo directivo regional por temas de interés UPCE.</t>
  </si>
  <si>
    <t>Adquisición de 1 Ciento de tarjetas de presentación, impresa por ambas caras, a color tiro y retiro,tamaño 9x5.5 cm corte recto en papel couche de 300 gr. Para el Fiscal Jefe de la Fiscalia Supraterritorial don Miguel Ángel Orellana.</t>
  </si>
  <si>
    <t xml:space="preserve">Pasaje aéreo nacional para Sr. Enrique Vásquez Inostroza Rut.:15989493-2, Santiago/Temuco, del 22 de abril de 2026. Motivo: Exposición del modelo (Equipo Supra) y Exposición de mercados delictuales y/o fenómenos criminales regionales. (SAC Regionales) </t>
  </si>
  <si>
    <t>Pasaje aéreo nacional para Sra. Ivonne Sepúlveda Sánchez Rut: 12.872.933-K, Santiago/Punta Arenas/Santiago, del 25 al 26 de mayo de 2026. Motivo: Impartir Seminario Femicidios</t>
  </si>
  <si>
    <t>Pasaje aéreo nacional para Sr. Sebastian Aguilera Vasconcellos Rut: 18.934.619-0, Santiago/Punta Arenas/Santiago, del 25 al 26 de mayo de 2026. Motivo: Impartir Seminario Femicidios</t>
  </si>
  <si>
    <t>FN/MP N° 3082</t>
  </si>
  <si>
    <t xml:space="preserve">Renovación del Convenio "Enterprise Agreement” conforme al año 2026, lo que incluye los servicios de mantención y soporte de 384 licencias Windows Server y 40 licencias SQL Server y SQL Server Enterprise. </t>
  </si>
  <si>
    <t>MSLI Latam Inc.</t>
  </si>
  <si>
    <t>88044324-9</t>
  </si>
  <si>
    <t>Adquisición e instalación de 2 baterías de 12 volt 7 anp, para central de descarga rp-2002. ubicado en piso 18, edificio de la fiscalía.</t>
  </si>
  <si>
    <t>Protego S.A.</t>
  </si>
  <si>
    <t>99573010-3</t>
  </si>
  <si>
    <t>Pasaje aéreo nacional para Sr. Asher Hasson Díaz, Rut: 16.376.464-4, Santiago/Punta Arenas/Santiago, del 16 al 18 de junio de 2026. Programa Auditoria 2026.</t>
  </si>
  <si>
    <t>Pasaje aéreo nacional para Sra. Maria Jesús Gutierrez, Rut: 18.391.651-3, Santiago/Punta Arenas/Santiago, del 16 al 18 de junio de 2026. Programa Auditoria 2026.</t>
  </si>
  <si>
    <t>Pasaje aéreo nacional para Sra. Paloma Farias Gamboa, Rut: 19.002.792-9, Santiago/Punta Arenas/Santiago, del 16 al 18 de junio de 2026. Programa Auditoria 2026.</t>
  </si>
  <si>
    <t>Pasaje aéreo nacional para Sa. Pablo Andrade Zuñiga, Rut: 10.228.056 -3, Santiago/Punta Arenas/Santiago, del 15 al 19 de junio de 2026. Programa Auditoria 2026.</t>
  </si>
  <si>
    <t>Pasaje aéreo nacional para Sr. Gabriel Araya Ibáñez, Rut: 7.848.406-3, Santiago/Punta Arenas/Santiago, del 15 al 19 de junio de 2026. Programa Auditoria 2026.</t>
  </si>
  <si>
    <t>Pasaje aéreo nacional para Sr. Eduardo Gallegos Díaz, Rut: 11.242.138-6 , Santiago/Punta Arenas/Santiago, del 15 al 19 de junio de 2026. Programa Auditoria 2026.</t>
  </si>
  <si>
    <t>Pasaje aéreo nacional para Sr. Jaime Estrada Osses, Rut: 13.265.306-2, Santiago/Punta Arenas/Santiago, del 15 al 19 de junio de 2026. Programa Auditoria 2026.</t>
  </si>
  <si>
    <t>Pasaje aéreo nacional para Sra. Evelyn Valencia, Rut: 10.560.250-2, Santiago/Arica/Santiago, del 28 al 31 de julio de 2026. Programa Auditoria 2026.</t>
  </si>
  <si>
    <t>Pasaje aéreo nacional para Sra. Maria Jesús Gutierrez, Rut: 18.391.651-3, Santiago/Arica/Santiago, del 28 al 31 de julio de 2026. Programa Auditoria 2026.</t>
  </si>
  <si>
    <t>Pasaje aéreo nacional para Sa. Pablo Andrade Zuñiga, Rut: 10.228.056 -3, Santiago/Arica/Santiago, del 28 al 31 de julio de 2026. Programa Auditoria 2026.</t>
  </si>
  <si>
    <t>Pasaje aéreo nacional para Sr. Gabriel Araya Ibáñez, Rut: 7.848.406-3, Santiago/Arica/Santiago, del 28 al 31 de julio de 2026. Programa Auditoria 2026.</t>
  </si>
  <si>
    <t>Pasaje aéreo nacional para Sr. Eduardo Gallegos Díaz, Rut: 11.242.138-6 , Santiago/Arica/Santiago, del 28 al 31 de julio de 2026. Programa Auditoria 2026.</t>
  </si>
  <si>
    <t>Pasaje aéreo nacional para Sr. Jaime Estrada Osses, Rut: 13.265.306-2, Santiago/Arica/Santiago, del 28 al 31 de julio de 2026. Programa Auditoria 2026.</t>
  </si>
  <si>
    <t>Pasaje aéreo nacional para Sr. Patricio Soto Latrille, Rut: 18.839.360-8, Santiago/Copiapo/Santiago, del 11 al 13 de agosto de 2026. Programa Auditoria 2026.</t>
  </si>
  <si>
    <t>Pasaje aéreo nacional para Sra. Paloma Farias Gamboa, Rut: 19.002.792-9, Santiago/Copiapo/Santiago, del 11 al 13 de agosto de 2026. Programa Auditoria 2026.</t>
  </si>
  <si>
    <t>Pasaje aéreo nacional para Sa. Pablo Andrade Zuñiga, Rut: 10.228.056 -3, Santiago/Copiapo/Santiago, del 10 al 14 de agosto de 2026. Programa Auditoria 2026.</t>
  </si>
  <si>
    <t>Pasaje aéreo nacional para Sr. Gabriel Araya Ibáñez, Rut: 7.848.406-3, Santiago/Copiapo/Santiago, del 10 al 14 de agosto de 2026. Programa Auditoria 2026.</t>
  </si>
  <si>
    <t>Pasaje aéreo nacional para Sr. Eduardo Gallegos Díaz, Rut: 11.242.138-6 , Santiago/Copiapo/Santiago, del 10 al 14 de agosto de 2026. Programa Auditoria 2026.</t>
  </si>
  <si>
    <t>Pasaje aéreo nacional para Sr. Jaime Estrada Osses, Rut: 13.265.306-2, Santiago/Copiapo/Santiago, del 10 al 14 de agosto de 2026. Programa Auditoria 2026.</t>
  </si>
  <si>
    <t>Pasaje aéreo nacional para Sra. Evelyn Valencia, Rut: 10.560.250-2, Santiago/Temuco/Santiago, del 25 al 27 de agosto de 2026. Programa Auditoria 2026.</t>
  </si>
  <si>
    <t>Pasaje aéreo nacional para Sra. Paloma Farias Gamboa, Rut: 19.002.792-9, Santiago/Temuco/Santiago, del 25 al 27 de agosto de 2026. Programa Auditoria 2026.</t>
  </si>
  <si>
    <t>Pasaje aéreo nacional para Sra. Maria Jesús Gutierrez, Rut: 18.391.651-3, Santiago/Temuco/Santiago, del 25 al 27 de agosto de 2026. Programa Auditoria 2026.</t>
  </si>
  <si>
    <t>Pasaje aéreo nacional para Sa. Pablo Andrade Zuñiga, Rut: 10.228.056 -3, Santiago/Temuco/Santiago, del 24 al 28 de agosto de 2026. Programa Auditoria 2026.</t>
  </si>
  <si>
    <t>Pasaje aéreo nacional para Sr. Gabriel Araya Ibáñez, Rut: 7.848.406-3, Santiago/Temuco/Santiago, del 24 al 28 de agosto de 2026. Programa Auditoria 2026.</t>
  </si>
  <si>
    <t>Pasaje aéreo nacional para Sr. Eduardo Gallegos Díaz, Rut: 11.242.138-6 , Santiago/Temuco/Santiago, del 24 al 28 de agosto de 2026. Programa Auditoria 2026.</t>
  </si>
  <si>
    <t>Pasaje aéreo nacional para Sr. Jaime Estrada Osses, Rut: 13.265.306-2, Santiago/Temuco/Santiago, del 24 al 28 de agosto de 2026. Programa Auditoria 2026.</t>
  </si>
  <si>
    <t>Pasaje aéreo nacional para Sr. Roberto Garrido Bedwell, Rut: 10.363.681-7, Temuco/Santiago/Temuco, del 20 al 21 de abril de 2026. Subroga al Fiscal Nacional.</t>
  </si>
  <si>
    <t>Contratación de Coffe break para 15 personas a realizarse el día miércoles 22 de abril de 2026 en jornada PM a las 15:00 horas, en dependencias de la Fiscalía Nacional, con motivo de "focus de cuidado de equipo de la Unidad de Delitos Sexuales".</t>
  </si>
  <si>
    <t>FN/MP N° 845</t>
  </si>
  <si>
    <t>Contratación de renovación anual de 2 licencias GRAYKEY 125 avanzado y 3 licencias de GRAYKEY 30 básico, para el Ministerio Público.</t>
  </si>
  <si>
    <t>Digitoforense Spa.</t>
  </si>
  <si>
    <t>77128254-7</t>
  </si>
  <si>
    <t xml:space="preserve">Publicación de aviso de resolución de nombramiento de Fiscal Regional Metropolitana Occidente individualizado, realizado el 09 de abril de 2026. </t>
  </si>
  <si>
    <t>Contratación de Visita de emergencia, según lo estipulado en la Cláusula Quinta del contrato suscrito entre Comercial Bone y el Ministerio Público, realizada el día 20 de abril del 2026, en la Fiscalia Nacional.</t>
  </si>
  <si>
    <t>Pasaje aéreo nacional para Sr. Ignacio Castillo, Rut: 10.598.535-5, Santiago/Concepción/Santiago, del 22 al 23 de abril de 2026. Apoyar un procedimiento de la Fiscalía ECOH.</t>
  </si>
  <si>
    <t>Contratación de Servicios de Coffe break, para 38 personas, a realizarse el 28 de abril de 2026, en jornada AM a las 11:15 horas, en dependencias de la Fiscalía Nacional piso 07. Con motivo de “Presentación Programa BITMAP”.</t>
  </si>
  <si>
    <t>Contratación de Servicios de Coffe break, para 25 personas por jornada, a realizarse los días 23 y 24 de abril de 2026, en jornadas AM a las 11:15 horas. Con motivo de “Tópicos de Gestión y Economía para apoyar la toma de decisiones”.</t>
  </si>
  <si>
    <t>Pasaje aéreo nacional para Sr. Rodrigo Honores Cisternas, Rut: 17.654.837-1, Santiago/Antofagasta/Santiago, del 12 al 14 de mayo de 2026. Visitas inspectivas a los equipos ECOH</t>
  </si>
  <si>
    <t>Pasaje aéreo nacional para Sra. Maite Negrete Alegría, Rut: 19.031.718-8, Santiago/Antofagasta/Santiago, del 12 al 14 de mayo de 2026. Visitas inspectivas a los equipos ECOH</t>
  </si>
  <si>
    <t>Pasaje aéreo nacional para Sra. Javiera Espinoza, Rut: 17.697.864-3, Santiago/Antofagasta/Santiago, del 12 al 14 de mayo de 2026. Reuniones con equipo ECOH de Antofagasta y Calama.</t>
  </si>
  <si>
    <t>Pasaje aéreo nacional para Sr. Claudio Ramírez Nuñez, Rut: 11.415.366-4, Santiago/Concepción, el 12 de mayo de 2026. jornadas de trabajo presenciales con los equipos SAC de las Fiscalías Regionales.</t>
  </si>
  <si>
    <t>Pasaje aéreo nacional para Sr. Carlos Bobadilla Barra, Rut: 17.619.374-3, Santiago/Concepción, el 12 de mayo de 2026. jornadas de trabajo presenciales con los equipos SAC de las Fiscalías Regionales.</t>
  </si>
  <si>
    <t>Pasaje aéreo nacional para Sr. Willybaldo Saavedra Portales, Rut: 14.497.340-2, Santiago/Concepción, el 12 de mayo de 2026. jornadas de trabajo presenciales con los equipos SAC de las Fiscalías Regionales.</t>
  </si>
  <si>
    <t>Pasaje aéreo nacional para Sra. Paola Alejandra Apablaza Arias, Rut: 8.704.052-6, Santiago/Antofagasta/Santiago, del 14 al 15 de mayo de 2026. Viaje a Antofagasta Fiscal Jefe y Fiscal Coordinadora zona norte.</t>
  </si>
  <si>
    <t>Pasaje aéreo nacional para Sr. Miguel Orellana Perez, Rut: 9.875.973-5, Santiago/Antofagasta/Santiago, del 14 al 15 de mayo de 2026. Viaje a Antofagasta Fiscal Jefe y Fiscal Coordinadora zona norte.</t>
  </si>
  <si>
    <t>FN/MP N° 843</t>
  </si>
  <si>
    <t>Contratación de traslado del enlace del Ministerio Público que se conecta al Data Center del Servicio de Registro Civil e Identificación, actualmente ubicado en calle Amunátegui N° 25, piso 2, comuna y ciudad de Santiago (Data Center de ENTEL), a su nueva ubicación en Av. Eduardo Frei Montalva N° 3615, comuna y ciudad de Conchalí (Data Center de GTD).</t>
  </si>
  <si>
    <t>Claro Chile Spa.</t>
  </si>
  <si>
    <t>96799250-k</t>
  </si>
  <si>
    <t>Contratación de Visita de emergencia, según lo estipulado en la Cláusula Quinta del contrato suscrito entre Comercial Bone y el Ministerio Público, realizada el día 23 de abril del 2026, en horario inhábil en la Fiscalia Nacional.</t>
  </si>
  <si>
    <t xml:space="preserve">Publicación de aviso de resolución de nombramiento de Fiscal Regional de Aysén individualizado, realizado el 16 de abril de 2026. </t>
  </si>
  <si>
    <t>Contratación de Servicios de Coffe Break para 30 personas a realizarse el día 28 de abril en jornadas PM a las 16:15 horas, con motivo de la realización de Reunión DERs.</t>
  </si>
  <si>
    <t>Pasaje aéreo nacional para Sra. Sonia Flores Rubio, Rut: 13.581.084-3, Santiago/Concepcion/Santiago, del 26 de abril de 2026. Motivo acompañar al Señor Fiscal Nacional a la ceremonia de conmemoración del 2do. Aniversario del Fallecimiento de los Suboficiales Mayores Carlos Cisterna, Misael Vidal y Sergio Arévalo (Q.E.PDD.) a realizarse en Los Álamos.</t>
  </si>
  <si>
    <t>Pasaje aéreo nacional para Sra. Deborah Bailey Vera, Rut: 11.605.340-3, Santiago/Concepcion/Santiago, del 26 de abril de 2026. Motivo acompañar al Señor Fiscal Nacional a la ceremonia de conmemoración del 2do. Aniversario del Fallecimiento de los Suboficiales Mayores Carlos Cisterna, Misael Vidal y Sergio Arévalo (Q.E.PDD.) a realizarse en Los Álamos.</t>
  </si>
  <si>
    <t>FN/MP N° 855</t>
  </si>
  <si>
    <t>Contratación de suscripción anual para la adquisición de las licencias Cellebrite Pathfindr 200; una licencia Clarview Pro; dos licencias Chainalysis Reactor.</t>
  </si>
  <si>
    <t>Pasaje aéreo nacional para Sr. Marco Pacheco Veron, Rut: 12.611.628-4,Santiago/Punta Arenas/Santiago, del 12 al 14 de mayo de 2026. Jornada sobre crimen organizado y narcotráfico transnacional en el ámbito portuario 13 y 14 de mayo de 2026 / Fiscalía Regional de Magallanes y la Antár􀆟ca Chilena.</t>
  </si>
  <si>
    <t>Pasaje aéreo nacional para Sr. Luis Quiroga Escobar, Rut: 14.357.807-0,Santiago/Punta Arenas/Santiago, del 12 al 14 de mayo de 2026. Jornada sobre crimen organizado y narcotráfico transnacional en el ámbito portuario 13 y 14 de mayo de 2026 / Fiscalía Regional de Magallanes y la Antár􀆟ca Chilena.</t>
  </si>
  <si>
    <t>Pasaje aéreo nacional para Sra. Tania Gajardo, Rut: 14.143.379-2,Santiago/Punta Arenas/Santiago, del 13 al 14 de mayo de 2026. Capacitaciones Programa Tráfico Portuario Austral</t>
  </si>
  <si>
    <t xml:space="preserve">Pasaje aéreo internacional para Sr. Felipe Fritz Castro, Rut: 16.899.242-4,Santiago/Roma - Palermo – Italia/Santiago, del 19 al 24 de mayo de 2026. Escoltar al Fiscal Nacional a Participar en Reuniones Operativas en Roma y posteriormente al Encuentro Regional #FollowtheMoney #FollowtheData en honor a  Giovanni Falcone en Palermo. </t>
  </si>
  <si>
    <t>Pasaje aéreo internacional para Sr. Juan Pablo Glasinovic Vernon, Rut: 9.616.765-2,Santiago/Lima – Perú/Santiago, del 04 al 05 de mayo de 2026. Participar en seminario internacional: "seguridad ciudadana 360°: prevención, persecución y política criminal, Reunión con Fiscal General de Perú  y firma de convenio entre Ministerios Públicos.</t>
  </si>
  <si>
    <t>Pasaje aéreo internacional para Sr. Iván Navarro Papic, Rut: 15.338.286-7,Santiago/Lima – Perú/Santiago, del 04 al 06 de mayo de 2026. Participar en seminario internacional: "seguridad ciudadana 360°: prevención, persecución y política criminal, Reunión con Fiscal General de Perú  y firma de convenio entre Ministerios Públicos.</t>
  </si>
  <si>
    <t>Pasaje aéreo internacional para Sr. Juan Carlos Navarrete Cuevas, Rut: 15.235.197-6,Santiago/Lima – Perú/Santiago, del 04 al 05 de mayo de 2026. Escolta al Fiscal Nacional en seminario internacional: "seguridad ciudadana 360°: prevención, persecución y política criminal, Reunión con Fiscal General de Perú  y firma de convenio entre Ministerios Públicos.</t>
  </si>
  <si>
    <t>Pasaje aéreo nacional para Sra. Carolina Zavidich, Rut: 10.324.655-5,Santiago/Punta Arenas/Santiago, del 12 al 14 de mayo de 2026. Capacitaciones Programa Tráfico Portuario Austral.</t>
  </si>
  <si>
    <t>Pasaje aéreo nacional para Sra. Maruzzella Pavan, Rut: 9.037.574-1,Santiago/La Serena/Santiago, del 26 al 27 de mayo de 2026. asiste a una reunión en la DAMOP de la región de Coquimbo.</t>
  </si>
  <si>
    <t xml:space="preserve">Pasaje aéreo nacional para Sr. Eduardo Velasquez Valdebenito , Rut: 12.670.571-9, Santiago/La Serena/Santiago, del 27 al 28 de mayo de 2026. Proceso de implementación de los Sistemas de Análisis Criminal. </t>
  </si>
  <si>
    <t xml:space="preserve">Pasaje aéreo nacional para Sr. Willybaldo Saavedra Portales, Rut: 14.497.340-2, Santiago/Arica-Iquique/Santiago, del 24 al 26 de mayo de 2026. Proceso de implementación de los Sistemas de Análisis Criminal. </t>
  </si>
  <si>
    <t xml:space="preserve">Pasaje aéreo nacional para Sr. Claudio Ramírez Nuñez, Rut: 11.415.366-4, Santiago/La Serena/Santiago, del 27 al 28 de mayo de 2026. Proceso de implementación de los Sistemas de Análisis Criminal. </t>
  </si>
  <si>
    <t>Pasaje aéreo nacional para Sra. Giovanna Herrera A., Rut: 11.625.141-8, Santiago/Coquimbo/Santiago, del 18 al 19 de mayo de 2026. Realización de una Jornada de capacitación y revisión de causas de competencia ULDDECO.</t>
  </si>
  <si>
    <t>Pasaje aéreo nacional para Sra. Nataly Muñoz Ulloa, Rut: 16.931.283-4, Santiago/Coquimbo/Santiago, del 18 al 19 de mayo de 2026. Realización de una Jornada de capacitación y revisión de causas de competencia ULDDECO.</t>
  </si>
  <si>
    <t>Contratación de Servicios de Coffe break, para 50 personas por jornada, a realizarse los días 12, 13 y 14 de mayo de 2026, en jornada AM a las 11:10 horas, en dependencias de la Fiscalía Nacional piso 07. Con motivo de “Jornadas Formativas FL”.</t>
  </si>
  <si>
    <t xml:space="preserve">Pasaje aéreo nacional para sr. Claudio Ramírez Nuñez, Rut: 11.415.366-4, Santiago/Arica-Iquique/Santiago, del 24 al 26 de mayo de 2026. Proceso de implementación de los Sistemas de Análisis Criminal. </t>
  </si>
  <si>
    <t>Pasaje aéreo nacional para Jose Manuel Madariaga Rut:18.634.420-0 , Santiago/Coquimbo/Santiago, del 18 al 19 de mayo de 2026. Realización de una Jornada de capacitación y revisión de causas de competencia ULDDECO. Cambio de pasaje por Nataly Muñoz</t>
  </si>
  <si>
    <t>Pasaje aéreo nacional para Sr. Sebastián Gana Encalada, Rut.: 1415899-7 Santiago/Punta Arenas /Santiago, del 12 al 14 de mayo de 2026. Cometido a Punta Arenas (Tráfico portuario Zona Sur y Austral y Encuentro Macrozonal)</t>
  </si>
  <si>
    <t>Pasaje aéreo nacional para Sr. Enrique Vásquez Inostroza, Rut.: 15989493-2 Santiago/Punta Arenas /Santiago, del 12 al 14 de mayo de 2026. Cometido a Punta Arenas (Tráfico portuario Zona Sur y Austral y Encuentro Macrozonal)</t>
  </si>
  <si>
    <t>Pasaje aéreo nacional para Srta. Maria Jose Mayral de Micheli Rut.: 18782906-2 Santiago/Punta Arenas /Santiago, del 12 al 14 de mayo de 2026. Cometido a Punta Arenas (Tráfico portuario Zona Sur y Austral y Encuentro Macrozonal)</t>
  </si>
  <si>
    <t>Compra Ágil / Convenio Marco</t>
  </si>
  <si>
    <t>PERIODO INFORMADO: SEGUNDO TRIMESTRE 2026</t>
  </si>
  <si>
    <t>TOTAL ($)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</si>
</sst>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64" formatCode="_-&quot;$&quot;\ * #,##0_-;\-&quot;$&quot;\ * #,##0_-;_-&quot;$&quot;\ * &quot;-&quot;_-;_-@_-"/>
    <numFmt numFmtId="165" formatCode="_-&quot;$&quot;\ * #,##0.00_-;\-&quot;$&quot;\ * #,##0.00_-;_-&quot;$&quot;\ * &quot;-&quot;??_-;_-@_-"/>
    <numFmt numFmtId="166" formatCode="_-* #,##0.00_-;\-* #,##0.00_-;_-* &quot;-&quot;??_-;_-@_-"/>
    <numFmt numFmtId="167" formatCode="dd\-mm\-yy;@"/>
    <numFmt numFmtId="168" formatCode="&quot;$&quot;\ #,##0"/>
    <numFmt numFmtId="169" formatCode="dd/mm/yy;@"/>
    <numFmt numFmtId="170" formatCode="[$$-340A]\ #,##0"/>
    <numFmt numFmtId="171" formatCode="0.0%"/>
    <numFmt numFmtId="172" formatCode="_-* #,##0.00\ &quot;€&quot;_-;\-* #,##0.00\ &quot;€&quot;_-;_-* &quot;-&quot;??\ &quot;€&quot;_-;_-@_-"/>
    <numFmt numFmtId="173" formatCode="&quot;$&quot;#,##0"/>
    <numFmt numFmtId="174" formatCode="00\000\000\-0"/>
    <numFmt numFmtId="175" formatCode="dd/mm/yyyy;@"/>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8"/>
      <name val="Trebuchet MS"/>
      <family val="2"/>
    </font>
    <font>
      <b/>
      <sz val="12"/>
      <name val="Arial"/>
      <family val="2"/>
    </font>
    <font>
      <sz val="10"/>
      <name val="Arial"/>
      <family val="2"/>
    </font>
    <font>
      <b/>
      <sz val="8"/>
      <name val="Arial"/>
      <family val="2"/>
    </font>
    <font>
      <sz val="8"/>
      <name val="Arial"/>
      <family val="2"/>
    </font>
    <font>
      <sz val="8"/>
      <color indexed="10"/>
      <name val="Trebuchet MS"/>
      <family val="2"/>
    </font>
    <font>
      <sz val="10"/>
      <name val="Arial"/>
      <family val="2"/>
    </font>
    <font>
      <sz val="10"/>
      <name val="Arial"/>
      <family val="2"/>
    </font>
    <font>
      <sz val="10"/>
      <name val="Arial"/>
      <family val="2"/>
    </font>
    <font>
      <sz val="11"/>
      <color theme="1"/>
      <name val="Calibri"/>
      <family val="2"/>
      <scheme val="minor"/>
    </font>
    <font>
      <sz val="11"/>
      <color rgb="FF006100"/>
      <name val="Calibri"/>
      <family val="2"/>
      <scheme val="minor"/>
    </font>
    <font>
      <sz val="10"/>
      <name val="Calibri"/>
      <family val="2"/>
      <scheme val="minor"/>
    </font>
    <font>
      <sz val="11"/>
      <color rgb="FF000000"/>
      <name val="Calibri"/>
      <family val="2"/>
      <scheme val="minor"/>
    </font>
    <font>
      <b/>
      <sz val="10"/>
      <name val="Arial"/>
      <family val="2"/>
    </font>
    <font>
      <sz val="10"/>
      <name val="Arial"/>
      <family val="2"/>
    </font>
    <font>
      <sz val="10"/>
      <color theme="1"/>
      <name val="Calibri"/>
      <family val="2"/>
      <scheme val="minor"/>
    </font>
    <font>
      <sz val="10"/>
      <color rgb="FF000000"/>
      <name val="Verdana"/>
      <family val="2"/>
    </font>
    <font>
      <sz val="9"/>
      <name val="Calibri"/>
      <family val="2"/>
      <scheme val="minor"/>
    </font>
    <font>
      <sz val="9"/>
      <color theme="1"/>
      <name val="Calibri"/>
      <family val="2"/>
      <scheme val="minor"/>
    </font>
    <font>
      <sz val="9"/>
      <color rgb="FF000000"/>
      <name val="Calibri"/>
      <family val="2"/>
      <scheme val="minor"/>
    </font>
    <font>
      <b/>
      <sz val="11"/>
      <name val="Calibri"/>
      <family val="2"/>
      <scheme val="minor"/>
    </font>
    <font>
      <sz val="9"/>
      <color theme="1" tint="4.9989318521683403E-2"/>
      <name val="Calibri"/>
      <family val="2"/>
      <scheme val="minor"/>
    </font>
    <font>
      <sz val="10"/>
      <color theme="1" tint="4.9989318521683403E-2"/>
      <name val="Calibri"/>
      <family val="2"/>
      <scheme val="minor"/>
    </font>
    <font>
      <sz val="10"/>
      <name val="Arial"/>
      <family val="2"/>
    </font>
    <font>
      <b/>
      <sz val="10"/>
      <name val="Calibri"/>
      <family val="2"/>
      <scheme val="minor"/>
    </font>
    <font>
      <sz val="10"/>
      <color rgb="FF000000"/>
      <name val="Calibri"/>
      <family val="2"/>
    </font>
    <font>
      <sz val="9"/>
      <name val="Calibri"/>
      <family val="2"/>
    </font>
  </fonts>
  <fills count="7">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32">
    <xf numFmtId="0" fontId="0" fillId="0" borderId="0"/>
    <xf numFmtId="0" fontId="14" fillId="2" borderId="0" applyNumberFormat="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1" fillId="0" borderId="0" applyFont="0" applyFill="0" applyBorder="0" applyAlignment="0" applyProtection="0"/>
    <xf numFmtId="0" fontId="6" fillId="0" borderId="0"/>
    <xf numFmtId="0" fontId="15" fillId="0" borderId="0"/>
    <xf numFmtId="0" fontId="13" fillId="0" borderId="0"/>
    <xf numFmtId="0" fontId="16" fillId="0" borderId="0"/>
    <xf numFmtId="0" fontId="12" fillId="0" borderId="0"/>
    <xf numFmtId="0" fontId="13" fillId="0" borderId="0"/>
    <xf numFmtId="165" fontId="6" fillId="0" borderId="0" applyFont="0" applyFill="0" applyBorder="0" applyAlignment="0" applyProtection="0"/>
    <xf numFmtId="0" fontId="3" fillId="0" borderId="0"/>
    <xf numFmtId="172" fontId="3" fillId="0" borderId="0" applyFont="0" applyFill="0" applyBorder="0" applyAlignment="0" applyProtection="0"/>
    <xf numFmtId="0" fontId="3" fillId="0" borderId="0"/>
    <xf numFmtId="0" fontId="3" fillId="0" borderId="0"/>
    <xf numFmtId="172" fontId="3" fillId="0" borderId="0" applyFont="0" applyFill="0" applyBorder="0" applyAlignment="0" applyProtection="0"/>
    <xf numFmtId="0" fontId="3" fillId="0" borderId="0"/>
    <xf numFmtId="172" fontId="3" fillId="0" borderId="0" applyFont="0" applyFill="0" applyBorder="0" applyAlignment="0" applyProtection="0"/>
    <xf numFmtId="0" fontId="3" fillId="0" borderId="0"/>
    <xf numFmtId="0" fontId="3" fillId="0" borderId="0"/>
    <xf numFmtId="165" fontId="18" fillId="0" borderId="0" applyFont="0" applyFill="0" applyBorder="0" applyAlignment="0" applyProtection="0"/>
    <xf numFmtId="0" fontId="3" fillId="0" borderId="0"/>
    <xf numFmtId="172" fontId="3" fillId="0" borderId="0" applyFont="0" applyFill="0" applyBorder="0" applyAlignment="0" applyProtection="0"/>
    <xf numFmtId="0" fontId="2" fillId="0" borderId="0"/>
    <xf numFmtId="0" fontId="1" fillId="0" borderId="0"/>
    <xf numFmtId="0" fontId="3" fillId="0" borderId="0"/>
    <xf numFmtId="165" fontId="3" fillId="0" borderId="0" applyFont="0" applyFill="0" applyBorder="0" applyAlignment="0" applyProtection="0"/>
    <xf numFmtId="41" fontId="27" fillId="0" borderId="0" applyFont="0" applyFill="0" applyBorder="0" applyAlignment="0" applyProtection="0"/>
  </cellStyleXfs>
  <cellXfs count="199">
    <xf numFmtId="0" fontId="0" fillId="0" borderId="0" xfId="0"/>
    <xf numFmtId="168" fontId="0" fillId="0" borderId="0" xfId="0" applyNumberFormat="1"/>
    <xf numFmtId="0" fontId="4" fillId="0" borderId="0" xfId="0" applyFont="1" applyAlignment="1">
      <alignment vertical="center" wrapText="1"/>
    </xf>
    <xf numFmtId="0" fontId="9" fillId="0" borderId="0" xfId="0" applyFont="1" applyAlignment="1">
      <alignment vertical="center" wrapText="1"/>
    </xf>
    <xf numFmtId="0" fontId="4" fillId="0" borderId="0" xfId="0" applyFont="1" applyAlignment="1">
      <alignment horizontal="center" vertical="center" wrapText="1"/>
    </xf>
    <xf numFmtId="0" fontId="17" fillId="0" borderId="3" xfId="0" applyFont="1" applyBorder="1" applyAlignment="1">
      <alignment horizontal="center" vertical="center" wrapText="1"/>
    </xf>
    <xf numFmtId="17" fontId="17" fillId="0" borderId="1" xfId="0" quotePrefix="1" applyNumberFormat="1" applyFont="1" applyBorder="1" applyAlignment="1">
      <alignment horizontal="center" vertical="center" wrapText="1"/>
    </xf>
    <xf numFmtId="17" fontId="17" fillId="0" borderId="1" xfId="0" applyNumberFormat="1" applyFont="1" applyBorder="1" applyAlignment="1">
      <alignment horizontal="center" vertical="center" wrapText="1"/>
    </xf>
    <xf numFmtId="17" fontId="17" fillId="0" borderId="4" xfId="0" applyNumberFormat="1" applyFont="1" applyBorder="1" applyAlignment="1">
      <alignment horizontal="center" vertical="center" wrapText="1"/>
    </xf>
    <xf numFmtId="168" fontId="0" fillId="4" borderId="1" xfId="0" applyNumberFormat="1" applyFill="1" applyBorder="1"/>
    <xf numFmtId="171" fontId="17" fillId="4" borderId="1" xfId="0" applyNumberFormat="1" applyFont="1" applyFill="1" applyBorder="1" applyAlignment="1">
      <alignment horizontal="center"/>
    </xf>
    <xf numFmtId="0" fontId="0" fillId="0" borderId="2" xfId="0" applyBorder="1"/>
    <xf numFmtId="0" fontId="0" fillId="4" borderId="2" xfId="0" applyFill="1" applyBorder="1"/>
    <xf numFmtId="0" fontId="17" fillId="5" borderId="5" xfId="0" applyFont="1" applyFill="1" applyBorder="1" applyAlignment="1">
      <alignment horizontal="center"/>
    </xf>
    <xf numFmtId="168" fontId="17" fillId="5" borderId="1" xfId="0" applyNumberFormat="1" applyFont="1" applyFill="1" applyBorder="1"/>
    <xf numFmtId="0" fontId="17" fillId="0" borderId="0" xfId="0" applyFont="1"/>
    <xf numFmtId="168" fontId="0" fillId="0" borderId="1" xfId="0" applyNumberFormat="1" applyBorder="1"/>
    <xf numFmtId="171" fontId="17" fillId="0" borderId="1" xfId="0" applyNumberFormat="1" applyFont="1" applyBorder="1" applyAlignment="1">
      <alignment horizontal="center"/>
    </xf>
    <xf numFmtId="0" fontId="0" fillId="0" borderId="6" xfId="0" pivotButton="1" applyBorder="1"/>
    <xf numFmtId="0" fontId="0" fillId="0" borderId="7" xfId="0" applyBorder="1"/>
    <xf numFmtId="0" fontId="0" fillId="0" borderId="8" xfId="0" applyBorder="1"/>
    <xf numFmtId="17" fontId="0" fillId="0" borderId="6" xfId="0" applyNumberFormat="1" applyBorder="1"/>
    <xf numFmtId="17" fontId="0" fillId="0" borderId="9" xfId="0" applyNumberFormat="1" applyBorder="1"/>
    <xf numFmtId="17" fontId="0" fillId="0" borderId="10" xfId="0" applyNumberFormat="1" applyBorder="1"/>
    <xf numFmtId="0" fontId="0" fillId="0" borderId="6" xfId="0" applyBorder="1"/>
    <xf numFmtId="0" fontId="0" fillId="0" borderId="11" xfId="0" applyBorder="1"/>
    <xf numFmtId="0" fontId="0" fillId="0" borderId="13" xfId="0" applyBorder="1"/>
    <xf numFmtId="168" fontId="0" fillId="0" borderId="6" xfId="0" applyNumberFormat="1" applyBorder="1"/>
    <xf numFmtId="168" fontId="0" fillId="0" borderId="9" xfId="0" applyNumberFormat="1" applyBorder="1"/>
    <xf numFmtId="168" fontId="0" fillId="0" borderId="10" xfId="0" applyNumberFormat="1" applyBorder="1"/>
    <xf numFmtId="168" fontId="0" fillId="0" borderId="11" xfId="0" applyNumberFormat="1" applyBorder="1"/>
    <xf numFmtId="168" fontId="0" fillId="0" borderId="12" xfId="0" applyNumberFormat="1" applyBorder="1"/>
    <xf numFmtId="168" fontId="0" fillId="0" borderId="13" xfId="0" applyNumberFormat="1" applyBorder="1"/>
    <xf numFmtId="168" fontId="0" fillId="0" borderId="14" xfId="0" applyNumberFormat="1" applyBorder="1"/>
    <xf numFmtId="168" fontId="0" fillId="0" borderId="15" xfId="0" applyNumberFormat="1" applyBorder="1"/>
    <xf numFmtId="0" fontId="3" fillId="4" borderId="2" xfId="0" applyFont="1" applyFill="1" applyBorder="1"/>
    <xf numFmtId="17" fontId="15" fillId="0" borderId="0" xfId="0" applyNumberFormat="1" applyFont="1" applyAlignment="1">
      <alignment vertical="center" wrapText="1"/>
    </xf>
    <xf numFmtId="17" fontId="15" fillId="0" borderId="0" xfId="0" applyNumberFormat="1" applyFont="1" applyAlignment="1">
      <alignment horizontal="center" vertical="center" wrapText="1"/>
    </xf>
    <xf numFmtId="173" fontId="21" fillId="0" borderId="1" xfId="4" applyNumberFormat="1" applyFont="1" applyFill="1" applyBorder="1" applyAlignment="1" applyProtection="1">
      <alignment horizontal="right" vertical="center" wrapText="1"/>
      <protection locked="0"/>
    </xf>
    <xf numFmtId="173" fontId="15" fillId="0" borderId="1" xfId="4" applyNumberFormat="1" applyFont="1" applyFill="1" applyBorder="1" applyAlignment="1" applyProtection="1">
      <alignment horizontal="right" vertical="center" wrapText="1"/>
      <protection locked="0"/>
    </xf>
    <xf numFmtId="173" fontId="19" fillId="0" borderId="1" xfId="3" applyNumberFormat="1" applyFont="1" applyFill="1" applyBorder="1" applyAlignment="1">
      <alignment horizontal="right" vertical="center" wrapText="1"/>
    </xf>
    <xf numFmtId="173" fontId="15" fillId="0" borderId="1" xfId="30" applyNumberFormat="1" applyFont="1" applyFill="1" applyBorder="1" applyAlignment="1" applyProtection="1">
      <alignment horizontal="right" vertical="center" wrapText="1"/>
      <protection locked="0"/>
    </xf>
    <xf numFmtId="173" fontId="22" fillId="0" borderId="1" xfId="3" applyNumberFormat="1" applyFont="1" applyFill="1" applyBorder="1" applyAlignment="1">
      <alignment horizontal="right" vertical="center" wrapText="1"/>
    </xf>
    <xf numFmtId="0" fontId="17" fillId="0" borderId="0" xfId="0" applyFont="1" applyAlignment="1">
      <alignment horizontal="center"/>
    </xf>
    <xf numFmtId="0" fontId="3" fillId="0" borderId="0" xfId="0" applyFont="1" applyAlignment="1">
      <alignment horizontal="justify" vertical="center" wrapText="1"/>
    </xf>
    <xf numFmtId="0" fontId="6" fillId="0" borderId="0" xfId="0" applyFont="1" applyAlignment="1">
      <alignment horizontal="justify"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16" fontId="15" fillId="0" borderId="1" xfId="17" applyNumberFormat="1" applyFont="1" applyFill="1" applyBorder="1" applyAlignment="1" applyProtection="1">
      <alignment horizontal="left" vertical="center" wrapText="1"/>
      <protection locked="0"/>
    </xf>
    <xf numFmtId="0" fontId="15" fillId="0" borderId="1" xfId="17" applyFont="1" applyFill="1" applyBorder="1" applyAlignment="1" applyProtection="1">
      <alignment horizontal="left" vertical="center" wrapText="1"/>
      <protection locked="0"/>
    </xf>
    <xf numFmtId="0" fontId="19" fillId="0" borderId="1" xfId="0" applyFont="1" applyFill="1" applyBorder="1" applyAlignment="1">
      <alignment vertical="center" wrapText="1"/>
    </xf>
    <xf numFmtId="14" fontId="19" fillId="0" borderId="1" xfId="0" applyNumberFormat="1" applyFont="1" applyFill="1" applyBorder="1" applyAlignment="1">
      <alignment vertical="center" wrapText="1"/>
    </xf>
    <xf numFmtId="0" fontId="19" fillId="0" borderId="1" xfId="0" applyFont="1" applyFill="1" applyBorder="1" applyAlignment="1">
      <alignment horizontal="left" vertical="center" wrapText="1"/>
    </xf>
    <xf numFmtId="0" fontId="15" fillId="0" borderId="1" xfId="0" applyFont="1" applyFill="1" applyBorder="1" applyAlignment="1">
      <alignment horizontal="right" vertical="center" wrapText="1"/>
    </xf>
    <xf numFmtId="173" fontId="19" fillId="0" borderId="1" xfId="0" applyNumberFormat="1" applyFont="1" applyFill="1" applyBorder="1" applyAlignment="1">
      <alignment horizontal="right" vertical="center" wrapText="1"/>
    </xf>
    <xf numFmtId="17" fontId="19" fillId="0" borderId="1" xfId="0" applyNumberFormat="1" applyFont="1" applyFill="1" applyBorder="1" applyAlignment="1">
      <alignment horizontal="right" vertical="center" wrapText="1"/>
    </xf>
    <xf numFmtId="0" fontId="15" fillId="0" borderId="1" xfId="0" applyFont="1" applyFill="1" applyBorder="1" applyAlignment="1" applyProtection="1">
      <alignment horizontal="left" vertical="center" wrapText="1"/>
      <protection locked="0"/>
    </xf>
    <xf numFmtId="0" fontId="4" fillId="0" borderId="1" xfId="0" applyFont="1" applyFill="1" applyBorder="1" applyAlignment="1">
      <alignment vertical="center" wrapText="1"/>
    </xf>
    <xf numFmtId="14" fontId="15"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lignment vertical="center" wrapText="1"/>
    </xf>
    <xf numFmtId="175" fontId="15"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right" vertical="center" wrapText="1"/>
    </xf>
    <xf numFmtId="173" fontId="15" fillId="0" borderId="1" xfId="0" applyNumberFormat="1" applyFont="1" applyFill="1" applyBorder="1" applyAlignment="1">
      <alignment horizontal="right" vertical="center" wrapText="1"/>
    </xf>
    <xf numFmtId="169" fontId="15" fillId="0" borderId="1" xfId="0" applyNumberFormat="1" applyFont="1" applyFill="1" applyBorder="1" applyAlignment="1">
      <alignment horizontal="center" vertical="center" wrapText="1"/>
    </xf>
    <xf numFmtId="0" fontId="15" fillId="0" borderId="1" xfId="1" applyFont="1" applyFill="1" applyBorder="1" applyAlignment="1">
      <alignment horizontal="left" vertical="center" wrapText="1"/>
    </xf>
    <xf numFmtId="0" fontId="15" fillId="0" borderId="1" xfId="1" applyFont="1" applyFill="1" applyBorder="1" applyAlignment="1">
      <alignment horizontal="right" vertical="center" wrapText="1"/>
    </xf>
    <xf numFmtId="2" fontId="15" fillId="0" borderId="1" xfId="0" applyNumberFormat="1" applyFont="1" applyFill="1" applyBorder="1" applyAlignment="1">
      <alignment horizontal="left" vertical="center" wrapText="1"/>
    </xf>
    <xf numFmtId="2" fontId="15" fillId="0" borderId="1" xfId="0" applyNumberFormat="1" applyFont="1" applyFill="1" applyBorder="1" applyAlignment="1">
      <alignment horizontal="right" vertical="center" wrapText="1"/>
    </xf>
    <xf numFmtId="14" fontId="15" fillId="0" borderId="1" xfId="0" applyNumberFormat="1" applyFont="1" applyFill="1" applyBorder="1" applyAlignment="1">
      <alignment horizontal="center" vertical="center" wrapText="1"/>
    </xf>
    <xf numFmtId="173" fontId="28" fillId="0" borderId="1" xfId="0" applyNumberFormat="1" applyFont="1" applyFill="1" applyBorder="1" applyAlignment="1">
      <alignment horizontal="right" vertical="center" wrapText="1"/>
    </xf>
    <xf numFmtId="49" fontId="15" fillId="0" borderId="1" xfId="0" applyNumberFormat="1" applyFont="1" applyFill="1" applyBorder="1" applyAlignment="1">
      <alignment horizontal="right" vertical="center" wrapText="1"/>
    </xf>
    <xf numFmtId="14" fontId="19" fillId="0" borderId="1" xfId="0" applyNumberFormat="1" applyFont="1" applyFill="1" applyBorder="1" applyAlignment="1">
      <alignment horizontal="center" vertical="center" wrapText="1"/>
    </xf>
    <xf numFmtId="173" fontId="15" fillId="0" borderId="1" xfId="1" applyNumberFormat="1" applyFont="1" applyFill="1" applyBorder="1" applyAlignment="1">
      <alignment horizontal="right" vertical="center" wrapText="1"/>
    </xf>
    <xf numFmtId="0" fontId="29" fillId="0" borderId="1" xfId="0" applyFont="1" applyFill="1" applyBorder="1" applyAlignment="1">
      <alignment vertical="center" wrapText="1"/>
    </xf>
    <xf numFmtId="0" fontId="29" fillId="0" borderId="1" xfId="0" applyFont="1" applyFill="1" applyBorder="1" applyAlignment="1">
      <alignment horizontal="left" vertical="center" wrapText="1"/>
    </xf>
    <xf numFmtId="14" fontId="2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5" fillId="0" borderId="1" xfId="0" applyFont="1" applyFill="1" applyBorder="1" applyAlignment="1" applyProtection="1">
      <alignment vertical="center" wrapText="1"/>
      <protection locked="0"/>
    </xf>
    <xf numFmtId="0" fontId="15" fillId="0" borderId="1" xfId="0" applyFont="1" applyFill="1" applyBorder="1" applyAlignment="1" applyProtection="1">
      <alignment horizontal="center" vertical="center" wrapText="1"/>
      <protection locked="0"/>
    </xf>
    <xf numFmtId="3" fontId="15" fillId="0" borderId="1" xfId="0" applyNumberFormat="1" applyFont="1" applyFill="1" applyBorder="1" applyAlignment="1">
      <alignment horizontal="right" vertical="center" wrapText="1"/>
    </xf>
    <xf numFmtId="0" fontId="19" fillId="0" borderId="1" xfId="11" applyFont="1" applyFill="1" applyBorder="1" applyAlignment="1">
      <alignment horizontal="center" vertical="center" wrapText="1"/>
    </xf>
    <xf numFmtId="14" fontId="19" fillId="0" borderId="1" xfId="11" applyNumberFormat="1" applyFont="1" applyFill="1" applyBorder="1" applyAlignment="1">
      <alignment horizontal="center" vertical="center" wrapText="1"/>
    </xf>
    <xf numFmtId="173" fontId="19" fillId="0" borderId="1" xfId="11" applyNumberFormat="1" applyFont="1" applyFill="1" applyBorder="1" applyAlignment="1">
      <alignment horizontal="right" vertical="center" wrapText="1"/>
    </xf>
    <xf numFmtId="0" fontId="26" fillId="0" borderId="1" xfId="0" applyFont="1" applyFill="1" applyBorder="1" applyAlignment="1">
      <alignment horizontal="left" vertical="center" wrapText="1"/>
    </xf>
    <xf numFmtId="14" fontId="26" fillId="0" borderId="1" xfId="0" applyNumberFormat="1" applyFont="1" applyFill="1" applyBorder="1" applyAlignment="1">
      <alignment horizontal="center" vertical="center" wrapText="1"/>
    </xf>
    <xf numFmtId="1" fontId="15" fillId="0" borderId="1" xfId="17" applyNumberFormat="1" applyFont="1" applyFill="1" applyBorder="1" applyAlignment="1" applyProtection="1">
      <alignment horizontal="right" vertical="center" wrapText="1"/>
      <protection locked="0"/>
    </xf>
    <xf numFmtId="170" fontId="15" fillId="0" borderId="1" xfId="0" applyNumberFormat="1" applyFont="1" applyFill="1" applyBorder="1" applyAlignment="1">
      <alignment horizontal="left" vertical="center" wrapText="1"/>
    </xf>
    <xf numFmtId="0" fontId="19" fillId="0" borderId="1" xfId="0" applyFont="1" applyFill="1" applyBorder="1" applyAlignment="1">
      <alignment horizontal="right" vertical="center" wrapText="1"/>
    </xf>
    <xf numFmtId="173" fontId="19" fillId="0" borderId="1" xfId="31" applyNumberFormat="1" applyFont="1" applyFill="1" applyBorder="1" applyAlignment="1">
      <alignment horizontal="right" vertical="center" wrapText="1"/>
    </xf>
    <xf numFmtId="1" fontId="19" fillId="0" borderId="1" xfId="0" applyNumberFormat="1" applyFont="1" applyFill="1" applyBorder="1" applyAlignment="1">
      <alignment horizontal="center" vertical="center" wrapText="1"/>
    </xf>
    <xf numFmtId="2" fontId="15" fillId="0" borderId="1" xfId="0" applyNumberFormat="1" applyFont="1" applyFill="1" applyBorder="1" applyAlignment="1">
      <alignment horizontal="center" vertical="center" wrapText="1"/>
    </xf>
    <xf numFmtId="0" fontId="15" fillId="0" borderId="1" xfId="1" applyFont="1" applyFill="1" applyBorder="1" applyAlignment="1">
      <alignment horizontal="center" vertical="center" wrapText="1"/>
    </xf>
    <xf numFmtId="0" fontId="15" fillId="0" borderId="1" xfId="0" applyFont="1" applyFill="1" applyBorder="1" applyAlignment="1" applyProtection="1">
      <alignment horizontal="justify" vertical="center" wrapText="1"/>
      <protection locked="0"/>
    </xf>
    <xf numFmtId="14" fontId="15" fillId="0" borderId="1" xfId="0" applyNumberFormat="1" applyFont="1" applyFill="1" applyBorder="1" applyAlignment="1" applyProtection="1">
      <alignment horizontal="left" vertical="center" wrapText="1"/>
      <protection locked="0"/>
    </xf>
    <xf numFmtId="14" fontId="15" fillId="0" borderId="1" xfId="0" applyNumberFormat="1" applyFont="1" applyFill="1" applyBorder="1" applyAlignment="1" applyProtection="1">
      <alignment vertical="center" wrapText="1"/>
      <protection locked="0"/>
    </xf>
    <xf numFmtId="0" fontId="26" fillId="0" borderId="1" xfId="0" applyFont="1" applyFill="1" applyBorder="1" applyAlignment="1">
      <alignment horizontal="center" vertical="center" wrapText="1"/>
    </xf>
    <xf numFmtId="0" fontId="19" fillId="0" borderId="1" xfId="18" applyFont="1" applyFill="1" applyBorder="1" applyAlignment="1" applyProtection="1">
      <alignment horizontal="center" vertical="center" wrapText="1"/>
      <protection locked="0"/>
    </xf>
    <xf numFmtId="0" fontId="19" fillId="0" borderId="1" xfId="18" applyFont="1" applyFill="1" applyBorder="1" applyAlignment="1">
      <alignment horizontal="left" vertical="center" wrapText="1"/>
    </xf>
    <xf numFmtId="14" fontId="19" fillId="0" borderId="1" xfId="18" applyNumberFormat="1" applyFont="1" applyFill="1" applyBorder="1" applyAlignment="1" applyProtection="1">
      <alignment horizontal="center" vertical="center" wrapText="1"/>
      <protection locked="0"/>
    </xf>
    <xf numFmtId="14" fontId="15" fillId="0" borderId="1" xfId="0" applyNumberFormat="1" applyFont="1" applyFill="1" applyBorder="1" applyAlignment="1">
      <alignment vertical="center" wrapText="1"/>
    </xf>
    <xf numFmtId="0" fontId="21" fillId="0" borderId="1" xfId="0" applyFont="1" applyFill="1" applyBorder="1" applyAlignment="1">
      <alignment vertical="center" wrapText="1"/>
    </xf>
    <xf numFmtId="0" fontId="21" fillId="0" borderId="1" xfId="0" applyFont="1" applyFill="1" applyBorder="1" applyAlignment="1" applyProtection="1">
      <alignment horizontal="left" vertical="center" wrapText="1"/>
      <protection locked="0"/>
    </xf>
    <xf numFmtId="14" fontId="21" fillId="0" borderId="1" xfId="0" applyNumberFormat="1" applyFont="1" applyFill="1" applyBorder="1" applyAlignment="1" applyProtection="1">
      <alignment horizontal="left" vertical="center" wrapText="1"/>
      <protection locked="0"/>
    </xf>
    <xf numFmtId="0" fontId="22" fillId="0" borderId="1" xfId="0" applyFont="1" applyFill="1" applyBorder="1" applyAlignment="1">
      <alignment vertical="center" wrapText="1"/>
    </xf>
    <xf numFmtId="14" fontId="22" fillId="0" borderId="1" xfId="0" applyNumberFormat="1" applyFont="1" applyFill="1" applyBorder="1" applyAlignment="1">
      <alignment vertical="center" wrapText="1"/>
    </xf>
    <xf numFmtId="0" fontId="22" fillId="0" borderId="1" xfId="0" applyFont="1" applyFill="1" applyBorder="1" applyAlignment="1">
      <alignment horizontal="left" vertical="center" wrapText="1"/>
    </xf>
    <xf numFmtId="49" fontId="22" fillId="0" borderId="1" xfId="0" applyNumberFormat="1" applyFont="1" applyFill="1" applyBorder="1" applyAlignment="1">
      <alignment horizontal="right" vertical="center" wrapText="1"/>
    </xf>
    <xf numFmtId="173" fontId="22" fillId="0" borderId="1" xfId="0" applyNumberFormat="1" applyFont="1" applyFill="1" applyBorder="1" applyAlignment="1">
      <alignment horizontal="right" vertical="center" wrapText="1"/>
    </xf>
    <xf numFmtId="170" fontId="21" fillId="0" borderId="1" xfId="0" applyNumberFormat="1" applyFont="1" applyFill="1" applyBorder="1" applyAlignment="1">
      <alignment horizontal="left" vertical="center" wrapText="1"/>
    </xf>
    <xf numFmtId="0" fontId="22" fillId="0" borderId="1" xfId="0" applyFont="1" applyFill="1" applyBorder="1" applyAlignment="1">
      <alignment horizontal="right" vertical="center" wrapText="1"/>
    </xf>
    <xf numFmtId="0" fontId="21" fillId="0" borderId="1" xfId="0" applyFont="1" applyFill="1" applyBorder="1" applyAlignment="1">
      <alignment horizontal="left" vertical="center" wrapText="1"/>
    </xf>
    <xf numFmtId="14" fontId="21" fillId="0" borderId="1" xfId="0" applyNumberFormat="1" applyFont="1" applyFill="1" applyBorder="1" applyAlignment="1">
      <alignment vertical="center" wrapText="1"/>
    </xf>
    <xf numFmtId="49" fontId="21" fillId="0" borderId="1" xfId="0" applyNumberFormat="1" applyFont="1" applyFill="1" applyBorder="1" applyAlignment="1">
      <alignment horizontal="right" vertical="center" wrapText="1"/>
    </xf>
    <xf numFmtId="173" fontId="21" fillId="0" borderId="1" xfId="0" applyNumberFormat="1" applyFont="1" applyFill="1" applyBorder="1" applyAlignment="1">
      <alignment horizontal="right" vertical="center" wrapText="1"/>
    </xf>
    <xf numFmtId="14" fontId="21" fillId="0" borderId="1" xfId="0" applyNumberFormat="1" applyFont="1" applyFill="1" applyBorder="1" applyAlignment="1">
      <alignment horizontal="left" vertical="center" wrapText="1"/>
    </xf>
    <xf numFmtId="0" fontId="23"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14" fontId="22" fillId="0" borderId="1" xfId="0" applyNumberFormat="1" applyFont="1" applyFill="1" applyBorder="1" applyAlignment="1">
      <alignment horizontal="center" vertical="center" wrapText="1"/>
    </xf>
    <xf numFmtId="169" fontId="21" fillId="0" borderId="1" xfId="0" applyNumberFormat="1" applyFont="1" applyFill="1" applyBorder="1" applyAlignment="1">
      <alignment horizontal="center" vertical="center" wrapText="1"/>
    </xf>
    <xf numFmtId="2" fontId="21" fillId="0" borderId="1" xfId="0" applyNumberFormat="1" applyFont="1" applyFill="1" applyBorder="1" applyAlignment="1">
      <alignment horizontal="left" vertical="center" wrapText="1"/>
    </xf>
    <xf numFmtId="2" fontId="21" fillId="0" borderId="1" xfId="0" applyNumberFormat="1" applyFont="1" applyFill="1" applyBorder="1" applyAlignment="1">
      <alignment horizontal="right" vertical="center" wrapText="1"/>
    </xf>
    <xf numFmtId="14" fontId="21" fillId="0" borderId="1" xfId="0" applyNumberFormat="1" applyFont="1" applyFill="1" applyBorder="1" applyAlignment="1">
      <alignment horizontal="center" vertical="center" wrapText="1"/>
    </xf>
    <xf numFmtId="0" fontId="21" fillId="0" borderId="1" xfId="1" applyFont="1" applyFill="1" applyBorder="1" applyAlignment="1">
      <alignment horizontal="center" vertical="center" wrapText="1"/>
    </xf>
    <xf numFmtId="0" fontId="21" fillId="0" borderId="1" xfId="1" applyFont="1" applyFill="1" applyBorder="1" applyAlignment="1">
      <alignment horizontal="left" vertical="center" wrapText="1"/>
    </xf>
    <xf numFmtId="173" fontId="21" fillId="0" borderId="1" xfId="1" applyNumberFormat="1" applyFont="1" applyFill="1" applyBorder="1" applyAlignment="1">
      <alignment horizontal="right" vertical="center" wrapText="1"/>
    </xf>
    <xf numFmtId="0" fontId="21" fillId="0" borderId="1" xfId="1" applyFont="1" applyFill="1" applyBorder="1" applyAlignment="1">
      <alignment horizontal="right" vertical="center" wrapText="1"/>
    </xf>
    <xf numFmtId="0" fontId="21" fillId="0" borderId="1" xfId="0" applyFont="1" applyFill="1" applyBorder="1" applyAlignment="1" applyProtection="1">
      <alignment horizontal="justify" vertical="center" wrapText="1"/>
      <protection locked="0"/>
    </xf>
    <xf numFmtId="14" fontId="21" fillId="0" borderId="1" xfId="0" applyNumberFormat="1" applyFont="1" applyFill="1" applyBorder="1" applyAlignment="1" applyProtection="1">
      <alignment horizontal="center" vertical="center" wrapText="1"/>
      <protection locked="0"/>
    </xf>
    <xf numFmtId="0" fontId="21" fillId="0" borderId="1" xfId="0" applyFont="1" applyFill="1" applyBorder="1" applyAlignment="1" applyProtection="1">
      <alignment vertical="center" wrapText="1"/>
      <protection locked="0"/>
    </xf>
    <xf numFmtId="0" fontId="21" fillId="0" borderId="1" xfId="0" applyFont="1" applyFill="1" applyBorder="1" applyAlignment="1" applyProtection="1">
      <alignment horizontal="center" vertical="center" wrapText="1"/>
      <protection locked="0"/>
    </xf>
    <xf numFmtId="3" fontId="21" fillId="0" borderId="1" xfId="0" applyNumberFormat="1" applyFont="1" applyFill="1" applyBorder="1" applyAlignment="1">
      <alignment horizontal="right" vertical="center" wrapText="1"/>
    </xf>
    <xf numFmtId="0" fontId="21" fillId="0" borderId="1" xfId="0" applyFont="1" applyFill="1" applyBorder="1" applyAlignment="1">
      <alignment horizontal="right" vertical="center" wrapText="1"/>
    </xf>
    <xf numFmtId="0" fontId="22" fillId="0" borderId="1" xfId="11" applyFont="1" applyFill="1" applyBorder="1" applyAlignment="1">
      <alignment horizontal="center" vertical="center" wrapText="1"/>
    </xf>
    <xf numFmtId="14" fontId="22" fillId="0" borderId="1" xfId="11" applyNumberFormat="1" applyFont="1" applyFill="1" applyBorder="1" applyAlignment="1">
      <alignment horizontal="center" vertical="center" wrapText="1"/>
    </xf>
    <xf numFmtId="173" fontId="22" fillId="0" borderId="1" xfId="11" applyNumberFormat="1" applyFont="1" applyFill="1" applyBorder="1" applyAlignment="1">
      <alignment horizontal="right" vertical="center" wrapText="1"/>
    </xf>
    <xf numFmtId="0" fontId="21" fillId="0" borderId="1" xfId="11" applyFont="1" applyFill="1" applyBorder="1" applyAlignment="1">
      <alignment horizontal="center" vertical="center" wrapText="1"/>
    </xf>
    <xf numFmtId="14" fontId="21" fillId="0" borderId="1" xfId="11" applyNumberFormat="1" applyFont="1" applyFill="1" applyBorder="1" applyAlignment="1">
      <alignment horizontal="center" vertical="center" wrapText="1"/>
    </xf>
    <xf numFmtId="173" fontId="21" fillId="0" borderId="1" xfId="11" applyNumberFormat="1" applyFont="1" applyFill="1" applyBorder="1" applyAlignment="1">
      <alignment horizontal="right" vertical="center" wrapText="1"/>
    </xf>
    <xf numFmtId="0" fontId="25" fillId="0" borderId="1" xfId="0" applyFont="1" applyFill="1" applyBorder="1" applyAlignment="1">
      <alignment horizontal="left" vertical="center" wrapText="1"/>
    </xf>
    <xf numFmtId="14" fontId="25" fillId="0" borderId="1" xfId="0" applyNumberFormat="1" applyFont="1" applyFill="1" applyBorder="1" applyAlignment="1">
      <alignment horizontal="center" vertical="center" wrapText="1"/>
    </xf>
    <xf numFmtId="0" fontId="22" fillId="0" borderId="1" xfId="18" applyFont="1" applyFill="1" applyBorder="1" applyAlignment="1" applyProtection="1">
      <alignment horizontal="center" vertical="center" wrapText="1"/>
      <protection locked="0"/>
    </xf>
    <xf numFmtId="0" fontId="21" fillId="0" borderId="1" xfId="17" applyFont="1" applyFill="1" applyBorder="1" applyAlignment="1" applyProtection="1">
      <alignment horizontal="left" vertical="center" wrapText="1"/>
      <protection locked="0"/>
    </xf>
    <xf numFmtId="14" fontId="22" fillId="0" borderId="1" xfId="0" applyNumberFormat="1" applyFont="1" applyFill="1" applyBorder="1" applyAlignment="1">
      <alignment horizontal="right" vertical="center" wrapText="1"/>
    </xf>
    <xf numFmtId="0" fontId="22" fillId="0" borderId="1" xfId="17" applyFont="1" applyFill="1" applyBorder="1" applyAlignment="1" applyProtection="1">
      <alignment horizontal="left" vertical="center" wrapText="1"/>
      <protection locked="0"/>
    </xf>
    <xf numFmtId="1" fontId="21" fillId="0" borderId="1" xfId="17" applyNumberFormat="1" applyFont="1" applyFill="1" applyBorder="1" applyAlignment="1" applyProtection="1">
      <alignment horizontal="right" vertical="center" wrapText="1"/>
      <protection locked="0"/>
    </xf>
    <xf numFmtId="0" fontId="20" fillId="0" borderId="1" xfId="0" applyFont="1" applyFill="1" applyBorder="1" applyAlignment="1">
      <alignment wrapText="1"/>
    </xf>
    <xf numFmtId="22" fontId="20" fillId="0" borderId="1" xfId="0" applyNumberFormat="1" applyFont="1" applyFill="1" applyBorder="1" applyAlignment="1">
      <alignment wrapText="1"/>
    </xf>
    <xf numFmtId="173" fontId="20" fillId="0" borderId="1" xfId="0" applyNumberFormat="1" applyFont="1" applyFill="1" applyBorder="1" applyAlignment="1">
      <alignment wrapText="1"/>
    </xf>
    <xf numFmtId="0" fontId="24" fillId="6" borderId="1" xfId="0" applyFont="1" applyFill="1" applyBorder="1" applyAlignment="1">
      <alignment horizontal="center" vertical="center" wrapText="1"/>
    </xf>
    <xf numFmtId="167" fontId="24" fillId="6" borderId="1" xfId="0" applyNumberFormat="1" applyFont="1" applyFill="1" applyBorder="1" applyAlignment="1">
      <alignment horizontal="center" vertical="center" wrapText="1"/>
    </xf>
    <xf numFmtId="1" fontId="24" fillId="6" borderId="1" xfId="0" applyNumberFormat="1" applyFont="1" applyFill="1" applyBorder="1" applyAlignment="1">
      <alignment horizontal="center" vertical="center" wrapText="1"/>
    </xf>
    <xf numFmtId="169" fontId="24" fillId="6" borderId="1" xfId="0" applyNumberFormat="1" applyFont="1" applyFill="1" applyBorder="1" applyAlignment="1">
      <alignment horizontal="center" vertical="center" wrapText="1"/>
    </xf>
    <xf numFmtId="168" fontId="24" fillId="6" borderId="1" xfId="0" applyNumberFormat="1"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0" borderId="1" xfId="18" applyFont="1" applyFill="1" applyBorder="1" applyAlignment="1">
      <alignment horizontal="right" vertical="center" wrapText="1"/>
    </xf>
    <xf numFmtId="0" fontId="15" fillId="0" borderId="1" xfId="18" applyFont="1" applyFill="1" applyBorder="1" applyAlignment="1">
      <alignment horizontal="left" vertical="center" wrapText="1"/>
    </xf>
    <xf numFmtId="14" fontId="15" fillId="0" borderId="1" xfId="18" applyNumberFormat="1" applyFont="1" applyFill="1" applyBorder="1" applyAlignment="1">
      <alignment horizontal="left" vertical="center" wrapText="1"/>
    </xf>
    <xf numFmtId="14" fontId="15" fillId="0" borderId="1" xfId="18" applyNumberFormat="1" applyFont="1" applyFill="1" applyBorder="1" applyAlignment="1">
      <alignment horizontal="center" vertical="center" wrapText="1"/>
    </xf>
    <xf numFmtId="167" fontId="15" fillId="0" borderId="1" xfId="0" applyNumberFormat="1" applyFont="1" applyFill="1" applyBorder="1" applyAlignment="1">
      <alignment horizontal="center" vertical="center" wrapText="1"/>
    </xf>
    <xf numFmtId="174" fontId="19" fillId="0" borderId="1" xfId="0" applyNumberFormat="1" applyFont="1" applyFill="1" applyBorder="1" applyAlignment="1">
      <alignment horizontal="right" vertical="center" wrapText="1"/>
    </xf>
    <xf numFmtId="14" fontId="19" fillId="0" borderId="1" xfId="0" applyNumberFormat="1" applyFont="1" applyFill="1" applyBorder="1" applyAlignment="1">
      <alignment horizontal="left" vertical="center" wrapText="1"/>
    </xf>
    <xf numFmtId="0" fontId="15" fillId="0" borderId="1" xfId="18" applyFont="1" applyFill="1" applyBorder="1" applyAlignment="1">
      <alignment vertical="center" wrapText="1"/>
    </xf>
    <xf numFmtId="169" fontId="21" fillId="0" borderId="1" xfId="0" applyNumberFormat="1" applyFont="1" applyFill="1" applyBorder="1" applyAlignment="1">
      <alignment horizontal="left" vertical="center" wrapText="1"/>
    </xf>
    <xf numFmtId="175" fontId="21" fillId="0" borderId="1" xfId="0" applyNumberFormat="1" applyFont="1" applyFill="1" applyBorder="1" applyAlignment="1">
      <alignment horizontal="center" vertical="center" wrapText="1"/>
    </xf>
    <xf numFmtId="14" fontId="21" fillId="0" borderId="1" xfId="18" applyNumberFormat="1" applyFont="1" applyFill="1" applyBorder="1" applyAlignment="1">
      <alignment horizontal="left" vertical="center" wrapText="1"/>
    </xf>
    <xf numFmtId="0" fontId="21" fillId="0" borderId="1" xfId="18" applyFont="1" applyFill="1" applyBorder="1" applyAlignment="1">
      <alignment horizontal="right" vertical="center" wrapText="1"/>
    </xf>
    <xf numFmtId="14" fontId="21" fillId="0" borderId="1" xfId="18" applyNumberFormat="1" applyFont="1" applyFill="1" applyBorder="1" applyAlignment="1">
      <alignment horizontal="center" vertical="center" wrapText="1"/>
    </xf>
    <xf numFmtId="175" fontId="22" fillId="0" borderId="1" xfId="0" applyNumberFormat="1" applyFont="1" applyFill="1" applyBorder="1" applyAlignment="1">
      <alignment horizontal="center" vertical="center" wrapText="1"/>
    </xf>
    <xf numFmtId="167" fontId="21" fillId="0" borderId="1" xfId="0" applyNumberFormat="1" applyFont="1" applyFill="1" applyBorder="1" applyAlignment="1">
      <alignment horizontal="center" vertical="center" wrapText="1"/>
    </xf>
    <xf numFmtId="1" fontId="22" fillId="0" borderId="1" xfId="0" applyNumberFormat="1" applyFont="1" applyFill="1" applyBorder="1" applyAlignment="1">
      <alignment horizontal="center" vertical="center" wrapText="1"/>
    </xf>
    <xf numFmtId="1" fontId="21" fillId="0" borderId="1" xfId="0" applyNumberFormat="1" applyFont="1" applyFill="1" applyBorder="1" applyAlignment="1">
      <alignment horizontal="center" vertical="center" wrapText="1"/>
    </xf>
    <xf numFmtId="174" fontId="22" fillId="0" borderId="1" xfId="0" applyNumberFormat="1" applyFont="1" applyFill="1" applyBorder="1" applyAlignment="1">
      <alignment horizontal="right" vertical="center" wrapText="1"/>
    </xf>
    <xf numFmtId="0" fontId="5" fillId="0" borderId="0" xfId="0" applyFont="1" applyAlignment="1">
      <alignment horizontal="center" vertical="center" wrapText="1"/>
    </xf>
    <xf numFmtId="0" fontId="4" fillId="3" borderId="1" xfId="0" applyFont="1" applyFill="1" applyBorder="1" applyAlignment="1">
      <alignment horizontal="left" vertical="center" wrapText="1"/>
    </xf>
    <xf numFmtId="0" fontId="5" fillId="0" borderId="0" xfId="0" applyFont="1" applyAlignment="1">
      <alignment horizontal="left" vertical="center" wrapText="1"/>
    </xf>
    <xf numFmtId="1" fontId="5" fillId="0" borderId="0" xfId="0" applyNumberFormat="1" applyFont="1" applyAlignment="1">
      <alignment horizontal="left" vertical="center" wrapText="1"/>
    </xf>
    <xf numFmtId="0" fontId="5" fillId="0" borderId="0" xfId="0" applyFont="1" applyAlignment="1">
      <alignment horizontal="right" vertical="center" wrapText="1"/>
    </xf>
    <xf numFmtId="0" fontId="7" fillId="0" borderId="0" xfId="0" applyFont="1" applyAlignment="1">
      <alignment horizontal="right" vertical="center" wrapText="1"/>
    </xf>
    <xf numFmtId="0" fontId="3" fillId="0" borderId="0" xfId="0" applyFont="1" applyAlignment="1">
      <alignment horizontal="right" vertical="center" wrapText="1"/>
    </xf>
    <xf numFmtId="173" fontId="0" fillId="0" borderId="0" xfId="0" applyNumberFormat="1" applyAlignment="1">
      <alignment horizontal="right" vertical="center" wrapText="1"/>
    </xf>
    <xf numFmtId="0" fontId="0" fillId="0" borderId="0" xfId="0" applyAlignment="1">
      <alignment vertical="center" wrapText="1"/>
    </xf>
    <xf numFmtId="0" fontId="6"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169" fontId="0" fillId="0" borderId="0" xfId="0" applyNumberFormat="1" applyAlignment="1">
      <alignment horizontal="right" vertical="center" wrapText="1"/>
    </xf>
    <xf numFmtId="0" fontId="0" fillId="0" borderId="0" xfId="0" applyAlignment="1">
      <alignment horizontal="right" vertical="center" wrapText="1"/>
    </xf>
    <xf numFmtId="0" fontId="8" fillId="0" borderId="0" xfId="0" applyFont="1" applyAlignment="1">
      <alignment horizontal="right" vertical="center" wrapText="1"/>
    </xf>
    <xf numFmtId="168" fontId="3" fillId="0" borderId="0" xfId="0" applyNumberFormat="1" applyFont="1" applyAlignment="1">
      <alignment horizontal="right" vertical="center" wrapText="1"/>
    </xf>
    <xf numFmtId="0" fontId="6" fillId="0" borderId="1" xfId="0" applyFont="1" applyFill="1"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1" fontId="0" fillId="0" borderId="1" xfId="0" applyNumberFormat="1" applyFill="1" applyBorder="1" applyAlignment="1">
      <alignment horizontal="left" vertical="center" wrapText="1"/>
    </xf>
    <xf numFmtId="169" fontId="0" fillId="0" borderId="1" xfId="0" applyNumberFormat="1" applyFill="1" applyBorder="1" applyAlignment="1">
      <alignment horizontal="right" vertical="center" wrapText="1"/>
    </xf>
    <xf numFmtId="0" fontId="8" fillId="0" borderId="1" xfId="0" applyFont="1" applyFill="1" applyBorder="1" applyAlignment="1">
      <alignment horizontal="right" vertical="center" wrapText="1"/>
    </xf>
    <xf numFmtId="168" fontId="6" fillId="0" borderId="1" xfId="0" applyNumberFormat="1" applyFont="1" applyFill="1" applyBorder="1" applyAlignment="1">
      <alignment horizontal="right" vertical="center" wrapText="1"/>
    </xf>
    <xf numFmtId="168" fontId="6" fillId="0" borderId="0" xfId="0" applyNumberFormat="1" applyFont="1" applyAlignment="1">
      <alignment horizontal="right" vertical="center" wrapText="1"/>
    </xf>
  </cellXfs>
  <cellStyles count="32">
    <cellStyle name="Bueno" xfId="1" builtinId="26"/>
    <cellStyle name="Millares [0]" xfId="31" builtinId="6"/>
    <cellStyle name="Millares 2" xfId="2" xr:uid="{00000000-0005-0000-0000-000002000000}"/>
    <cellStyle name="Moneda [0]" xfId="3" builtinId="7"/>
    <cellStyle name="Moneda 10 2 2" xfId="26" xr:uid="{00000000-0005-0000-0000-000005000000}"/>
    <cellStyle name="Moneda 2" xfId="4" xr:uid="{00000000-0005-0000-0000-000006000000}"/>
    <cellStyle name="Moneda 2 2" xfId="14" xr:uid="{00000000-0005-0000-0000-000007000000}"/>
    <cellStyle name="Moneda 23 2" xfId="16" xr:uid="{00000000-0005-0000-0000-000008000000}"/>
    <cellStyle name="Moneda 3" xfId="5" xr:uid="{00000000-0005-0000-0000-000009000000}"/>
    <cellStyle name="Moneda 3 2" xfId="6" xr:uid="{00000000-0005-0000-0000-00000A000000}"/>
    <cellStyle name="Moneda 34" xfId="19" xr:uid="{00000000-0005-0000-0000-00000B000000}"/>
    <cellStyle name="Moneda 35" xfId="21" xr:uid="{00000000-0005-0000-0000-00000C000000}"/>
    <cellStyle name="Moneda 4" xfId="7" xr:uid="{00000000-0005-0000-0000-00000D000000}"/>
    <cellStyle name="Moneda 5" xfId="24" xr:uid="{00000000-0005-0000-0000-00000E000000}"/>
    <cellStyle name="Moneda 7" xfId="30" xr:uid="{5A23FDB6-73AA-4C85-A8A9-45E4EA0BF57A}"/>
    <cellStyle name="Normal" xfId="0" builtinId="0"/>
    <cellStyle name="Normal 10 2 2" xfId="22" xr:uid="{00000000-0005-0000-0000-000010000000}"/>
    <cellStyle name="Normal 11" xfId="8" xr:uid="{00000000-0005-0000-0000-000011000000}"/>
    <cellStyle name="Normal 13" xfId="29" xr:uid="{9AC5A541-16B3-4513-851F-B6EEAAE09A2A}"/>
    <cellStyle name="Normal 14" xfId="17" xr:uid="{00000000-0005-0000-0000-000012000000}"/>
    <cellStyle name="Normal 15" xfId="20" xr:uid="{00000000-0005-0000-0000-000013000000}"/>
    <cellStyle name="Normal 2" xfId="9" xr:uid="{00000000-0005-0000-0000-000014000000}"/>
    <cellStyle name="Normal 2 2" xfId="10" xr:uid="{00000000-0005-0000-0000-000015000000}"/>
    <cellStyle name="Normal 2 2 2" xfId="18" xr:uid="{00000000-0005-0000-0000-000016000000}"/>
    <cellStyle name="Normal 2 2 2 2" xfId="25" xr:uid="{00000000-0005-0000-0000-000017000000}"/>
    <cellStyle name="Normal 3" xfId="11" xr:uid="{00000000-0005-0000-0000-000018000000}"/>
    <cellStyle name="Normal 4 2" xfId="23" xr:uid="{00000000-0005-0000-0000-000019000000}"/>
    <cellStyle name="Normal 5" xfId="12" xr:uid="{00000000-0005-0000-0000-00001A000000}"/>
    <cellStyle name="Normal 6" xfId="13" xr:uid="{00000000-0005-0000-0000-00001B000000}"/>
    <cellStyle name="Normal 7" xfId="27" xr:uid="{DCB7E4B8-3C33-477B-B6CD-FBCCA0AF6D92}"/>
    <cellStyle name="Normal 8" xfId="28" xr:uid="{7D82110E-70F6-40DB-BE90-5A1948497D9B}"/>
    <cellStyle name="Normal 8 2" xfId="15" xr:uid="{00000000-0005-0000-0000-00001C000000}"/>
  </cellStyles>
  <dxfs count="2">
    <dxf>
      <font>
        <color rgb="FF9C0006"/>
      </font>
      <fill>
        <patternFill>
          <bgColor rgb="FFFFC7CE"/>
        </patternFill>
      </fill>
    </dxf>
    <dxf>
      <numFmt numFmtId="168" formatCode="&quot;$&quot;\ #,##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7.0739553806848432E-2"/>
          <c:y val="0.25008703612320937"/>
          <c:w val="0.52601545743939404"/>
          <c:h val="0.71721541619286688"/>
        </c:manualLayout>
      </c:layout>
      <c:pie3DChart>
        <c:varyColors val="1"/>
        <c:ser>
          <c:idx val="1"/>
          <c:order val="1"/>
          <c:dLbls>
            <c:dLbl>
              <c:idx val="0"/>
              <c:layout>
                <c:manualLayout>
                  <c:x val="-0.10100421099861118"/>
                  <c:y val="0.10111554660318617"/>
                </c:manualLayout>
              </c:layout>
              <c:numFmt formatCode="0.0%" sourceLinked="0"/>
              <c:spPr>
                <a:noFill/>
                <a:ln>
                  <a:noFill/>
                </a:ln>
                <a:effectLst/>
              </c:spPr>
              <c:txPr>
                <a:bodyPr wrap="square" lIns="38100" tIns="19050" rIns="38100" bIns="19050" anchor="ctr">
                  <a:noAutofit/>
                </a:bodyPr>
                <a:lstStyle/>
                <a:p>
                  <a:pPr>
                    <a:defRPr/>
                  </a:pPr>
                  <a:endParaRPr lang="es-CL"/>
                </a:p>
              </c:txPr>
              <c:showLegendKey val="0"/>
              <c:showVal val="0"/>
              <c:showCatName val="1"/>
              <c:showSerName val="0"/>
              <c:showPercent val="1"/>
              <c:showBubbleSize val="0"/>
              <c:extLst>
                <c:ext xmlns:c15="http://schemas.microsoft.com/office/drawing/2012/chart" uri="{CE6537A1-D6FC-4f65-9D91-7224C49458BB}">
                  <c15:layout>
                    <c:manualLayout>
                      <c:w val="0.11114106750137236"/>
                      <c:h val="0.15044504995458674"/>
                    </c:manualLayout>
                  </c15:layout>
                </c:ext>
                <c:ext xmlns:c16="http://schemas.microsoft.com/office/drawing/2014/chart" uri="{C3380CC4-5D6E-409C-BE32-E72D297353CC}">
                  <c16:uniqueId val="{00000000-F435-427F-800D-96063983D109}"/>
                </c:ext>
              </c:extLst>
            </c:dLbl>
            <c:dLbl>
              <c:idx val="1"/>
              <c:layout>
                <c:manualLayout>
                  <c:x val="-0.14860871908630818"/>
                  <c:y val="-0.13089837026185691"/>
                </c:manualLayout>
              </c:layout>
              <c:numFmt formatCode="0.0%" sourceLinked="0"/>
              <c:spPr>
                <a:noFill/>
                <a:ln>
                  <a:noFill/>
                </a:ln>
                <a:effectLst/>
              </c:spPr>
              <c:txPr>
                <a:bodyPr wrap="square" lIns="38100" tIns="19050" rIns="38100" bIns="19050" anchor="ctr">
                  <a:noAutofit/>
                </a:bodyPr>
                <a:lstStyle/>
                <a:p>
                  <a:pPr>
                    <a:defRPr/>
                  </a:pPr>
                  <a:endParaRPr lang="es-CL"/>
                </a:p>
              </c:txPr>
              <c:showLegendKey val="0"/>
              <c:showVal val="0"/>
              <c:showCatName val="1"/>
              <c:showSerName val="0"/>
              <c:showPercent val="1"/>
              <c:showBubbleSize val="0"/>
              <c:extLst>
                <c:ext xmlns:c15="http://schemas.microsoft.com/office/drawing/2012/chart" uri="{CE6537A1-D6FC-4f65-9D91-7224C49458BB}">
                  <c15:layout>
                    <c:manualLayout>
                      <c:w val="0.1154299407468635"/>
                      <c:h val="0.15044504995458674"/>
                    </c:manualLayout>
                  </c15:layout>
                </c:ext>
                <c:ext xmlns:c16="http://schemas.microsoft.com/office/drawing/2014/chart" uri="{C3380CC4-5D6E-409C-BE32-E72D297353CC}">
                  <c16:uniqueId val="{00000001-F435-427F-800D-96063983D109}"/>
                </c:ext>
              </c:extLst>
            </c:dLbl>
            <c:dLbl>
              <c:idx val="2"/>
              <c:layout>
                <c:manualLayout>
                  <c:x val="4.722111645794954E-2"/>
                  <c:y val="-3.5775254837331377E-2"/>
                </c:manualLayout>
              </c:layout>
              <c:numFmt formatCode="0.0%" sourceLinked="0"/>
              <c:spPr/>
              <c:txPr>
                <a:bodyPr/>
                <a:lstStyle/>
                <a:p>
                  <a:pPr>
                    <a:defRPr/>
                  </a:pPr>
                  <a:endParaRPr lang="es-CL"/>
                </a:p>
              </c:txPr>
              <c:showLegendKey val="0"/>
              <c:showVal val="0"/>
              <c:showCatName val="1"/>
              <c:showSerName val="0"/>
              <c:showPercent val="1"/>
              <c:showBubbleSize val="0"/>
              <c:extLst>
                <c:ext xmlns:c15="http://schemas.microsoft.com/office/drawing/2012/chart" uri="{CE6537A1-D6FC-4f65-9D91-7224C49458BB}">
                  <c15:layout>
                    <c:manualLayout>
                      <c:w val="0.11166082553976109"/>
                      <c:h val="0.13046004842615011"/>
                    </c:manualLayout>
                  </c15:layout>
                </c:ext>
                <c:ext xmlns:c16="http://schemas.microsoft.com/office/drawing/2014/chart" uri="{C3380CC4-5D6E-409C-BE32-E72D297353CC}">
                  <c16:uniqueId val="{00000002-F435-427F-800D-96063983D109}"/>
                </c:ext>
              </c:extLst>
            </c:dLbl>
            <c:dLbl>
              <c:idx val="3"/>
              <c:layout>
                <c:manualLayout>
                  <c:x val="0.11802576495928942"/>
                  <c:y val="7.049274310960650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435-427F-800D-96063983D109}"/>
                </c:ext>
              </c:extLst>
            </c:dLbl>
            <c:numFmt formatCode="0.0%" sourceLinked="0"/>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extLst>
          </c:dLbls>
          <c:cat>
            <c:strRef>
              <c:f>Tabla!$B$18:$B$21</c:f>
              <c:strCache>
                <c:ptCount val="4"/>
                <c:pt idx="0">
                  <c:v>Compra ágil / Convenio Marco (Chilecompra)</c:v>
                </c:pt>
                <c:pt idx="1">
                  <c:v>Licitación Pública</c:v>
                </c:pt>
                <c:pt idx="2">
                  <c:v>Licitación Privada</c:v>
                </c:pt>
                <c:pt idx="3">
                  <c:v>Trato Directo</c:v>
                </c:pt>
              </c:strCache>
            </c:strRef>
          </c:cat>
          <c:val>
            <c:numRef>
              <c:f>Tabla!$G$18:$G$21</c:f>
              <c:numCache>
                <c:formatCode>0.0%</c:formatCode>
                <c:ptCount val="4"/>
                <c:pt idx="0">
                  <c:v>0.18444755820280181</c:v>
                </c:pt>
                <c:pt idx="1">
                  <c:v>0.38908762005491565</c:v>
                </c:pt>
                <c:pt idx="2">
                  <c:v>4.039921494721376E-3</c:v>
                </c:pt>
                <c:pt idx="3">
                  <c:v>0.42242490024756113</c:v>
                </c:pt>
              </c:numCache>
            </c:numRef>
          </c:val>
          <c:extLst>
            <c:ext xmlns:c16="http://schemas.microsoft.com/office/drawing/2014/chart" uri="{C3380CC4-5D6E-409C-BE32-E72D297353CC}">
              <c16:uniqueId val="{00000004-F435-427F-800D-96063983D109}"/>
            </c:ext>
          </c:extLst>
        </c:ser>
        <c:ser>
          <c:idx val="0"/>
          <c:order val="0"/>
          <c:dLbls>
            <c:dLbl>
              <c:idx val="1"/>
              <c:layout>
                <c:manualLayout>
                  <c:x val="-0.17592121432797778"/>
                  <c:y val="-0.2364742372073394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435-427F-800D-96063983D109}"/>
                </c:ext>
              </c:extLst>
            </c:dLbl>
            <c:dLbl>
              <c:idx val="2"/>
              <c:layout>
                <c:manualLayout>
                  <c:x val="0.12661371808292748"/>
                  <c:y val="-0.1800356800516731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435-427F-800D-96063983D109}"/>
                </c:ext>
              </c:extLst>
            </c:dLbl>
            <c:dLbl>
              <c:idx val="3"/>
              <c:layout>
                <c:manualLayout>
                  <c:x val="0.18504816955684009"/>
                  <c:y val="4.262543477969270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435-427F-800D-96063983D109}"/>
                </c:ext>
              </c:extLst>
            </c:dLbl>
            <c:numFmt formatCode="0.0%" sourceLinked="0"/>
            <c:spPr>
              <a:effectLst>
                <a:outerShdw dist="50800" sx="1000" sy="1000" algn="ctr" rotWithShape="0">
                  <a:schemeClr val="bg1"/>
                </a:outerShdw>
              </a:effectLst>
            </c:spPr>
            <c:txPr>
              <a:bodyPr/>
              <a:lstStyle/>
              <a:p>
                <a:pPr>
                  <a:defRPr sz="1050" b="1" baseline="0">
                    <a:solidFill>
                      <a:schemeClr val="bg1"/>
                    </a:solidFill>
                  </a:defRPr>
                </a:pPr>
                <a:endParaRPr lang="es-CL"/>
              </a:p>
            </c:txPr>
            <c:showLegendKey val="0"/>
            <c:showVal val="0"/>
            <c:showCatName val="1"/>
            <c:showSerName val="0"/>
            <c:showPercent val="1"/>
            <c:showBubbleSize val="0"/>
            <c:showLeaderLines val="0"/>
            <c:extLst>
              <c:ext xmlns:c15="http://schemas.microsoft.com/office/drawing/2012/chart" uri="{CE6537A1-D6FC-4f65-9D91-7224C49458BB}"/>
            </c:extLst>
          </c:dLbls>
          <c:cat>
            <c:strRef>
              <c:f>[1]Tabla!$B$17:$B$20</c:f>
              <c:strCache>
                <c:ptCount val="4"/>
                <c:pt idx="0">
                  <c:v>Convenio Marco</c:v>
                </c:pt>
                <c:pt idx="1">
                  <c:v>Licitación Pública</c:v>
                </c:pt>
                <c:pt idx="2">
                  <c:v>Licitación Privada</c:v>
                </c:pt>
                <c:pt idx="3">
                  <c:v>Trato Directo</c:v>
                </c:pt>
              </c:strCache>
            </c:strRef>
          </c:cat>
          <c:val>
            <c:numRef>
              <c:f>[1]Tabla!$G$17:$G$20</c:f>
              <c:numCache>
                <c:formatCode>General</c:formatCode>
                <c:ptCount val="4"/>
                <c:pt idx="0">
                  <c:v>0.22656119295174346</c:v>
                </c:pt>
                <c:pt idx="1">
                  <c:v>0.33273598930970405</c:v>
                </c:pt>
                <c:pt idx="2">
                  <c:v>9.0280028711561447E-2</c:v>
                </c:pt>
                <c:pt idx="3">
                  <c:v>0.35042278902699103</c:v>
                </c:pt>
              </c:numCache>
            </c:numRef>
          </c:val>
          <c:extLst>
            <c:ext xmlns:c16="http://schemas.microsoft.com/office/drawing/2014/chart" uri="{C3380CC4-5D6E-409C-BE32-E72D297353CC}">
              <c16:uniqueId val="{00000008-F435-427F-800D-96063983D109}"/>
            </c:ext>
          </c:extLst>
        </c:ser>
        <c:dLbls>
          <c:showLegendKey val="0"/>
          <c:showVal val="0"/>
          <c:showCatName val="0"/>
          <c:showSerName val="0"/>
          <c:showPercent val="1"/>
          <c:showBubbleSize val="0"/>
          <c:showLeaderLines val="0"/>
        </c:dLbls>
      </c:pie3DChart>
      <c:spPr>
        <a:noFill/>
        <a:ln w="25400">
          <a:noFill/>
        </a:ln>
      </c:spPr>
    </c:plotArea>
    <c:legend>
      <c:legendPos val="r"/>
      <c:layout>
        <c:manualLayout>
          <c:xMode val="edge"/>
          <c:yMode val="edge"/>
          <c:x val="0.68153354120524601"/>
          <c:y val="0.1996572907950539"/>
          <c:w val="0.30299538668212056"/>
          <c:h val="0.36816923770087323"/>
        </c:manualLayout>
      </c:layout>
      <c:overlay val="0"/>
      <c:txPr>
        <a:bodyPr/>
        <a:lstStyle/>
        <a:p>
          <a:pPr rtl="0">
            <a:defRPr sz="1600"/>
          </a:pPr>
          <a:endParaRPr lang="es-CL"/>
        </a:p>
      </c:txPr>
    </c:legend>
    <c:plotVisOnly val="1"/>
    <c:dispBlanksAs val="gap"/>
    <c:showDLblsOverMax val="0"/>
  </c:chart>
  <c:spPr>
    <a:ln cmpd="dbl"/>
    <a:effectLst>
      <a:outerShdw blurRad="50800" dist="38100" dir="2700000" algn="tl" rotWithShape="0">
        <a:prstClr val="black">
          <a:alpha val="40000"/>
        </a:prstClr>
      </a:outerShdw>
    </a:effectLst>
  </c:sp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19048</xdr:colOff>
      <xdr:row>26</xdr:row>
      <xdr:rowOff>114300</xdr:rowOff>
    </xdr:from>
    <xdr:to>
      <xdr:col>6</xdr:col>
      <xdr:colOff>552450</xdr:colOff>
      <xdr:row>52</xdr:row>
      <xdr:rowOff>0</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0.71953</cdr:x>
      <cdr:y>0.17035</cdr:y>
    </cdr:from>
    <cdr:to>
      <cdr:x>0.82304</cdr:x>
      <cdr:y>0.18329</cdr:y>
    </cdr:to>
    <cdr:sp macro="" textlink="">
      <cdr:nvSpPr>
        <cdr:cNvPr id="2" name="1 CuadroTexto"/>
        <cdr:cNvSpPr txBox="1"/>
      </cdr:nvSpPr>
      <cdr:spPr>
        <a:xfrm xmlns:a="http://schemas.openxmlformats.org/drawingml/2006/main">
          <a:off x="4105276" y="601982"/>
          <a:ext cx="590550"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L" sz="1100"/>
        </a:p>
      </cdr:txBody>
    </cdr:sp>
  </cdr:relSizeAnchor>
  <cdr:relSizeAnchor xmlns:cdr="http://schemas.openxmlformats.org/drawingml/2006/chartDrawing">
    <cdr:from>
      <cdr:x>0.07679</cdr:x>
      <cdr:y>0.01348</cdr:y>
    </cdr:from>
    <cdr:to>
      <cdr:x>0.95677</cdr:x>
      <cdr:y>0.20485</cdr:y>
    </cdr:to>
    <cdr:sp macro="" textlink="">
      <cdr:nvSpPr>
        <cdr:cNvPr id="3" name="2 CuadroTexto"/>
        <cdr:cNvSpPr txBox="1"/>
      </cdr:nvSpPr>
      <cdr:spPr>
        <a:xfrm xmlns:a="http://schemas.openxmlformats.org/drawingml/2006/main">
          <a:off x="389118" y="47122"/>
          <a:ext cx="4459108" cy="668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es-CL" sz="1200" b="1" i="0" baseline="0">
              <a:effectLst/>
              <a:latin typeface="Arial" panose="020B0604020202020204" pitchFamily="34" charset="0"/>
              <a:ea typeface="+mn-ea"/>
              <a:cs typeface="Arial" panose="020B0604020202020204" pitchFamily="34" charset="0"/>
            </a:rPr>
            <a:t>INFORME MECANISMOS DE COMPRA Y CONTRATACIÓN</a:t>
          </a:r>
          <a:endParaRPr lang="es-CL" sz="1200">
            <a:effectLst/>
            <a:latin typeface="Arial" panose="020B0604020202020204" pitchFamily="34" charset="0"/>
            <a:cs typeface="Arial" panose="020B0604020202020204" pitchFamily="34" charset="0"/>
          </a:endParaRPr>
        </a:p>
        <a:p xmlns:a="http://schemas.openxmlformats.org/drawingml/2006/main">
          <a:pPr algn="ctr" rtl="0"/>
          <a:r>
            <a:rPr lang="es-CL" sz="1200" b="1" i="0" baseline="0">
              <a:effectLst/>
              <a:latin typeface="Arial" panose="020B0604020202020204" pitchFamily="34" charset="0"/>
              <a:ea typeface="+mn-ea"/>
              <a:cs typeface="Arial" panose="020B0604020202020204" pitchFamily="34" charset="0"/>
            </a:rPr>
            <a:t>MINISTERIO PÚBLICO</a:t>
          </a:r>
          <a:endParaRPr lang="es-CL" sz="1200">
            <a:effectLst/>
            <a:latin typeface="Arial" panose="020B0604020202020204" pitchFamily="34" charset="0"/>
            <a:cs typeface="Arial" panose="020B0604020202020204" pitchFamily="34" charset="0"/>
          </a:endParaRPr>
        </a:p>
        <a:p xmlns:a="http://schemas.openxmlformats.org/drawingml/2006/main">
          <a:pPr algn="ctr"/>
          <a:r>
            <a:rPr lang="es-CL" sz="1200" b="1" i="0" baseline="0">
              <a:effectLst/>
              <a:latin typeface="Arial" panose="020B0604020202020204" pitchFamily="34" charset="0"/>
              <a:ea typeface="+mn-ea"/>
              <a:cs typeface="Arial" panose="020B0604020202020204" pitchFamily="34" charset="0"/>
            </a:rPr>
            <a:t>SEGUNDO TRIMESTRE 2026</a:t>
          </a:r>
          <a:endParaRPr lang="es-CL" sz="1200">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parada/Documents/ENRIQUE%20PARADA/Informes%20Transparencia/Informe%20Mecanismos%20de%20Compra%20y%20Contrataci&#243;n%20MP%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Base Trimestral"/>
      <sheetName val="Informe"/>
    </sheetNames>
    <sheetDataSet>
      <sheetData sheetId="0">
        <row r="17">
          <cell r="B17" t="str">
            <v>Convenio Marco</v>
          </cell>
          <cell r="G17">
            <v>0.22656119295174346</v>
          </cell>
        </row>
        <row r="18">
          <cell r="B18" t="str">
            <v>Licitación Pública</v>
          </cell>
          <cell r="G18">
            <v>0.33273598930970405</v>
          </cell>
        </row>
        <row r="19">
          <cell r="B19" t="str">
            <v>Licitación Privada</v>
          </cell>
          <cell r="G19">
            <v>9.0280028711561447E-2</v>
          </cell>
        </row>
        <row r="20">
          <cell r="B20" t="str">
            <v>Trato Directo</v>
          </cell>
          <cell r="G20">
            <v>0.35042278902699103</v>
          </cell>
        </row>
      </sheetData>
      <sheetData sheetId="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rique Parada Gavilán" refreshedDate="46234.364109837959" createdVersion="8" refreshedVersion="8" minRefreshableVersion="3" recordCount="1346" xr:uid="{C76F8BF2-5D34-44E7-9B54-589B35C2353A}">
  <cacheSource type="worksheet">
    <worksheetSource ref="A4:M1350" sheet="Base Trimestral"/>
  </cacheSource>
  <cacheFields count="13">
    <cacheField name="Centro Financiero" numFmtId="0">
      <sharedItems containsBlank="1"/>
    </cacheField>
    <cacheField name="Mecanismo de Compra" numFmtId="0">
      <sharedItems containsBlank="1"/>
    </cacheField>
    <cacheField name="Tipo y N° de Resolución" numFmtId="0">
      <sharedItems containsBlank="1"/>
    </cacheField>
    <cacheField name="Mecanismo para Informe" numFmtId="0">
      <sharedItems count="4">
        <s v="Licitación Pública"/>
        <s v="Trato Directo"/>
        <s v="Licitación Privada"/>
        <s v="Compra Ágil / Convenio Marco"/>
      </sharedItems>
    </cacheField>
    <cacheField name="Fecha de Resolución" numFmtId="0">
      <sharedItems containsDate="1" containsBlank="1" containsMixedTypes="1" minDate="2022-09-08T00:00:00" maxDate="2026-06-27T00:00:00"/>
    </cacheField>
    <cacheField name="Documento de Compra" numFmtId="0">
      <sharedItems containsBlank="1"/>
    </cacheField>
    <cacheField name="N° Documento" numFmtId="0">
      <sharedItems containsBlank="1" containsMixedTypes="1" containsNumber="1" containsInteger="1" minValue="8" maxValue="42600152"/>
    </cacheField>
    <cacheField name="Fecha Documento de Compra" numFmtId="0">
      <sharedItems containsSemiMixedTypes="0" containsNonDate="0" containsDate="1" containsString="0" minDate="2026-04-01T00:00:00" maxDate="2026-07-01T00:00:00"/>
    </cacheField>
    <cacheField name="Descripción de la Compra" numFmtId="0">
      <sharedItems containsBlank="1" longText="1"/>
    </cacheField>
    <cacheField name="Razón Social Proveedor" numFmtId="0">
      <sharedItems containsBlank="1"/>
    </cacheField>
    <cacheField name="R.U.T. N° Proveedor" numFmtId="0">
      <sharedItems containsBlank="1"/>
    </cacheField>
    <cacheField name="Monto contratado o a contratar (impuesto incluido) indicar moneda: $, UF, US$ u otro" numFmtId="173">
      <sharedItems containsSemiMixedTypes="0" containsString="0" containsNumber="1" minValue="11.352600000000001" maxValue="633490000"/>
    </cacheField>
    <cacheField name="Mes / año" numFmtId="17">
      <sharedItems containsSemiMixedTypes="0" containsNonDate="0" containsDate="1" containsString="0" minDate="2026-04-01T00:00:00" maxDate="2026-06-02T00:00:00" count="3">
        <d v="2026-06-01T00:00:00"/>
        <d v="2026-05-01T00:00:00"/>
        <d v="2026-04-01T00:00:0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46">
  <r>
    <s v="F.R. Arica y Parinacota"/>
    <s v="Licitación Pública"/>
    <s v="FN/MP N° 2060"/>
    <x v="0"/>
    <d v="2024-08-13T00:00:00"/>
    <s v="Orden de Servicio"/>
    <n v="18260100"/>
    <d v="2026-06-04T00:00:00"/>
    <s v="Segun la Resolucion FN/MP N.º 2060/2024, emitida el 13/08/2024, se adquirieron pasajes aereos en cabina turista para las rutas ARI-SCL y -SCL-ARI, a favor del FR M.E.C.G."/>
    <s v="Soc. de Turismo e Inversiones Inmobiliarias Limitada."/>
    <s v="76.204.527-3"/>
    <n v="299502"/>
    <x v="0"/>
  </r>
  <r>
    <s v="F.R. Arica y Parinacota"/>
    <s v="Licitación Pública"/>
    <s v="FN/MP N° 2060"/>
    <x v="0"/>
    <d v="2024-08-13T00:00:00"/>
    <s v="Orden de Servicio"/>
    <n v="18260109"/>
    <d v="2026-06-12T00:00:00"/>
    <s v="Segun la Resolucion FN/MP N.º 2060/2024, emitida el 13/08/2024, se adquirieron pasajes aéreos en cabina turista para las rutas IQQ-SCL y -SCL-ARI, a favor del FR M.E.C.G."/>
    <s v="Soc. de Turismo e Inversiones Inmobiliarias Limitada."/>
    <s v="76.204.527-3"/>
    <n v="267362"/>
    <x v="0"/>
  </r>
  <r>
    <s v="F.R. Arica y Parinacota"/>
    <s v="Licitación Pública"/>
    <s v="FN/MP N° 2060"/>
    <x v="0"/>
    <d v="2024-08-13T00:00:00"/>
    <s v="Orden de Servicio"/>
    <n v="18260112"/>
    <d v="2026-06-15T00:00:00"/>
    <s v="Segun la Resolucion FN/MP N.º 2060/2024, emitida el 13/08/2024, se autorizo la adquisicion de pasajes aereos en cabina turista para las rutas ARI-SCL y SCL-ARI, a favor del FJ A.A.L.Y."/>
    <s v="Soc. de Turismo e Inversiones Inmobiliarias Limitada."/>
    <s v="76.204.527-3"/>
    <n v="379248"/>
    <x v="0"/>
  </r>
  <r>
    <s v="F.R. Arica y Parinacota"/>
    <s v="Licitación Pública"/>
    <s v="FN/MP N° 2060"/>
    <x v="0"/>
    <d v="2024-08-13T00:00:00"/>
    <s v="Orden de Servicio"/>
    <n v="18260116"/>
    <d v="2026-06-16T00:00:00"/>
    <s v="Segun la Resolucion FN/MP N.º 2060/2024, emitida el 13/08/2024, se autorizo la adquisicion de pasajes aereos en cabina turista para las rutas SCL-CCP y CCP-SCL, a favor del FR M.E.C.G."/>
    <s v="Soc. de Turismo e Inversiones Inmobiliarias Limitada."/>
    <s v="76.204.527-3"/>
    <n v="218790"/>
    <x v="0"/>
  </r>
  <r>
    <s v="F.R. Arica y Parinacota"/>
    <s v="Licitación Pública"/>
    <s v="FN/MP N° 2060"/>
    <x v="0"/>
    <d v="2024-08-13T00:00:00"/>
    <s v="Orden de Servicio"/>
    <n v="18260117"/>
    <d v="2026-06-16T00:00:00"/>
    <s v="Segun la Resolucion FN/MP N.º 2060/2024, emitida el 13/08/2024, se autorizo la adquisicion de pasajes aereos en cabina turista para las rutas ARI-SCL y SCL-ARI, a favor del FJ SAC R.M.G.V."/>
    <s v="Soc. de Turismo e Inversiones Inmobiliarias Limitada."/>
    <s v="76.204.527-3"/>
    <n v="415790"/>
    <x v="0"/>
  </r>
  <r>
    <s v="F.R. Arica y Parinacota"/>
    <s v="Licitación Pública"/>
    <s v="FN/MP N° 2060"/>
    <x v="0"/>
    <d v="2024-08-13T00:00:00"/>
    <s v="Orden de Servicio"/>
    <n v="18260118"/>
    <d v="2026-06-16T00:00:00"/>
    <s v="Segun la Resolucion FN/MP N.º 2060/2024, emitida el 13/08/2024, se autorizo la adquisicion de pasajes aereos en cabina turista para las rutas ARI-SCL y SCL-ARI, a favor del AJ R.A.T.H."/>
    <s v="Soc. de Turismo e Inversiones Inmobiliarias Limitada."/>
    <s v="76.204.527-3"/>
    <n v="306790"/>
    <x v="0"/>
  </r>
  <r>
    <s v="F.R. Arica y Parinacota"/>
    <s v="Licitación Pública"/>
    <s v="FN/MP N° 2060"/>
    <x v="0"/>
    <d v="2024-08-13T00:00:00"/>
    <s v="Orden de Servicio"/>
    <n v="18260120"/>
    <d v="2026-06-16T00:00:00"/>
    <s v="Segun la Resolucion FN/MP N.º 2060/2024, emitida el 13/08/2024, se autorizo la adquisicion de pasajes aereos en cabina turista para las rutas ARI-SCL y SCL-ARI, a favor de la AA I.I.C.M."/>
    <s v="Soc. de Turismo e Inversiones Inmobiliarias Limitada."/>
    <s v="76.204.527-3"/>
    <n v="363790"/>
    <x v="0"/>
  </r>
  <r>
    <s v="F.R. Arica y Parinacota"/>
    <s v="Licitación Pública"/>
    <s v="FN/MP N° 2060"/>
    <x v="0"/>
    <d v="2024-08-13T00:00:00"/>
    <s v="Orden de Servicio"/>
    <n v="18260121"/>
    <d v="2026-06-16T00:00:00"/>
    <s v="Segun la Resolucion FN/MP N.º 2060/2024, emitida el 13/08/2024, se autorizo la adquisicion de pasajes aereos en cabina turista para las rutas ARI-SCL y SCL-ARI, a favor del FA M.G.C.M."/>
    <s v="Soc. de Turismo e Inversiones Inmobiliarias Limitada."/>
    <s v="76.204.527-3"/>
    <n v="228790"/>
    <x v="0"/>
  </r>
  <r>
    <s v="F.R. Arica y Parinacota"/>
    <s v="Licitación Pública"/>
    <s v="FN/MP N° 2060"/>
    <x v="0"/>
    <d v="2024-08-13T00:00:00"/>
    <s v="Orden de Servicio"/>
    <n v="18260126"/>
    <d v="2026-06-22T00:00:00"/>
    <s v="Segun la Resolucion FN/MP N.º 2060/2024, emitida el 13/08/2024, se autorizo la adquisición de pasajes aereos en cabina turista para las rutas ARI-SCL y SCL-ARI, a favor de la Abogada UCCO M.P.R.D."/>
    <s v="Soc. de Turismo e Inversiones Inmobiliarias Limitada."/>
    <s v="76.204.527-3"/>
    <n v="276588"/>
    <x v="0"/>
  </r>
  <r>
    <s v="F.R. Arica y Parinacota"/>
    <s v="Licitación Pública"/>
    <s v="FN/MP N° 2060"/>
    <x v="0"/>
    <d v="2024-08-13T00:00:00"/>
    <s v="Orden de Servicio"/>
    <n v="18260129"/>
    <d v="2026-06-24T00:00:00"/>
    <s v="Segun la Resolucion FN/MP N.º 2060/2024, emitida el 13/08/2024, se autorizo la adquisicion de pasajes aereos en cabina turista para las rutas ARI-SCL y SCL-ARI, a favor del FJ SAC R.M.G.V."/>
    <s v="Soc. de Turismo e Inversiones Inmobiliarias Limitada."/>
    <s v="76.204.527-3"/>
    <n v="381904"/>
    <x v="0"/>
  </r>
  <r>
    <s v="F.R. Arica y Parinacota"/>
    <s v="Licitación Pública"/>
    <s v="FN/MP N° 2060"/>
    <x v="0"/>
    <d v="2024-08-13T00:00:00"/>
    <s v="Orden de Servicio"/>
    <n v="18260132"/>
    <d v="2026-06-30T00:00:00"/>
    <s v="Segun la Resolucion FN/MP N.º 2060/2024, emitida el 13/08/2024, se autorizó la adquisición de pasajes aéreos en cabina turista para las rutas ARI-SCL y SCL-ARI, a favor del PA J.E.M.M."/>
    <s v="Soc. de Turismo e Inversiones Inmobiliarias Limitada."/>
    <s v="76.204.527-3"/>
    <n v="374448"/>
    <x v="0"/>
  </r>
  <r>
    <s v="F.R. Antofagasta"/>
    <s v="Compra/Contratación inferior a 3 UTM"/>
    <s v="No Aplica"/>
    <x v="1"/>
    <s v="No Aplica"/>
    <s v="Orden de Compra"/>
    <n v="2260143"/>
    <d v="2026-06-02T00:00:00"/>
    <s v="Evaluación psicolaboral para Abogado Asistente para Fiscal Suplente de la Fiscalía Regional de Antofagasta."/>
    <s v="CENTRO DE EV Y ASESORIAS  PSICOLOGICAS LTDA"/>
    <s v="77.906.372-0"/>
    <n v="30000"/>
    <x v="0"/>
  </r>
  <r>
    <s v="F.R. Antofagasta"/>
    <s v="Licitación Pública"/>
    <s v="FN/MP N° 2060"/>
    <x v="0"/>
    <d v="2024-08-13T00:00:00"/>
    <s v="Orden de Compra"/>
    <n v="2260144"/>
    <d v="2026-06-03T00:00:00"/>
    <s v="Pasaje aéreo para don Eduardo Peña para asistir a Invitación FL Arica y Parinacota - Ceremonia de Inauguración de la Fiscalía sin Fronteras, Seminario &quot;Trabajo Intersectorial y Combate al Crimen Organizado Transnacional&quot;"/>
    <s v="Soc. de Turismo e Inversiones Inmobiliarias Limitada."/>
    <s v="76.204.527-3"/>
    <n v="863864"/>
    <x v="0"/>
  </r>
  <r>
    <s v="F.R. Antofagasta"/>
    <s v="Licitación Pública"/>
    <s v="FN/MP N° 2060"/>
    <x v="0"/>
    <d v="2024-08-13T00:00:00"/>
    <s v="Orden de Compra"/>
    <n v="2260145"/>
    <d v="2026-06-04T00:00:00"/>
    <s v="Pasaje aéreo para doña Bessie Donoso para asistir a jornada formativas UE 295"/>
    <s v="Soc. de Turismo e Inversiones Inmobiliarias Limitada."/>
    <s v="76.204.527-3"/>
    <n v="157532"/>
    <x v="0"/>
  </r>
  <r>
    <s v="F.R. Antofagasta"/>
    <s v="Licitación Pública"/>
    <s v="FN/MP N° 2060"/>
    <x v="0"/>
    <d v="2024-08-13T00:00:00"/>
    <s v="Orden de Compra"/>
    <n v="2260146"/>
    <d v="2026-06-04T00:00:00"/>
    <s v="Pasaje aéreo para don Ricardo Castro L. para asistir a jornadas formativas UE 295"/>
    <s v="Soc. de Turismo e Inversiones Inmobiliarias Limitada."/>
    <s v="76.204.527-3"/>
    <n v="92836"/>
    <x v="0"/>
  </r>
  <r>
    <s v="F.R. Antofagasta"/>
    <s v="Licitación Pública"/>
    <s v="FN/MP N° 2060"/>
    <x v="0"/>
    <d v="2024-08-13T00:00:00"/>
    <s v="Orden de Compra"/>
    <n v="2260153"/>
    <d v="2026-06-09T00:00:00"/>
    <s v="Pasaje aéreo para con Cristian Aguilar A. para concurrir a audiencia en Juzgado de Garantía en Santiago por Causa RUC 2300673070-1"/>
    <s v="Soc. de Turismo e Inversiones Inmobiliarias Limitada."/>
    <s v="76.204.527-3"/>
    <n v="375626"/>
    <x v="0"/>
  </r>
  <r>
    <s v="F.R. Antofagasta"/>
    <s v="Licitación Pública"/>
    <s v="FN/MP N° 2060"/>
    <x v="0"/>
    <d v="2024-08-13T00:00:00"/>
    <s v="Orden de Compra"/>
    <n v="2260156"/>
    <d v="2026-06-10T00:00:00"/>
    <s v="Compra pasaje aéreo para don Eduardo Peña que concurre a ceremonia en el Congreso Nacional. UE 252"/>
    <s v="Soc. de Turismo e Inversiones Inmobiliarias Limitada."/>
    <s v="76.204.527-3"/>
    <n v="273276"/>
    <x v="0"/>
  </r>
  <r>
    <s v="F.R. Antofagasta"/>
    <s v="Licitación Pública"/>
    <s v="FN/MP N° 2060"/>
    <x v="0"/>
    <d v="2024-08-13T00:00:00"/>
    <s v="Orden de Compra"/>
    <n v="2260157"/>
    <d v="2026-06-10T00:00:00"/>
    <s v="Compra de pasaje aéreos para Fiscal Regional, escoltas y Directivos que viajan a Ceremonia en el Congreso Nacional y diligencias investigativas."/>
    <s v="Soc. de Turismo e Inversiones Inmobiliarias Limitada."/>
    <s v="76.204.527-3"/>
    <n v="1462115"/>
    <x v="0"/>
  </r>
  <r>
    <s v="F.R. Antofagasta"/>
    <s v="Licitación Pública"/>
    <s v="FN/MP N° 2060"/>
    <x v="0"/>
    <d v="2024-08-13T00:00:00"/>
    <s v="Orden de Compra"/>
    <n v="2260158"/>
    <d v="2026-06-10T00:00:00"/>
    <s v="Cambio de pasajes aéreos para Fiscal Regional, escoltas y DER por temas de diligencias de investigación. UE290"/>
    <s v="Soc. de Turismo e Inversiones Inmobiliarias Limitada."/>
    <s v="76.204.527-3"/>
    <n v="212000"/>
    <x v="0"/>
  </r>
  <r>
    <s v="F.R. Antofagasta"/>
    <s v="Trato Directo"/>
    <s v="FR/ R II 362/2026"/>
    <x v="1"/>
    <d v="2026-06-09T00:00:00"/>
    <s v="Orden de Compra"/>
    <n v="2260161"/>
    <d v="2026-06-15T00:00:00"/>
    <s v="Extensión del servicio de arriendo de vehículo para el Fiscal Regional de Antofagasta, en la fecha del 15 al 19 de junio de 2026, en contexto de protección y seguridad. Esta orden de compra reemplaza OC 2260151. Art.19"/>
    <s v="ARRENDADORA DE VEHICULOS S.A."/>
    <s v="77.225.200-5"/>
    <n v="446463"/>
    <x v="0"/>
  </r>
  <r>
    <s v="F.R. Antofagasta"/>
    <s v="Trato Directo"/>
    <s v="FR/ R II 380/2026"/>
    <x v="1"/>
    <d v="2026-06-09T00:00:00"/>
    <s v="Orden de Compra"/>
    <n v="2260162"/>
    <d v="2026-06-15T00:00:00"/>
    <s v="Servicio de arriendo de vehículo para comitiva (15 al 17 de junio) y extensión de contrato del servicio de arriendo para Director Ejecutivo Regional que concurre a diligencias investigativas Art. 19. (18 y 19 de junio). Esta orden de compra reemplaza la OC 2260152."/>
    <s v="ARRENDADORA DE VEHICULOS S.A."/>
    <s v="77.225.200-5"/>
    <n v="446463"/>
    <x v="0"/>
  </r>
  <r>
    <s v="F.R. Antofagasta"/>
    <s v="Licitación Pública"/>
    <s v="FN/MP N° 2060"/>
    <x v="0"/>
    <d v="2024-08-13T00:00:00"/>
    <s v="Orden de Compra"/>
    <n v="2260163"/>
    <d v="2026-06-16T00:00:00"/>
    <s v="Compra de pasaje aéreo para doña Tatiana Bustamante por diligencias investigativas del art. 19 UE 290."/>
    <s v="Soc. de Turismo e Inversiones Inmobiliarias Limitada."/>
    <s v="76.204.527-3"/>
    <n v="352770"/>
    <x v="0"/>
  </r>
  <r>
    <s v="F.R. Antofagasta"/>
    <s v="Compra/Contratación inferior a 3 UTM"/>
    <s v="No Aplica"/>
    <x v="1"/>
    <s v="No Aplica"/>
    <s v="Orden de Compra"/>
    <n v="2260164"/>
    <d v="2026-06-17T00:00:00"/>
    <s v="Adquisición de pendrive para causas investigativas."/>
    <s v="PROVEEDORES INTEGRALES PRISA S.A."/>
    <s v="96.556.940-5"/>
    <n v="202218"/>
    <x v="0"/>
  </r>
  <r>
    <s v="F.R. Antofagasta"/>
    <s v="Licitación Pública"/>
    <s v="FN/MP N° 2060"/>
    <x v="0"/>
    <d v="2024-08-13T00:00:00"/>
    <s v="Orden de Compra"/>
    <n v="2260168"/>
    <d v="2026-06-18T00:00:00"/>
    <s v="Cambio de pasaje aéreo para don Cristian Aguilar por ampliación de audiencia Causa Democracia Viva RUC 2300673070-1"/>
    <s v="Soc. de Turismo e Inversiones Inmobiliarias Limitada."/>
    <s v="76.204.527-3"/>
    <n v="82000"/>
    <x v="0"/>
  </r>
  <r>
    <s v="F.R. Antofagasta"/>
    <s v="Compra/Contratación inferior a 3 UTM"/>
    <s v="No Aplica"/>
    <x v="1"/>
    <s v="No Aplica"/>
    <s v="Orden de Compra"/>
    <n v="2260170"/>
    <d v="2026-06-19T00:00:00"/>
    <s v="Evaluación psicolaboral para el cargo de Fiscal Adjunto SAC"/>
    <s v="CENTRO DE EV Y ASESORIAS  PSICOLOGICAS LTDA"/>
    <s v="77.906.372-0"/>
    <n v="60000"/>
    <x v="0"/>
  </r>
  <r>
    <s v="F.R. Antofagasta"/>
    <s v="Licitación Pública"/>
    <s v="FN/MP N° 2060"/>
    <x v="0"/>
    <d v="2024-08-13T00:00:00"/>
    <s v="Orden de Compra"/>
    <n v="2260171"/>
    <d v="2026-06-19T00:00:00"/>
    <s v="Adquisición de pasajes aéreos para Fiscal Regional de Antofagasta y escoltas para concurrir a Reunión en Fiscalía Nacional."/>
    <s v="Soc. de Turismo e Inversiones Inmobiliarias Limitada."/>
    <s v="76.204.527-3"/>
    <n v="981164"/>
    <x v="0"/>
  </r>
  <r>
    <s v="F.R. Antofagasta"/>
    <s v="Licitación Pública"/>
    <s v="FN/MP N° 2060"/>
    <x v="0"/>
    <d v="2024-08-13T00:00:00"/>
    <s v="Orden de Compra"/>
    <n v="2260172"/>
    <d v="2026-06-22T00:00:00"/>
    <s v="Adquisición de pasaje aéreo para don Cristian Valencia G. para asistir a reunión en Fiscalía Nacional."/>
    <s v="Soc. de Turismo e Inversiones Inmobiliarias Limitada."/>
    <s v="76.204.527-3"/>
    <n v="410388"/>
    <x v="0"/>
  </r>
  <r>
    <s v="F.R. Antofagasta"/>
    <s v="Licitación Pública"/>
    <s v="FN/MP N° 2060"/>
    <x v="0"/>
    <d v="2024-08-13T00:00:00"/>
    <s v="Orden de Compra"/>
    <n v="2260173"/>
    <d v="2026-06-22T00:00:00"/>
    <s v="Adquisición de pasaje aéreo para don Cristian Aguilar. Asistencia a audiencia en 8° Juzgado de Garantía de Santiago. Causa RUC 2300673070-1. Art 19. UE290"/>
    <s v="Soc. de Turismo e Inversiones Inmobiliarias Limitada."/>
    <s v="76.204.527-3"/>
    <n v="243388"/>
    <x v="0"/>
  </r>
  <r>
    <s v="F.R. Antofagasta"/>
    <s v="Licitación Pública"/>
    <s v="FN/MP N° 2060"/>
    <x v="0"/>
    <d v="2024-08-13T00:00:00"/>
    <s v="Orden de Compra"/>
    <n v="2260174"/>
    <d v="2026-06-22T00:00:00"/>
    <s v="Compra de pasaje aéreo para don Juan Castro y escoltas para asistir a Jornada Internacional &quot;Semana de Trabajo de Alto Nivel en Materia de Recuperación de Activos Ilícitos&quot; UE 297"/>
    <s v="Soc. de Turismo e Inversiones Inmobiliarias Limitada."/>
    <s v="76.204.527-3"/>
    <n v="743164"/>
    <x v="0"/>
  </r>
  <r>
    <s v="F.R. Antofagasta"/>
    <s v="Trato Directo"/>
    <s v="FR/ R II 401/2026"/>
    <x v="1"/>
    <d v="2026-06-23T00:00:00"/>
    <s v="Orden de Compra"/>
    <n v="2260175"/>
    <d v="2026-06-22T00:00:00"/>
    <s v="Servicio de arriendo de vehículo para el Fiscal Regional de Antofagasta, en la fecha del 30 de junio al 03 de julio de 2026, en contexto de protección y seguridad"/>
    <s v="ARRENDADORA DE VEHICULOS S.A."/>
    <s v="77.225.200-5"/>
    <n v="340797"/>
    <x v="0"/>
  </r>
  <r>
    <s v="F.R. Antofagasta"/>
    <s v="Licitación Pública"/>
    <s v="FN/MP N° 2060"/>
    <x v="0"/>
    <d v="2024-08-13T00:00:00"/>
    <s v="Orden de Compra"/>
    <n v="2260176"/>
    <d v="2026-06-23T00:00:00"/>
    <s v="Cambio de itinerario pasaje aéreo para DER don Cristian Valencia G. para asistir a Consejo de Fiscales."/>
    <s v="Soc. de Turismo e Inversiones Inmobiliarias Limitada."/>
    <s v="76.204.527-3"/>
    <n v="39200"/>
    <x v="0"/>
  </r>
  <r>
    <s v="F.R. Antofagasta"/>
    <s v="Licitación Pública"/>
    <s v="FN/MP N° 2060"/>
    <x v="0"/>
    <d v="2024-08-13T00:00:00"/>
    <s v="Orden de Compra"/>
    <n v="2260177"/>
    <d v="2026-06-23T00:00:00"/>
    <s v="Cambio de itinerario de pasaje aéreo para Fiscal Regional y escoltas. Asistencia a Consejo de Fiscales."/>
    <s v="Soc. de Turismo e Inversiones Inmobiliarias Limitada."/>
    <s v="76.204.527-3"/>
    <n v="128600"/>
    <x v="0"/>
  </r>
  <r>
    <s v="F.R. Antofagasta"/>
    <s v="Licitación Pública"/>
    <s v="FN/MP N° 2060"/>
    <x v="0"/>
    <d v="2024-08-13T00:00:00"/>
    <s v="Orden de Compra"/>
    <n v="2260178"/>
    <d v="2026-06-23T00:00:00"/>
    <s v="Cambio de pasaje aéreo para don Cristian Aguilar por término anticipado de audiencia en 8° Juzgado de Garantía en Santiago, Causa RUC 2300673070-1 Democracia Viva. Art. 19 UE290"/>
    <s v="Soc. de Turismo e Inversiones Inmobiliarias Limitada."/>
    <s v="76.204.527-3"/>
    <n v="130000"/>
    <x v="0"/>
  </r>
  <r>
    <s v="F.R. Antofagasta"/>
    <s v="Licitación Pública"/>
    <s v="FN/MP N° 2060"/>
    <x v="0"/>
    <d v="2024-08-13T00:00:00"/>
    <s v="Orden de Compra"/>
    <n v="2260179"/>
    <d v="2026-06-24T00:00:00"/>
    <s v="Cambio de pasaje aéreo para Fiscal Regional y escoltas por cambio de fecha en actividad Consejo de Fiscales"/>
    <s v="Soc. de Turismo e Inversiones Inmobiliarias Limitada."/>
    <s v="76.204.527-3"/>
    <n v="229948"/>
    <x v="0"/>
  </r>
  <r>
    <s v="F.R. Antofagasta"/>
    <s v="Licitación Pública"/>
    <s v="FN/MP N° 2060"/>
    <x v="0"/>
    <d v="2024-08-13T00:00:00"/>
    <s v="Orden de Compra"/>
    <n v="2260180"/>
    <d v="2026-06-24T00:00:00"/>
    <s v="Cambio pasaje para DER por cambio de fecha en actividad Consejo de Fiscales"/>
    <s v="Soc. de Turismo e Inversiones Inmobiliarias Limitada."/>
    <s v="76.204.527-3"/>
    <n v="71316"/>
    <x v="0"/>
  </r>
  <r>
    <s v="F.R. Antofagasta"/>
    <s v="Licitación Pública"/>
    <s v="FN/MP N° 2060"/>
    <x v="0"/>
    <d v="2024-08-13T00:00:00"/>
    <s v="Orden de Compra"/>
    <n v="2260181"/>
    <d v="2026-06-24T00:00:00"/>
    <s v="Pasaje aéreo para doña Yasmina Aspe para asistir a Jornada Presencial Turno Jornada Macrozona Norte y Valparaíso. UE 251"/>
    <s v="Soc. de Turismo e Inversiones Inmobiliarias Limitada."/>
    <s v="76.204.527-3"/>
    <n v="203934"/>
    <x v="0"/>
  </r>
  <r>
    <s v="F.R. Antofagasta"/>
    <s v="Compra/Contratación inferior a 3 UTM"/>
    <s v="No Aplica"/>
    <x v="1"/>
    <s v="No Aplica"/>
    <s v="Orden de Compra"/>
    <n v="2260183"/>
    <d v="2026-06-24T00:00:00"/>
    <s v="Compra de sellos de cáscara de huevo para la Fiscalía Local de San Pedro de Atacama."/>
    <s v="COMERCIAL CARRILLO Y CASTILLO LIMITADA"/>
    <s v="76.162.246-3"/>
    <n v="188020"/>
    <x v="0"/>
  </r>
  <r>
    <s v="F.R. Antofagasta"/>
    <s v="Compra/Contratación inferior a 3 UTM"/>
    <s v="No Aplica"/>
    <x v="1"/>
    <s v="No Aplica"/>
    <s v="Orden de Compra"/>
    <n v="2260184"/>
    <d v="2026-06-25T00:00:00"/>
    <s v="Compra de selladora de bolsas para Fiscalía Local de San Pedro de Atacama."/>
    <s v="PROVEEDORES INTEGRALES PRISA S.A."/>
    <s v="96.556.940-5"/>
    <n v="58853"/>
    <x v="0"/>
  </r>
  <r>
    <s v="F.R. Antofagasta"/>
    <s v="Compra/Contratación inferior a 3 UTM"/>
    <s v="No Aplica"/>
    <x v="1"/>
    <s v="No Aplica"/>
    <s v="Orden de Compra"/>
    <n v="2260185"/>
    <d v="2026-06-25T00:00:00"/>
    <s v="Aviso concurso público para cargo Administrativo Operativo de Causas XVII para FL Antofagasta. A publicar el domingo 28 de junio en El Mercurio de Antofagasta."/>
    <s v="AGENCIA COLOMA CARRASCO PUBLICIDAD"/>
    <s v="77.002.769-1"/>
    <n v="175204"/>
    <x v="0"/>
  </r>
  <r>
    <s v="F.R. Antofagasta"/>
    <s v="Licitación Pública"/>
    <s v="FN/MP N° 2060"/>
    <x v="0"/>
    <d v="2024-08-13T00:00:00"/>
    <s v="Orden de Compra"/>
    <n v="2260186"/>
    <d v="2026-06-25T00:00:00"/>
    <s v="Pasaje aéreo para don Cristian Valencia G. para asistir a reunión en Fiscalía Nacional."/>
    <s v="Soc. de Turismo e Inversiones Inmobiliarias Limitada."/>
    <s v="76.204.527-3"/>
    <n v="307076"/>
    <x v="0"/>
  </r>
  <r>
    <s v="F.R. Antofagasta"/>
    <s v="Licitación Pública"/>
    <s v="FN/MP N° 2060"/>
    <x v="0"/>
    <d v="2024-08-13T00:00:00"/>
    <s v="Orden de Compra"/>
    <n v="2260187"/>
    <d v="2026-06-25T00:00:00"/>
    <s v="Pasaje aéreo para don Gonzalo Salas, para asistir a Jornada Presencial Turno Jornada Macrozona Norte y Valparaíso"/>
    <s v="Soc. de Turismo e Inversiones Inmobiliarias Limitada."/>
    <s v="76.204.527-3"/>
    <n v="133022"/>
    <x v="0"/>
  </r>
  <r>
    <s v="F.R. Antofagasta"/>
    <s v="Compra/Contratación inferior a 3 UTM"/>
    <s v="No Aplica"/>
    <x v="1"/>
    <s v="No Aplica"/>
    <s v="Orden de Compra"/>
    <n v="2260188"/>
    <d v="2026-06-25T00:00:00"/>
    <s v="Servicio de arriendo de vehículo para el Fiscal Regional de Antofagasta, en la ciudad de Concepción para asistir a Consejo de Fiscales en las fechas del 08 al 10 de julio de 2026, en contexto de protección y seguridad"/>
    <s v="ARRENDADORA DE VEHICULOS S.A."/>
    <s v="77.225.200-5"/>
    <n v="211331"/>
    <x v="0"/>
  </r>
  <r>
    <s v="F.R. Antofagasta"/>
    <s v="Licitación Pública"/>
    <s v="FN/MP N° 2060"/>
    <x v="0"/>
    <d v="2024-08-13T00:00:00"/>
    <s v="Orden de Compra"/>
    <n v="2260190"/>
    <d v="2026-06-30T00:00:00"/>
    <s v="Pasajes aéreos para Fiscal Regional, DER y escoltas para asistir a cuenta pública en el Congreso Nacional."/>
    <s v="Soc. de Turismo e Inversiones Inmobiliarias Limitada."/>
    <s v="76.204.527-3"/>
    <n v="1235792"/>
    <x v="0"/>
  </r>
  <r>
    <s v="F.R. Antofagasta"/>
    <s v="Licitación Pública"/>
    <s v="FN/MP N° 2060"/>
    <x v="0"/>
    <d v="2024-08-13T00:00:00"/>
    <s v="Orden de Compra"/>
    <n v="2260191"/>
    <d v="2026-06-30T00:00:00"/>
    <s v="Pasajes aéreos para don Andrés Godoy y don Christian Rodríguez, para asistir a Jornada Formativa UE 295"/>
    <s v="Soc. de Turismo e Inversiones Inmobiliarias Limitada."/>
    <s v="76.204.527-3"/>
    <n v="478896"/>
    <x v="0"/>
  </r>
  <r>
    <s v="F.R. Atacama"/>
    <s v="Compra/Contratación inferior a 3 UTM"/>
    <s v="No Aplica"/>
    <x v="1"/>
    <s v="No Aplica"/>
    <s v="Otro"/>
    <n v="3260103"/>
    <d v="2026-06-01T00:00:00"/>
    <s v="Provisión e instalación de chapa en mampara de vidrio laminado de acceso a la Fiscalía Local de Chañaral."/>
    <s v="DARWIN ALVAREZ VEGA"/>
    <s v="11.936.732-8"/>
    <n v="209999"/>
    <x v="0"/>
  </r>
  <r>
    <s v="F.R. Atacama"/>
    <s v="Compra/Contratación inferior a 3 UTM"/>
    <s v="No Aplica"/>
    <x v="1"/>
    <s v="No Aplica"/>
    <s v="Otro"/>
    <n v="3260107"/>
    <d v="2026-06-10T00:00:00"/>
    <s v="Evaluación Psicolaboral / Competencias Abogado SAC, para la FR de Atacama."/>
    <s v="JC HUMAN CAPITAL CHILE SPA"/>
    <s v="76.293.721-2"/>
    <n v="19635"/>
    <x v="0"/>
  </r>
  <r>
    <s v="F.R. Atacama"/>
    <s v="Compra/Contratación inferior a 3 UTM"/>
    <s v="No Aplica"/>
    <x v="1"/>
    <s v="No Aplica"/>
    <s v="Otro"/>
    <n v="3260108"/>
    <d v="2026-06-10T00:00:00"/>
    <s v="Evaluación Psicolaboral / Competencias Fiscal Adjunto FL Vallenar, para 2 postulantes."/>
    <s v="JC HUMAN CAPITAL CHILE SPA"/>
    <s v="76.293.721-2"/>
    <n v="39270"/>
    <x v="0"/>
  </r>
  <r>
    <s v="F.R. Atacama"/>
    <s v="Compra/Contratación inferior a 3 UTM"/>
    <s v="No Aplica"/>
    <x v="1"/>
    <s v="No Aplica"/>
    <s v="Otro"/>
    <n v="3260109"/>
    <d v="2026-06-11T00:00:00"/>
    <s v="Publicación llamado a concurso Público para proveer el cargo de auxiliar para la Fiscalía Local de Caldera, para ser publicado el 14/06/2026."/>
    <s v="SOC. EDITORA Y PERIOD. EL CHAÑAR LTDA."/>
    <s v="78.177.490-1"/>
    <n v="74970"/>
    <x v="0"/>
  </r>
  <r>
    <s v="F.R. Atacama"/>
    <s v="Licitación Pública"/>
    <s v="FN/MP N° 2060"/>
    <x v="0"/>
    <d v="2024-08-13T00:00:00"/>
    <s v="Otro"/>
    <n v="3260110"/>
    <d v="2026-06-11T00:00:00"/>
    <s v="Pasaje aéreo para Fiscal Adjunto, Fiscalía Local de Copiapó, con la finalidad de realizar diligencias de investigación en causa junto a Fiscal Regional y equipo de apoyo. (UE390)"/>
    <s v="Soc. de Turismo e Inversiones Inmobiliarias Limitada."/>
    <s v="76.204.527-3"/>
    <n v="174190"/>
    <x v="0"/>
  </r>
  <r>
    <s v="F.R. Atacama"/>
    <s v="Licitación Pública"/>
    <s v="FN/MP N° 2060"/>
    <x v="0"/>
    <d v="2024-08-13T00:00:00"/>
    <s v="Otro"/>
    <n v="3260111"/>
    <d v="2026-06-11T00:00:00"/>
    <s v="Pasaje aéreo para la Directora Ejecutiva Regional, con la finalidad de participar Jornada Presencial Turno Macrozona Norte y Valparaíso, en Fiscalía Nacional los días 01 y 02 de julio."/>
    <s v="Soc. de Turismo e Inversiones Inmobiliarias Limitada."/>
    <s v="76.204.527-3"/>
    <n v="227190"/>
    <x v="0"/>
  </r>
  <r>
    <s v="F.R. Atacama"/>
    <s v="Compra/Contratación inferior a 3 UTM"/>
    <s v="No Aplica"/>
    <x v="1"/>
    <s v="No Aplica"/>
    <s v="Otro"/>
    <n v="3260112"/>
    <d v="2026-06-12T00:00:00"/>
    <s v="Traslado de un vehículo para su destrucción, desde aparcadero particular hasta recicladora de Copiapó."/>
    <s v="GRUAS OMAR GONZALEZ E.I.R.L."/>
    <s v="77.100.836-4"/>
    <n v="210000"/>
    <x v="0"/>
  </r>
  <r>
    <s v="F.R. Atacama"/>
    <s v="Licitación Pública"/>
    <s v="FN/MP N° 2060"/>
    <x v="0"/>
    <d v="2024-08-13T00:00:00"/>
    <s v="Otro"/>
    <n v="3260114"/>
    <d v="2026-06-15T00:00:00"/>
    <s v="Cambio de itinerario de vuelo para reserva a nombre de Fiscal jefe de la Fiscalía Local de Caldera, para participar en la ultima fecha de las Jornadas para jefaturas."/>
    <s v="Soc. de Turismo e Inversiones Inmobiliarias Limitada."/>
    <s v="76.204.527-3"/>
    <n v="37486"/>
    <x v="0"/>
  </r>
  <r>
    <s v="F.R. Atacama"/>
    <s v="Licitación Pública"/>
    <s v="FN/MP N° 2060"/>
    <x v="0"/>
    <d v="2024-08-13T00:00:00"/>
    <s v="Otro"/>
    <n v="3260115"/>
    <d v="2026-06-16T00:00:00"/>
    <s v="Modificación de pasaje aéreo tramo Santiago / La Serena del día 02 de julio de la DER de la Región de Atacama."/>
    <s v="Soc. de Turismo e Inversiones Inmobiliarias Limitada."/>
    <s v="76.204.527-3"/>
    <n v="67914"/>
    <x v="0"/>
  </r>
  <r>
    <s v="F.R. Atacama"/>
    <s v="Licitación Pública"/>
    <s v="FN/MP N° 2060"/>
    <x v="0"/>
    <d v="2024-08-13T00:00:00"/>
    <s v="Otro"/>
    <n v="3260116"/>
    <d v="2026-06-16T00:00:00"/>
    <s v="Pasaje aéreo, para el Fiscal Regional de Atacama, con la finalidad de participar de la 2da. Sesión del Consejo general de Fiscales regionales, que se realizaran el 08 y 09 de julio en las regiones de Ñuble y Concepción. (UE301)"/>
    <s v="Soc. de Turismo e Inversiones Inmobiliarias Limitada."/>
    <s v="76.204.527-3"/>
    <n v="385356"/>
    <x v="0"/>
  </r>
  <r>
    <s v="F.R. Atacama"/>
    <s v="Compra/Contratación inferior a 3 UTM"/>
    <s v="No Aplica"/>
    <x v="1"/>
    <s v="No Aplica"/>
    <s v="Otro"/>
    <n v="3260120"/>
    <d v="2026-06-24T00:00:00"/>
    <s v="Suministro e instalación enchufes triple oficina GESTION - Suministro e instalación enchufes triple oficina Informatica"/>
    <s v="SERV. ELÉCTRICOS FRANCISCO PEREZ EIRL"/>
    <s v="76.940.896-7"/>
    <n v="154700"/>
    <x v="0"/>
  </r>
  <r>
    <s v="F.R. Atacama"/>
    <s v="Licitación Pública"/>
    <s v="FN/MP N° 2060"/>
    <x v="0"/>
    <d v="2024-08-13T00:00:00"/>
    <s v="Otro"/>
    <n v="3260122"/>
    <d v="2026-06-26T00:00:00"/>
    <s v="Pasajes aéreos para Fiscal Macrozona que asiste a “Reunión Macrozona Norte definiciones turno” que se realizará en Santiago entre el 01 y 02 de julio 2026. (UE301)"/>
    <s v="Soc. de Turismo e Inversiones Inmobiliarias Limitada."/>
    <s v="76.204.527-3"/>
    <n v="281076"/>
    <x v="0"/>
  </r>
  <r>
    <s v="F.R. Atacama"/>
    <s v="Compra/Contratación inferior a 3 UTM"/>
    <s v="No Aplica"/>
    <x v="1"/>
    <s v="No Aplica"/>
    <s v="Otro"/>
    <n v="3260124"/>
    <d v="2026-06-26T00:00:00"/>
    <s v="Publicación de concurso publico para el cargo Técnico Unidad de Administración y Finanzas, Fiscalía Regional de Atacama."/>
    <s v="SOC. EDITORA Y PERIOD. EL CHAÑAR LTDA."/>
    <s v="78.177.490-1"/>
    <n v="74970"/>
    <x v="0"/>
  </r>
  <r>
    <s v="F.R. Atacama"/>
    <s v="Licitación Pública"/>
    <s v="FN/MP N° 2060"/>
    <x v="0"/>
    <d v="2024-08-13T00:00:00"/>
    <s v="Otro"/>
    <n v="3260126"/>
    <d v="2026-06-30T00:00:00"/>
    <s v="Modificación de fechas de pasajes del Fiscal Regional a la 2da. Sesión del Consejo General de Fiscales en Chillan y Concepción."/>
    <s v="Soc. de Turismo e Inversiones Inmobiliarias Limitada."/>
    <s v="76.204.527-3"/>
    <n v="47000"/>
    <x v="0"/>
  </r>
  <r>
    <s v="F.R. Coquimbo"/>
    <s v="Licitación Pública"/>
    <s v="FN/MP N° 2060"/>
    <x v="0"/>
    <d v="2024-08-13T00:00:00"/>
    <s v="Orden de Compra"/>
    <n v="42600133"/>
    <d v="2026-06-05T00:00:00"/>
    <s v="Pasaje aéreo para Fiscal Regional, quien asiste a Consejo General de Fiscales "/>
    <s v="Soc. de Turismo e Inversiones Inmobiliarias Limitada."/>
    <s v="76.204.527-3"/>
    <n v="278393"/>
    <x v="0"/>
  </r>
  <r>
    <s v="F.R. Coquimbo"/>
    <s v="Compra/Contratación inferior a 3 UTM"/>
    <s v="No Aplica"/>
    <x v="1"/>
    <s v="No Aplica"/>
    <s v="Orden de Compra"/>
    <n v="42600139"/>
    <d v="2026-06-12T00:00:00"/>
    <s v="Adquisición de controles remotos programados para portón de acceso vehicular de Fiscalía Regional.- "/>
    <s v="ASISTEL SPA"/>
    <s v="77.675.243-6"/>
    <n v="196350"/>
    <x v="0"/>
  </r>
  <r>
    <s v="F.R. Coquimbo"/>
    <s v="Compra/Contratación inferior a 3 UTM"/>
    <s v="No Aplica"/>
    <x v="1"/>
    <s v="No Aplica"/>
    <s v="Orden de Compra"/>
    <n v="42600144"/>
    <d v="2026-06-15T00:00:00"/>
    <s v="Presente recordatorio para PDI Brigada de Homicidios.-"/>
    <s v="PUBLIFOTO LIMITADA"/>
    <s v="76.179.804-9"/>
    <n v="39151"/>
    <x v="0"/>
  </r>
  <r>
    <s v="F.R. Coquimbo"/>
    <s v="Licitación Pública"/>
    <s v="FN/MP N° 2060"/>
    <x v="0"/>
    <d v="2024-08-13T00:00:00"/>
    <s v="Orden de Compra"/>
    <n v="42600148"/>
    <d v="2026-06-19T00:00:00"/>
    <s v="Pasaje aéreo para Fiscal MZN quien asiste a Jornada MZN ."/>
    <s v="Soc. de Turismo e Inversiones Inmobiliarias Limitada."/>
    <s v="76.204.527-3"/>
    <n v="230528"/>
    <x v="0"/>
  </r>
  <r>
    <s v="F.R. Coquimbo"/>
    <s v="Licitación Pública"/>
    <s v="FN/MP N° 2060"/>
    <x v="0"/>
    <d v="2024-08-13T00:00:00"/>
    <s v="Orden de Compra"/>
    <n v="42600149"/>
    <d v="2026-06-23T00:00:00"/>
    <s v="Pasaje aéreo para Jefa UGI quien asiste a Jornada MZN."/>
    <s v="Soc. de Turismo e Inversiones Inmobiliarias Limitada."/>
    <s v="76.204.527-3"/>
    <n v="183588"/>
    <x v="0"/>
  </r>
  <r>
    <s v="F.R. Coquimbo"/>
    <s v="Licitación Pública"/>
    <s v="FN/MP N° 2060"/>
    <x v="0"/>
    <d v="2024-08-13T00:00:00"/>
    <s v="Orden de Compra"/>
    <n v="42600150"/>
    <d v="2026-06-23T00:00:00"/>
    <s v="Pasaje aéreo para Fiscal SAC quien asiste a Jornada Cárcel UNODOC."/>
    <s v="Soc. de Turismo e Inversiones Inmobiliarias Limitada."/>
    <s v="76.204.527-3"/>
    <n v="250588"/>
    <x v="0"/>
  </r>
  <r>
    <s v="F.R. Coquimbo"/>
    <s v="Compra/Contratación inferior a 3 UTM"/>
    <s v="No Aplica"/>
    <x v="1"/>
    <s v="No Aplica"/>
    <s v="Orden de Compra"/>
    <n v="42600151"/>
    <d v="2026-06-24T00:00:00"/>
    <s v="Reparación e Instalación de luz led en Fiscalía Regional."/>
    <s v="REDES KEVIN ILLANES ARAYA SPA"/>
    <s v="76.804.694-8"/>
    <n v="200000"/>
    <x v="0"/>
  </r>
  <r>
    <s v="F.R. Coquimbo"/>
    <s v="Licitación Pública"/>
    <s v="FN/MP N° 2060"/>
    <x v="0"/>
    <d v="2024-08-13T00:00:00"/>
    <s v="Orden de Compra"/>
    <n v="42600152"/>
    <d v="2026-06-24T00:00:00"/>
    <s v="Cambio de fecha y horario de traslado aéreo para Fiscal Regional quien asiste a Consejo de Fiscales."/>
    <s v="Soc. de Turismo e Inversiones Inmobiliarias Limitada."/>
    <s v="76.204.527-3"/>
    <n v="178316"/>
    <x v="0"/>
  </r>
  <r>
    <s v="F.R. Valparaíso"/>
    <s v="Compra/Contratación inferior a 3 UTM"/>
    <s v="No Aplica"/>
    <x v="1"/>
    <s v="No Aplica"/>
    <s v="Orden de Compra"/>
    <n v="5260133"/>
    <d v="2026-06-02T00:00:00"/>
    <s v="Publicación concurso cargo vacante Administrativo UAF"/>
    <s v="EMPRESA EL MERCURIO DE VALPARAISO S A P"/>
    <s v="96.705.640-5"/>
    <n v="138040"/>
    <x v="0"/>
  </r>
  <r>
    <s v="F.R. Valparaíso"/>
    <s v="Licitación Pública"/>
    <s v="FN/MP N° 2060"/>
    <x v="0"/>
    <d v="2024-08-13T00:00:00"/>
    <s v="Orden de Compra"/>
    <n v="5260138"/>
    <d v="2026-06-08T00:00:00"/>
    <s v="Compra de pasaje aéreo por cometido de Fiscal Regional a Concepción - Consejo General de Fiscales"/>
    <s v="Soc. de Turismo e Inversiones Inmobiliarias Limitada."/>
    <s v="76.204.527-3"/>
    <n v="238646"/>
    <x v="0"/>
  </r>
  <r>
    <s v="F.R. Valparaíso"/>
    <s v="Compra/Contratación inferior a 3 UTM"/>
    <s v="No Aplica"/>
    <x v="1"/>
    <s v="No Aplica"/>
    <s v="Orden de Compra"/>
    <n v="5260139"/>
    <d v="2026-06-08T00:00:00"/>
    <s v="Programa de Capacitacion Regional: Insumos coffe break para Jornada de Planificacion Evidencias "/>
    <s v="VERONICA DEL CARMEN JULIA PARDO CISTERNAS"/>
    <s v="12.024.614-3"/>
    <n v="60000"/>
    <x v="0"/>
  </r>
  <r>
    <s v="F.R. Valparaíso"/>
    <s v="Compra/Contratación inferior a 3 UTM"/>
    <s v="No Aplica"/>
    <x v="1"/>
    <s v="No Aplica"/>
    <s v="Orden de Compra"/>
    <n v="5260140"/>
    <d v="2026-06-08T00:00:00"/>
    <s v="Compra de insumos coffee Break para Reunión SAC, días 10 y 17 de junio"/>
    <s v="VERONICA DEL CARMEN JULIA PARDO CISTERNAS"/>
    <s v="12.024.614-3"/>
    <n v="70000"/>
    <x v="0"/>
  </r>
  <r>
    <s v="F.R. Valparaíso"/>
    <s v="Compra/Contratación inferior a 3 UTM"/>
    <s v="No Aplica"/>
    <x v="1"/>
    <s v="No Aplica"/>
    <s v="Orden de Compra"/>
    <n v="5260153"/>
    <d v="2026-06-22T00:00:00"/>
    <s v="Compra de insumos de cafetería - Gabinete Fiscalía Regional"/>
    <s v="PROVEEDORES INTEGRALES PRISA S.A."/>
    <s v="96.556.940-5"/>
    <n v="92352"/>
    <x v="0"/>
  </r>
  <r>
    <s v="F.R. Valparaíso"/>
    <s v="Licitación Pública"/>
    <s v="FN/MP N° 2060"/>
    <x v="0"/>
    <d v="2024-08-13T00:00:00"/>
    <s v="Orden de Compra"/>
    <n v="5260159"/>
    <d v="2026-06-24T00:00:00"/>
    <s v="Pago por cambio itinerario de cometido de Fiscal Regional a Concepción - Consejo General de Fiscales"/>
    <s v="Soc. de Turismo e Inversiones Inmobiliarias Limitada."/>
    <s v="76.204.527-3"/>
    <n v="47258"/>
    <x v="0"/>
  </r>
  <r>
    <s v="F.R. O´Higgins"/>
    <s v="Compra/Contratación inferior a 3 UTM"/>
    <s v="No Aplica"/>
    <x v="1"/>
    <s v="No Aplica"/>
    <s v="Orden de Compra"/>
    <n v="6260195"/>
    <d v="2026-06-02T00:00:00"/>
    <s v="Servicio de pintura frontis de la Fiscalía Local de Rancagua. "/>
    <s v="LUIS DOMINGO LILLO PARDO"/>
    <s v="7.759.976-2"/>
    <n v="74970"/>
    <x v="0"/>
  </r>
  <r>
    <s v="F.R. O´Higgins"/>
    <s v="Licitación Privada"/>
    <s v="FR/MP Nº 234/2024"/>
    <x v="2"/>
    <d v="2024-10-18T00:00:00"/>
    <s v="Orden de Compra"/>
    <n v="6260196"/>
    <d v="2026-06-02T00:00:00"/>
    <s v="Reparación Sistema VRV Casino Fiscalía Regional de O'Higgins: Cambio tarjeta. "/>
    <s v="SISTEMAS DE ENERGIA SA"/>
    <s v="99.588.050-4"/>
    <n v="217175"/>
    <x v="0"/>
  </r>
  <r>
    <s v="F.R. O´Higgins"/>
    <s v="Compra/Contratación inferior a 3 UTM"/>
    <s v="No Aplica"/>
    <x v="1"/>
    <s v="No Aplica"/>
    <s v="Orden de Compra"/>
    <n v="6260197"/>
    <d v="2026-06-02T00:00:00"/>
    <s v="Reparación mobiliario Fiscalía Regional. "/>
    <s v="LUIS DOMINGO LILLO PARDO"/>
    <s v="7.759.976-2"/>
    <n v="136850"/>
    <x v="0"/>
  </r>
  <r>
    <s v="F.R. O´Higgins"/>
    <s v="Compra/Contratación inferior a 3 UTM"/>
    <s v="No Aplica"/>
    <x v="1"/>
    <s v="No Aplica"/>
    <s v="Orden de Compra"/>
    <n v="6260198"/>
    <d v="2026-06-03T00:00:00"/>
    <s v="Reparación control de acceso mamparas 2do y 3er piso Fiscalía Regional. "/>
    <s v="GUILLERMO IGNACIO GUZMAN MORAN"/>
    <s v="16.816.622-2"/>
    <n v="120721"/>
    <x v="0"/>
  </r>
  <r>
    <s v="F.R. O´Higgins"/>
    <s v="Compra/Contratación inferior a 3 UTM"/>
    <s v="No Aplica"/>
    <x v="1"/>
    <s v="No Aplica"/>
    <s v="Orden de Compra"/>
    <n v="6260201"/>
    <d v="2026-06-05T00:00:00"/>
    <s v="Compra de jabón líquido."/>
    <s v="PROVEEDORES INTEGRALES PRISA S.A."/>
    <s v="96.556.940-5"/>
    <n v="127592"/>
    <x v="0"/>
  </r>
  <r>
    <s v="F.R. O´Higgins"/>
    <s v="Compra/Contratación inferior a 3 UTM"/>
    <s v="No Aplica"/>
    <x v="1"/>
    <s v="No Aplica"/>
    <s v="Orden de Compra"/>
    <n v="6260202"/>
    <d v="2026-06-05T00:00:00"/>
    <s v="Cambio de paneles led en bodega. "/>
    <s v="GUILLERMO IGNACIO GUZMAN MORAN"/>
    <s v="16.816.622-2"/>
    <n v="92758"/>
    <x v="0"/>
  </r>
  <r>
    <s v="F.R. O´Higgins"/>
    <s v="Compra/Contratación inferior a 3 UTM"/>
    <s v="No Aplica"/>
    <x v="1"/>
    <s v="No Aplica"/>
    <s v="Orden de Compra"/>
    <n v="6260215"/>
    <d v="2026-06-17T00:00:00"/>
    <s v="Publicación aviso concurso diario El Rancaguino domingo 21 de junio"/>
    <s v="SOCIEDAD INFORMATIVA REGIONAL S.A."/>
    <s v="96852720-7"/>
    <n v="24990"/>
    <x v="0"/>
  </r>
  <r>
    <s v="F.R. Maule"/>
    <s v="Compra/Contratación inferior a 3 UTM"/>
    <s v="No Aplica"/>
    <x v="1"/>
    <s v="No Aplica"/>
    <s v="Orden de Compra"/>
    <n v="7260115"/>
    <d v="2026-06-05T00:00:00"/>
    <s v="Revisión y mantención equipo aire sala servidores Fiscalía Regional"/>
    <s v="FRIMAX CLIMA SPA"/>
    <s v="77127954-6"/>
    <n v="35000"/>
    <x v="0"/>
  </r>
  <r>
    <s v="F.R. Maule"/>
    <s v="Trato Directo"/>
    <s v="FR/MP N°97/2026"/>
    <x v="1"/>
    <d v="2026-06-02T00:00:00"/>
    <s v="Orden de Compra"/>
    <n v="7260116"/>
    <d v="2026-06-05T00:00:00"/>
    <s v="Instalación de cerradura con apertura a distancia en la recepción de Fiscalía Regional, Resolución FR/MP N° 97/2026"/>
    <s v="COMERCIAL E INVERSIO"/>
    <s v="77768602-K"/>
    <n v="1237600"/>
    <x v="0"/>
  </r>
  <r>
    <s v="F.R. Maule"/>
    <s v="Compra/Contratación inferior a 3 UTM"/>
    <s v="No Aplica"/>
    <x v="1"/>
    <s v="No Aplica"/>
    <s v="Orden de Compra"/>
    <n v="7260117"/>
    <d v="2026-06-08T00:00:00"/>
    <s v="Inspección y posterior informe de instalaciones eléctricas y equipos de Vehículo Fiscalía Móvil. Cotización 03-06-01. Proyecto UNAAC."/>
    <s v="COMERCIAL E INVERSIO"/>
    <s v="77768602-K"/>
    <n v="60690"/>
    <x v="0"/>
  </r>
  <r>
    <s v="F.R. Maule"/>
    <s v="Compra/Contratación inferior a 3 UTM"/>
    <s v="No Aplica"/>
    <x v="1"/>
    <s v="No Aplica"/>
    <s v="Orden de Compra"/>
    <n v="7260118"/>
    <d v="2026-06-08T00:00:00"/>
    <s v="Cambio repuesto para resolver falla Ascensor FL Linares"/>
    <s v="ASCENSORES SCHINDLER CHILE S.A."/>
    <s v="93.565.000-3"/>
    <n v="106622"/>
    <x v="0"/>
  </r>
  <r>
    <s v="F.R. Maule"/>
    <s v="Compra/Contratación inferior a 3 UTM"/>
    <s v="No Aplica"/>
    <x v="1"/>
    <s v="No Aplica"/>
    <s v="Orden de Compra"/>
    <n v="7260120"/>
    <d v="2026-06-10T00:00:00"/>
    <s v="Reparación 1 equipo sala servidores 4° piso de la Fiscalía Regional"/>
    <s v="FRIMAX CLIMA SPA"/>
    <s v="77127954-6"/>
    <n v="136850"/>
    <x v="0"/>
  </r>
  <r>
    <s v="F.R. Maule"/>
    <s v="Compra/Contratación inferior a 3 UTM"/>
    <s v="No Aplica"/>
    <x v="1"/>
    <s v="No Aplica"/>
    <s v="Orden de Compra"/>
    <n v="7260127"/>
    <d v="2026-06-18T00:00:00"/>
    <s v="Varios trabajos den FL Licanten"/>
    <s v="COMERCIAL E INVERSIO"/>
    <s v="77768602-K"/>
    <n v="94010"/>
    <x v="0"/>
  </r>
  <r>
    <s v="F.R. Maule"/>
    <s v="Trato Directo"/>
    <s v="FN/MP N°2192/2025"/>
    <x v="1"/>
    <d v="2026-06-23T00:00:00"/>
    <s v="Orden de Compra"/>
    <n v="7260130"/>
    <d v="2026-06-23T00:00:00"/>
    <s v="Traslado de Enlace de comunicaciones y Equipamiento Asociado de la Fiscalía Local de Licantén, Resolución FN/MP N° 2192-2025 ( la facturación debe ser con el tipo de cambio (UF) del día de emisión de la factura)"/>
    <s v="CLARO CHILE SPA"/>
    <s v="96799250-K"/>
    <n v="18566975"/>
    <x v="0"/>
  </r>
  <r>
    <s v="F.R. Maule"/>
    <s v="Compra/Contratación inferior a 3 UTM"/>
    <s v="No Aplica"/>
    <x v="1"/>
    <s v="No Aplica"/>
    <s v="Orden de Compra"/>
    <n v="7260134"/>
    <d v="2026-06-25T00:00:00"/>
    <s v="Cambio equipos iluminación e interruptor, Fiscalía Regional"/>
    <s v="COMERCIAL E INVERSIO"/>
    <s v="77768602-K"/>
    <n v="63665"/>
    <x v="0"/>
  </r>
  <r>
    <s v="F.R. Maule"/>
    <s v="Trato Directo"/>
    <s v="FRM/MP N°124/2026"/>
    <x v="1"/>
    <d v="2026-06-25T00:00:00"/>
    <s v="Orden de Compra"/>
    <n v="7260137"/>
    <d v="2026-06-30T00:00:00"/>
    <s v="Reparación de Ascensor Fiscalía Regional Resolución FRM/MP Nº 124/ 2026"/>
    <s v="ASCENSORES SCHINDLER CHILE S.A."/>
    <s v="93.565.000-3"/>
    <n v="762149"/>
    <x v="0"/>
  </r>
  <r>
    <s v="F.R. Maule"/>
    <s v="Trato Directo"/>
    <s v="FRM/MP N°121/2026"/>
    <x v="1"/>
    <d v="2026-06-24T00:00:00"/>
    <s v="Orden de Compra"/>
    <n v="7260139"/>
    <d v="2026-06-30T00:00:00"/>
    <s v="Servicio de coctel, para los participantes del seminario internacional que organiza la Fiscalía Regional del Maule - RESOLUCIÓN FRM/MP Nº 121/ 2026"/>
    <s v="TALCA COUNTRY CLUB R"/>
    <s v="77248336-8"/>
    <n v="767200"/>
    <x v="0"/>
  </r>
  <r>
    <s v="F.R. Ñuble"/>
    <s v="Trato Directo"/>
    <s v="RES FR N° 44/2026"/>
    <x v="1"/>
    <d v="2026-06-25T00:00:00"/>
    <s v="Orden de Compra"/>
    <n v="20260064"/>
    <d v="2026-06-30T00:00:00"/>
    <s v="Servicio de Traslado para fiscales y altas autoridades &quot;Consejo General del MP&quot;"/>
    <s v="TRANSPORTES MERINO SPA"/>
    <s v="76.618.214-3"/>
    <n v="1100000"/>
    <x v="0"/>
  </r>
  <r>
    <s v="F.R. Ñuble"/>
    <s v="Compra/Contratación inferior a 3 UTM"/>
    <s v="No Aplica"/>
    <x v="1"/>
    <s v="No Aplica"/>
    <s v="Orden de Compra"/>
    <n v="20260052"/>
    <d v="2026-06-03T00:00:00"/>
    <s v="Adquisicion de repuestos para sillones Loops"/>
    <s v="COM. E INDUSTRIAL MUEBLES ASENJO LTDA"/>
    <s v="77.018.060-0"/>
    <n v="212058"/>
    <x v="0"/>
  </r>
  <r>
    <s v="F.R. Ñuble"/>
    <s v="Compra/Contratación inferior a 3 UTM"/>
    <s v="No Aplica"/>
    <x v="1"/>
    <s v="No Aplica"/>
    <s v="Orden de Compra"/>
    <n v="20260056"/>
    <d v="2026-06-16T00:00:00"/>
    <s v="Servicio de empavonado para ventanal de la FL Quirihue"/>
    <s v="EMPAVONADOS CHILLAN SPA"/>
    <s v="77.224.978-0"/>
    <n v="151725"/>
    <x v="0"/>
  </r>
  <r>
    <s v="F.R. Ñuble"/>
    <s v="Compra/Contratación inferior a 3 UTM"/>
    <s v="No Aplica"/>
    <x v="1"/>
    <s v="No Aplica"/>
    <s v="Orden de Compra"/>
    <n v="20260061"/>
    <d v="2026-06-25T00:00:00"/>
    <s v="Servicio de atencion para 25 personas en la FL Chillan"/>
    <s v="ALIMENTOS LEYSLY SAN MARTIN GARRIDO EIRL"/>
    <s v="77.481.756-5"/>
    <n v="148750"/>
    <x v="0"/>
  </r>
  <r>
    <s v="F.R. Ñuble"/>
    <s v="Trato Directo"/>
    <s v="RES FR N° 43/2026"/>
    <x v="1"/>
    <d v="2026-06-25T00:00:00"/>
    <s v="Orden de Compra"/>
    <n v="20260065"/>
    <d v="2026-06-30T00:00:00"/>
    <s v="SERVICIO ARRIENDO DE SALON SESION ORDINARIA DEL CONSEJO GENERAL DEL MP"/>
    <s v="HOTELERA DIEGO DE ALMAGRO LTDA"/>
    <s v="77.663.150-7"/>
    <n v="1928268"/>
    <x v="0"/>
  </r>
  <r>
    <s v="F.R. Ñuble"/>
    <s v="Compra/Contratación inferior a 3 UTM"/>
    <s v="No Aplica"/>
    <x v="1"/>
    <s v="No Aplica"/>
    <s v="Orden de Compra"/>
    <n v="20260054"/>
    <d v="2026-06-11T00:00:00"/>
    <s v="Servicio de reparaciones en el edificio de la Fiscalía Regional de Ñuble"/>
    <s v="VOLTMEK SPA"/>
    <s v="77.772.224-7"/>
    <n v="155999"/>
    <x v="0"/>
  </r>
  <r>
    <s v="F.R. Ñuble"/>
    <s v="Compra/Contratación inferior a 3 UTM"/>
    <s v="No Aplica"/>
    <x v="1"/>
    <s v="No Aplica"/>
    <s v="Orden de Compra"/>
    <n v="20260053"/>
    <d v="2026-06-11T00:00:00"/>
    <s v="Suministro e instalación de tubos fluorescentes para el interior de la cabina FL Chillan"/>
    <s v="ASCENSORES SCHINDLER CHILE S.A."/>
    <s v="93.565.000-3"/>
    <n v="86024"/>
    <x v="0"/>
  </r>
  <r>
    <s v="F.R. Ñuble"/>
    <s v="Compra/Contratación inferior a 3 UTM"/>
    <s v="No Aplica"/>
    <x v="1"/>
    <s v="No Aplica"/>
    <s v="Orden de Compra"/>
    <n v="20260059"/>
    <d v="2026-06-18T00:00:00"/>
    <s v="Servicio de Publicación en Diario la Discusión Concurso Cargo de Auxiliar para Chillnán"/>
    <s v="EMPRESA PERIODISTICA LA DISCUSION S.A."/>
    <s v="96.546.100-0"/>
    <n v="100900"/>
    <x v="0"/>
  </r>
  <r>
    <s v="F.R. Biobío"/>
    <s v="Compra/Contratación inferior a 3 UTM"/>
    <s v="No Aplica"/>
    <x v="1"/>
    <s v="No Aplica"/>
    <s v="Orden de Servicio"/>
    <n v="8260109"/>
    <d v="2026-06-30T00:00:00"/>
    <s v="Traslado mobiliario puestos de trabajo unidad violencia rural."/>
    <s v="PEDRO CAMILO MARTINEZ LOPEZ"/>
    <s v="8.912.972-9"/>
    <n v="211820"/>
    <x v="0"/>
  </r>
  <r>
    <s v="F.R. Biobío"/>
    <s v="Trato Directo"/>
    <s v="FR N° 298"/>
    <x v="1"/>
    <d v="2026-06-11T00:00:00"/>
    <s v="Orden de Servicio"/>
    <n v="8260098"/>
    <d v="2026-06-22T00:00:00"/>
    <s v="Provisión e Instalación de laminas de seguridad transparente para vehículos Fiscalía Los Ángeles."/>
    <s v="SOCIEDAD HEMOBA CHILE SPA"/>
    <s v="76.564.362-7"/>
    <n v="2099160"/>
    <x v="0"/>
  </r>
  <r>
    <s v="F.R. Biobío"/>
    <s v="Trato Directo"/>
    <s v="FR N° 312"/>
    <x v="1"/>
    <d v="2026-06-15T00:00:00"/>
    <s v="Orden de Servicio"/>
    <n v="8260100"/>
    <d v="2026-06-19T00:00:00"/>
    <s v="Servicio de mantención correctiva del Equipo de Rayos X Fiscalía Talcahuano."/>
    <s v="REPRESENTACIONES AEROTECH SPA"/>
    <s v="77.878.040-2"/>
    <n v="2615085"/>
    <x v="0"/>
  </r>
  <r>
    <s v="F.R. Biobío"/>
    <s v="Compra/Contratación inferior a 3 UTM"/>
    <s v="No Aplica"/>
    <x v="1"/>
    <s v="No Aplica"/>
    <s v="Orden de Servicio"/>
    <n v="8260084"/>
    <d v="2026-06-12T00:00:00"/>
    <s v="Reparación Ascensor Fiscalía Los Ángeles. Reemplazo de batería de respaldo para maniobra de rescate."/>
    <s v="ASCENSORES SCHINDLER CHILE S.A."/>
    <s v="93.565.000-3"/>
    <n v="205036"/>
    <x v="0"/>
  </r>
  <r>
    <s v="F.R. Biobío"/>
    <s v="Trato Directo"/>
    <s v="FR N° 320"/>
    <x v="1"/>
    <d v="2026-06-17T00:00:00"/>
    <s v="Orden de Servicio"/>
    <n v="8260099"/>
    <d v="2026-06-19T00:00:00"/>
    <s v="Servicio de mantención correctiva del Grupo Electrógeno Fiscalía Local Cañete. "/>
    <s v="DISTRIBUIDORA CUMMINS CHILE S.A."/>
    <s v="96.843.140-4"/>
    <n v="1637922"/>
    <x v="0"/>
  </r>
  <r>
    <s v="F.R. Araucanía"/>
    <s v="Licitación Pública"/>
    <s v="FN/MP N° 2060"/>
    <x v="0"/>
    <d v="2024-08-13T00:00:00"/>
    <s v="Orden de Compra"/>
    <n v="9260104"/>
    <d v="2026-06-05T00:00:00"/>
    <s v="Diferencia por cambio de pasaje para fiscal en comisión de servicio, trayecto Tco.-Santiago. Tco."/>
    <s v="Soc. de Turismo e Inversiones Inmobiliarias Limitada."/>
    <s v="76.204.527-3"/>
    <n v="48914"/>
    <x v="0"/>
  </r>
  <r>
    <s v="F.R. Araucanía"/>
    <s v="Compra/Contratación inferior a 3 UTM"/>
    <s v="No Aplica"/>
    <x v="1"/>
    <s v="No Aplica"/>
    <s v="Orden de Compra"/>
    <n v="9260106"/>
    <d v="2026-06-09T00:00:00"/>
    <s v="Reparación de muros y pintura en dependencias de la Fiscalía Local de Temuco."/>
    <s v="Construcciones Patricio Manosalva Fernández E.I.R.L."/>
    <s v="76.490.409-5"/>
    <n v="196350"/>
    <x v="0"/>
  </r>
  <r>
    <s v="F.R. Araucanía"/>
    <s v="Compra/Contratación inferior a 3 UTM"/>
    <s v="No Aplica"/>
    <x v="1"/>
    <s v="No Aplica"/>
    <s v="Orden de Compra"/>
    <n v="9260107"/>
    <d v="2026-06-09T00:00:00"/>
    <s v="Reparación eléctrica en dependencia de la Fiscalía Local de Temuco."/>
    <s v="Sociedad de Servicios Computacionales Aska Ltda."/>
    <s v="77.088.350-4"/>
    <n v="133518"/>
    <x v="0"/>
  </r>
  <r>
    <s v="F.R. Araucanía"/>
    <s v="Compra/Contratación inferior a 3 UTM"/>
    <s v="No Aplica"/>
    <x v="1"/>
    <s v="No Aplica"/>
    <s v="Orden de Compra"/>
    <n v="9260108"/>
    <d v="2026-06-09T00:00:00"/>
    <s v="Reparación de mobiliario y accesos de la Fiscalía Local de Temuco y Fiscalía Regional."/>
    <s v="Construcciones Patricio Manosalva Fernández E.I.R.L."/>
    <s v="76.490.409-5"/>
    <n v="109480"/>
    <x v="0"/>
  </r>
  <r>
    <s v="F.R. Araucanía"/>
    <s v="Licitación Pública"/>
    <s v="FN/MP N° 2060"/>
    <x v="0"/>
    <d v="2024-08-13T00:00:00"/>
    <s v="Orden de Compra"/>
    <n v="9260111"/>
    <d v="2026-06-19T00:00:00"/>
    <s v="Pasajes aéreos para fiscales y funcionario en comisión de servicio, trayecto Tco.-Santiago. Tco."/>
    <s v="Soc. de Turismo e Inversiones Inmobiliarias Limitada."/>
    <s v="76.204.527-3"/>
    <n v="931552"/>
    <x v="0"/>
  </r>
  <r>
    <s v="F.R. Araucanía"/>
    <s v="Licitación Pública"/>
    <s v="FN/MP N° 2060"/>
    <x v="0"/>
    <d v="2024-08-13T00:00:00"/>
    <s v="Orden de Compra"/>
    <n v="9260113"/>
    <d v="2026-06-22T00:00:00"/>
    <s v="Diferencia por cambio de pasajes aéreos para funcionarios en comisión de servicio, trayecto Tco.-Santiago. Tco."/>
    <s v="Soc. de Turismo e Inversiones Inmobiliarias Limitada."/>
    <s v="76.204.527-3"/>
    <n v="232000"/>
    <x v="0"/>
  </r>
  <r>
    <s v="F.R. Araucanía"/>
    <s v="Licitación Pública"/>
    <s v="FN/MP N° 2060"/>
    <x v="0"/>
    <d v="2024-08-13T00:00:00"/>
    <s v="Orden de Compra"/>
    <n v="9260114"/>
    <d v="2026-06-22T00:00:00"/>
    <s v="Pasajes aéreos para funcionario en comisión de servicio, trayecto Tco.-Santiago. Tco."/>
    <s v="Soc. de Turismo e Inversiones Inmobiliarias Limitada."/>
    <s v="76.204.527-3"/>
    <n v="290588"/>
    <x v="0"/>
  </r>
  <r>
    <s v="F.R. Araucanía"/>
    <s v="Compra/Contratación inferior a 3 UTM"/>
    <s v="No Aplica"/>
    <x v="1"/>
    <s v="No Aplica"/>
    <s v="Orden de Compra"/>
    <n v="9260115"/>
    <d v="2026-06-23T00:00:00"/>
    <s v="Galvano de reconocimiento para funcionario de la Policia de Investigacciones de Chile."/>
    <s v="Trofeos Osorio Ltda."/>
    <s v="76.577.575-2"/>
    <n v="28000"/>
    <x v="0"/>
  </r>
  <r>
    <s v="F.R. Araucanía"/>
    <s v="Compra/Contratación inferior a 3 UTM"/>
    <s v="No Aplica"/>
    <x v="1"/>
    <s v="No Aplica"/>
    <s v="Orden de Compra"/>
    <n v="9260116"/>
    <d v="2026-06-23T00:00:00"/>
    <s v="Reparación de equipo de aire acondicionado de la Fiscalía Local de Angol."/>
    <s v="Mancliref Spa."/>
    <s v="77.326.019-2"/>
    <n v="126140"/>
    <x v="0"/>
  </r>
  <r>
    <s v="F.R. Araucanía"/>
    <s v="Licitación Pública"/>
    <s v="FN/MP N° 2060"/>
    <x v="0"/>
    <d v="2024-08-13T00:00:00"/>
    <s v="Orden de Compra"/>
    <n v="9260117"/>
    <d v="2026-06-23T00:00:00"/>
    <s v="Pasajes aéreos para funcionarios en comisión de servicio, trayecto Tco.-Santiago. Tco."/>
    <s v="Soc. de Turismo e Inversiones Inmobiliarias Limitada."/>
    <s v="76.204.527-3"/>
    <n v="683628"/>
    <x v="0"/>
  </r>
  <r>
    <s v="F.R. Araucanía"/>
    <s v="Compra/Contratación inferior a 3 UTM"/>
    <s v="No Aplica"/>
    <x v="1"/>
    <s v="No Aplica"/>
    <s v="Orden de Compra"/>
    <n v="9260120"/>
    <d v="2026-06-26T00:00:00"/>
    <s v="Reparación de punto de red en dependecia de la Fiscalía Local de Temuco."/>
    <s v="Empresa de Telecomunicaciones Carlos Miguel Bernt Leonard E.I.R.L."/>
    <s v="77.803.150-7"/>
    <n v="72845"/>
    <x v="0"/>
  </r>
  <r>
    <s v="F.R. Araucanía"/>
    <s v="Compra/Contratación inferior a 3 UTM"/>
    <s v="No Aplica"/>
    <x v="1"/>
    <s v="No Aplica"/>
    <s v="Orden de Compra"/>
    <n v="9260121"/>
    <d v="2026-06-26T00:00:00"/>
    <s v="Reparación del sistema de CCTV de la Fiscalía Local de Traiguén."/>
    <s v="Empresa de Telecomunicaciones Carlos Miguel Bernt Leonard E.I.R.L."/>
    <s v="77.803.150-7"/>
    <n v="160650"/>
    <x v="0"/>
  </r>
  <r>
    <s v="F.R. Araucanía"/>
    <s v="Licitación Pública"/>
    <s v="FN/MP N° 2060"/>
    <x v="0"/>
    <d v="2024-08-13T00:00:00"/>
    <s v="Orden de Compra"/>
    <n v="9260122"/>
    <d v="2026-06-26T00:00:00"/>
    <s v="Pasajes aéreos para fiscal en comisión de servicio, trayecto Tco.-Santiago. Tco."/>
    <s v="Soc. de Turismo e Inversiones Inmobiliarias Limitada."/>
    <s v="76.204.527-3"/>
    <n v="245276"/>
    <x v="0"/>
  </r>
  <r>
    <s v="F.R. Araucanía"/>
    <s v="Compra/Contratación inferior a 3 UTM"/>
    <s v="No Aplica"/>
    <x v="1"/>
    <s v="No Aplica"/>
    <s v="Orden de Compra"/>
    <n v="9260124"/>
    <d v="2026-06-30T00:00:00"/>
    <s v="Materiales de oficina para la Fiscalía Regional."/>
    <s v="Guillermo Alberto González Ltda."/>
    <s v="76.740.200-7"/>
    <n v="213000"/>
    <x v="0"/>
  </r>
  <r>
    <s v="F.R. Los Ríos"/>
    <s v="Licitación Pública"/>
    <s v="FN/MP N° 2060"/>
    <x v="0"/>
    <d v="2024-08-13T00:00:00"/>
    <s v="Orden de Compra"/>
    <n v="19260089"/>
    <d v="2026-06-02T00:00:00"/>
    <s v="Compra de pasaje Prudencio Castillo desde Valdivia - Santiago - Valdivia desde 21 al 23-06-2026"/>
    <s v="Soc. de Turismo e Inversiones Inmobiliarias Limitada."/>
    <s v="76.204.527-3"/>
    <n v="274704"/>
    <x v="0"/>
  </r>
  <r>
    <s v="F.R. Los Ríos"/>
    <s v="Compra/Contratación inferior a 3 UTM"/>
    <s v="No Aplica"/>
    <x v="1"/>
    <s v="No Aplica"/>
    <s v="Orden de Compra"/>
    <n v="19260090"/>
    <d v="2026-06-05T00:00:00"/>
    <s v="Compra de impresora Brother # 70748 HL-1202 USB Laser 158.824 58.824"/>
    <s v="Ing. Y Const. Ricardo Rodriguez y CIA."/>
    <s v="89.912.300-K"/>
    <n v="70001"/>
    <x v="0"/>
  </r>
  <r>
    <s v="F.R. Los Ríos"/>
    <s v="Compra/Contratación inferior a 3 UTM"/>
    <s v="No Aplica"/>
    <x v="1"/>
    <s v="No Aplica"/>
    <s v="Orden de Compra"/>
    <n v="19260091"/>
    <d v="2026-06-05T00:00:00"/>
    <s v="Aviso M4C2: Cobertura Región de Los Ríos Tamaño 7,1 cm alto x 8 cm ancho Característica blanco y negro Ubicación Preferencial Publicación Día domingo 07 de junio cargo Auxiliar FL de San José de La Mariquina."/>
    <s v="Soc. Periodistica Araucania S.A."/>
    <s v="87.778.800-8"/>
    <n v="87408"/>
    <x v="0"/>
  </r>
  <r>
    <s v="F.R. Los Ríos"/>
    <s v="Licitación Pública"/>
    <s v="FN/MP N° 2060"/>
    <x v="0"/>
    <d v="2024-08-13T00:00:00"/>
    <s v="Orden de Compra"/>
    <n v="19260093"/>
    <d v="2026-06-08T00:00:00"/>
    <s v="Compra de pasaje Claudia Baeza Santiago - Temuco desde 11 al 12-06-2026 audiencia presencial causa RUC 2510031658-K"/>
    <s v="Soc. de Turismo e Inversiones Inmobiliarias Limitada."/>
    <s v="76.204.527-3"/>
    <n v="155893"/>
    <x v="0"/>
  </r>
  <r>
    <s v="F.R. Los Ríos"/>
    <s v="Compra/Contratación inferior a 3 UTM"/>
    <s v="No Aplica"/>
    <x v="1"/>
    <s v="No Aplica"/>
    <s v="Orden de Compra"/>
    <n v="19260094"/>
    <d v="2026-06-08T00:00:00"/>
    <s v="Compra de 01 galvano de vidrio institucional, para el aniversario de la Policia de Investigaciones, con gastos de representacion de la Fiscal Regional"/>
    <s v="Hector Hugo Sepulveda Bravo"/>
    <s v="7.389.035-7"/>
    <n v="22900"/>
    <x v="0"/>
  </r>
  <r>
    <s v="F.R. Los Ríos"/>
    <s v="Licitación Pública"/>
    <s v="FN/MP N° 2060"/>
    <x v="0"/>
    <d v="2024-08-13T00:00:00"/>
    <s v="Orden de Compra"/>
    <n v="19260099"/>
    <d v="2026-06-19T00:00:00"/>
    <s v="Compra de pasaje FR Tatiana Esquivel Lopez Valdivia - Santiago - Valdivia desde 29-06 al 01-07-2026 Sesión Ordinaria de consejo general del MP año 2026 e invitacion a joranda internacional."/>
    <s v="Soc. de Turismo e Inversiones Inmobiliarias Limitada."/>
    <s v="76.204.527-3"/>
    <n v="372082"/>
    <x v="0"/>
  </r>
  <r>
    <s v="F.R. Los Ríos"/>
    <s v="Licitación Pública"/>
    <s v="FN/MP N° 2060"/>
    <x v="0"/>
    <d v="2024-08-13T00:00:00"/>
    <s v="Orden de Compra"/>
    <n v="19260100"/>
    <d v="2026-06-25T00:00:00"/>
    <s v="Compra de pasaje Raul Suarez Valdivia - Santiago - Valdivia desde 13 al 14-07-2026 Jornada de cárcel UNODC"/>
    <s v="Soc. de Turismo e Inversiones Inmobiliarias Limitada."/>
    <s v="76.204.527-3"/>
    <n v="307076"/>
    <x v="0"/>
  </r>
  <r>
    <s v="F.R. Los Lagos"/>
    <s v="Licitación Pública"/>
    <s v="FN/MP N° 2060"/>
    <x v="0"/>
    <d v="2024-08-13T00:00:00"/>
    <s v="Orden de Compra"/>
    <n v="10260198"/>
    <d v="2026-06-01T00:00:00"/>
    <s v="Pasaje aéreo P.Montt - Santiago 07-06-26"/>
    <s v="Soc. de Turismo e Inversiones Inmobiliarias Limitada."/>
    <s v="76.204.527-3"/>
    <n v="173864"/>
    <x v="0"/>
  </r>
  <r>
    <s v="F.R. Los Lagos"/>
    <s v="Licitación Pública"/>
    <s v="FN/MP N° 2060"/>
    <x v="0"/>
    <d v="2024-08-13T00:00:00"/>
    <s v="Orden de Compra"/>
    <n v="10260199"/>
    <d v="2026-06-01T00:00:00"/>
    <s v="Pasaje aéreo Osorno-Santiago-Osorno 15-06 al 19-06-2026"/>
    <s v="Soc. de Turismo e Inversiones Inmobiliarias Limitada."/>
    <s v="76.204.527-3"/>
    <n v="66809"/>
    <x v="0"/>
  </r>
  <r>
    <s v="F.R. Los Lagos"/>
    <s v="Licitación Pública"/>
    <s v="FN/MP N° 2060"/>
    <x v="0"/>
    <d v="2024-08-13T00:00:00"/>
    <s v="Orden de Compra"/>
    <n v="10260200"/>
    <d v="2026-06-01T00:00:00"/>
    <s v="Pasaje aéreo P.Montt - Santiago - P.Montt 02-06 al 05-06-2026"/>
    <s v="Soc. de Turismo e Inversiones Inmobiliarias Limitada."/>
    <s v="76.204.527-3"/>
    <n v="342588"/>
    <x v="0"/>
  </r>
  <r>
    <s v="F.R. Los Lagos"/>
    <s v="Compra/Contratación inferior a 3 UTM"/>
    <s v="No Aplica"/>
    <x v="1"/>
    <s v="No Aplica"/>
    <s v="Orden de Compra"/>
    <n v="10260201"/>
    <d v="2026-06-02T00:00:00"/>
    <s v="Pasaje marítimo Hornopirén - Caleta Gonzalo - Hornopirén 15-06 al 19-06-2026"/>
    <s v="Soc. Marítima y Comercial Somarco Ltda."/>
    <s v="80.925.100-4"/>
    <n v="169500"/>
    <x v="0"/>
  </r>
  <r>
    <s v="F.R. Los Lagos"/>
    <s v="Licitación Pública"/>
    <s v="FN/MP N° 2060"/>
    <x v="0"/>
    <d v="2024-08-13T00:00:00"/>
    <s v="Orden de Compra"/>
    <n v="10260204"/>
    <d v="2026-06-05T00:00:00"/>
    <s v="Pasaje aéreo  Santiago - P.Montt 23-06-2026"/>
    <s v="Soc. de Turismo e Inversiones Inmobiliarias Limitada."/>
    <s v="76.204.527-3"/>
    <n v="133850"/>
    <x v="0"/>
  </r>
  <r>
    <s v="F.R. Los Lagos"/>
    <s v="Licitación Pública"/>
    <s v="FN/MP N° 2060"/>
    <x v="0"/>
    <d v="2024-08-13T00:00:00"/>
    <s v="Orden de Compra"/>
    <n v="10260205"/>
    <d v="2026-06-05T00:00:00"/>
    <s v="Pasaje aéreo P.Montt - Santiago - P.Montt  del 11-06 al 14-06-26"/>
    <s v="Soc. de Turismo e Inversiones Inmobiliarias Limitada."/>
    <s v="76.204.527-3"/>
    <n v="571560"/>
    <x v="0"/>
  </r>
  <r>
    <s v="F.R. Los Lagos"/>
    <s v="Licitación Pública"/>
    <s v="FN/MP N° 2060"/>
    <x v="0"/>
    <d v="2024-08-13T00:00:00"/>
    <s v="Orden de Compra"/>
    <n v="10260207"/>
    <d v="2026-06-09T00:00:00"/>
    <s v="Pasaje aéreo  Santiago - P.Montt 12-06-2026"/>
    <s v="Soc. de Turismo e Inversiones Inmobiliarias Limitada."/>
    <s v="76.204.527-3"/>
    <n v="164893"/>
    <x v="0"/>
  </r>
  <r>
    <s v="F.R. Los Lagos"/>
    <s v="Licitación Pública"/>
    <s v="FN/MP N° 2060"/>
    <x v="0"/>
    <d v="2024-08-13T00:00:00"/>
    <s v="Orden de Compra"/>
    <n v="10260212"/>
    <d v="2026-06-10T00:00:00"/>
    <s v="Pasaje aéreo P.Montt - Santiago  15-06-2026"/>
    <s v="Soc. de Turismo e Inversiones Inmobiliarias Limitada."/>
    <s v="76.204.527-3"/>
    <n v="191025"/>
    <x v="0"/>
  </r>
  <r>
    <s v="F.R. Los Lagos"/>
    <s v="Licitación Pública"/>
    <s v="FN/MP N° 2060"/>
    <x v="0"/>
    <d v="2024-08-13T00:00:00"/>
    <s v="Orden de Compra"/>
    <n v="10260213"/>
    <d v="2026-06-10T00:00:00"/>
    <s v="Pasaje aéreo P.Montt - Santiago  15-06-2026"/>
    <s v="Soc. de Turismo e Inversiones Inmobiliarias Limitada."/>
    <s v="76.204.527-3"/>
    <n v="178205"/>
    <x v="0"/>
  </r>
  <r>
    <s v="F.R. Los Lagos"/>
    <s v="Licitación Pública"/>
    <s v="FN/MP N° 2060"/>
    <x v="0"/>
    <d v="2024-08-13T00:00:00"/>
    <s v="Orden de Compra"/>
    <n v="10260214"/>
    <d v="2026-06-10T00:00:00"/>
    <s v="Pago multa cambio de pasaje aéreo Santiago - P.Montt 19-06-2026"/>
    <s v="Soc. de Turismo e Inversiones Inmobiliarias Limitada."/>
    <s v="76.204.527-3"/>
    <n v="66329"/>
    <x v="0"/>
  </r>
  <r>
    <s v="F.R. Los Lagos"/>
    <s v="Licitación Pública"/>
    <s v="FN/MP N° 2060"/>
    <x v="0"/>
    <d v="2024-08-13T00:00:00"/>
    <s v="Orden de Compra"/>
    <n v="10260215"/>
    <d v="2026-06-10T00:00:00"/>
    <s v="Pago multa cambio de pasaje aéreo Santiago - P.Montt 19-06-2026"/>
    <s v="Soc. de Turismo e Inversiones Inmobiliarias Limitada."/>
    <s v="76.204.527-3"/>
    <n v="66329"/>
    <x v="0"/>
  </r>
  <r>
    <s v="F.R. Los Lagos"/>
    <s v="Licitación Pública"/>
    <s v="FN/MP N° 2060"/>
    <x v="0"/>
    <d v="2024-08-13T00:00:00"/>
    <s v="Orden de Compra"/>
    <n v="10260216"/>
    <d v="2026-06-11T00:00:00"/>
    <s v="Pasaje aéreo P.Montt - Santiago - P.Montt  del 22-06 al 23-06-26"/>
    <s v="Soc. de Turismo e Inversiones Inmobiliarias Limitada."/>
    <s v="76.204.527-3"/>
    <n v="282276"/>
    <x v="0"/>
  </r>
  <r>
    <s v="F.R. Los Lagos"/>
    <s v="Licitación Pública"/>
    <s v="FN/MP N° 2060"/>
    <x v="0"/>
    <d v="2024-08-13T00:00:00"/>
    <s v="Orden de Compra"/>
    <n v="10260218"/>
    <d v="2026-06-12T00:00:00"/>
    <s v="Pasaje aéreo  Santiago - P.Montt 12-06-2026"/>
    <s v="Soc. de Turismo e Inversiones Inmobiliarias Limitada."/>
    <s v="76.204.527-3"/>
    <n v="283251"/>
    <x v="0"/>
  </r>
  <r>
    <s v="F.R. Los Lagos"/>
    <s v="Licitación Pública"/>
    <s v="FN/MP N° 2060"/>
    <x v="0"/>
    <d v="2024-08-13T00:00:00"/>
    <s v="Orden de Compra"/>
    <n v="10260219"/>
    <d v="2026-06-12T00:00:00"/>
    <s v="Pasaje aéreo  Santiago - P.Montt 12-06-2026"/>
    <s v="Soc. de Turismo e Inversiones Inmobiliarias Limitada."/>
    <s v="76.204.527-3"/>
    <n v="283251"/>
    <x v="0"/>
  </r>
  <r>
    <s v="F.R. Los Lagos"/>
    <s v="Licitación Pública"/>
    <s v="FN/MP N° 2060"/>
    <x v="0"/>
    <d v="2024-08-13T00:00:00"/>
    <s v="Orden de Compra"/>
    <n v="10260220"/>
    <d v="2026-06-12T00:00:00"/>
    <s v="Pasaje aéreo  Santiago - P.Montt 13-06-2026"/>
    <s v="Soc. de Turismo e Inversiones Inmobiliarias Limitada."/>
    <s v="76.204.527-3"/>
    <n v="204251"/>
    <x v="0"/>
  </r>
  <r>
    <s v="F.R. Los Lagos"/>
    <s v="Licitación Pública"/>
    <s v="FN/MP N° 2060"/>
    <x v="0"/>
    <d v="2024-08-13T00:00:00"/>
    <s v="Orden de Compra"/>
    <n v="10260221"/>
    <d v="2026-06-12T00:00:00"/>
    <s v="Pago multa cambio de fecha  pasaje aéreo "/>
    <s v="Soc. de Turismo e Inversiones Inmobiliarias Limitada."/>
    <s v="76.204.527-3"/>
    <n v="37000"/>
    <x v="0"/>
  </r>
  <r>
    <s v="F.R. Los Lagos"/>
    <s v="Licitación Pública"/>
    <s v="FN/MP N° 2060"/>
    <x v="0"/>
    <d v="2024-08-13T00:00:00"/>
    <s v="Orden de Compra"/>
    <n v="10260222"/>
    <d v="2026-06-12T00:00:00"/>
    <s v="Pasaje aéreo P.Montt - Santiago - P.Montt  del 15-06 al 17-06-26"/>
    <s v="Soc. de Turismo e Inversiones Inmobiliarias Limitada."/>
    <s v="76.204.527-3"/>
    <n v="539248"/>
    <x v="0"/>
  </r>
  <r>
    <s v="F.R. Los Lagos"/>
    <s v="Licitación Pública"/>
    <s v="FN/MP N° 2060"/>
    <x v="0"/>
    <d v="2024-08-13T00:00:00"/>
    <s v="Orden de Compra"/>
    <n v="10260223"/>
    <d v="2026-06-16T00:00:00"/>
    <s v="Pago multa cambio de horario  pasaje aéreo "/>
    <s v="Soc. de Turismo e Inversiones Inmobiliarias Limitada."/>
    <s v="76.204.527-3"/>
    <n v="37000"/>
    <x v="0"/>
  </r>
  <r>
    <s v="F.R. Los Lagos"/>
    <s v="Licitación Pública"/>
    <s v="FN/MP N° 2060"/>
    <x v="0"/>
    <d v="2024-08-13T00:00:00"/>
    <s v="Orden de Compra"/>
    <n v="10260226"/>
    <d v="2026-06-17T00:00:00"/>
    <s v="Pasaje aéreo P.Montt - Santiago - P.Montt  del 22-06 al 25-06-26"/>
    <s v="Soc. de Turismo e Inversiones Inmobiliarias Limitada."/>
    <s v="76.204.527-3"/>
    <n v="398646"/>
    <x v="0"/>
  </r>
  <r>
    <s v="F.R. Los Lagos"/>
    <s v="Licitación Pública"/>
    <s v="FN/MP N° 2060"/>
    <x v="0"/>
    <d v="2024-08-13T00:00:00"/>
    <s v="Orden de Compra"/>
    <n v="10260227"/>
    <d v="2026-06-17T00:00:00"/>
    <s v="Pasaje aéreo P.Montt - Santiago - P.Montt  del 22-06 al 25-06-26"/>
    <s v="Soc. de Turismo e Inversiones Inmobiliarias Limitada."/>
    <s v="76.204.527-3"/>
    <n v="398646"/>
    <x v="0"/>
  </r>
  <r>
    <s v="F.R. Los Lagos"/>
    <s v="Licitación Pública"/>
    <s v="FN/MP N° 2060"/>
    <x v="0"/>
    <d v="2024-08-13T00:00:00"/>
    <s v="Orden de Compra"/>
    <n v="10260228"/>
    <d v="2026-06-17T00:00:00"/>
    <s v="Pasaje aéreo P.Montt - Santiago  22-06-26"/>
    <s v="Soc. de Turismo e Inversiones Inmobiliarias Limitada."/>
    <s v="76.204.527-3"/>
    <n v="229893"/>
    <x v="0"/>
  </r>
  <r>
    <s v="F.R. Los Lagos"/>
    <s v="Licitación Pública"/>
    <s v="FN/MP N° 2060"/>
    <x v="0"/>
    <d v="2024-08-13T00:00:00"/>
    <s v="Orden de Compra"/>
    <n v="10260229"/>
    <d v="2026-06-17T00:00:00"/>
    <s v="Pasaje aéreo P.Montt - Santiago  22-06-26"/>
    <s v="Soc. de Turismo e Inversiones Inmobiliarias Limitada."/>
    <s v="76.204.527-3"/>
    <n v="229893"/>
    <x v="0"/>
  </r>
  <r>
    <s v="F.R. Los Lagos"/>
    <s v="Compra/Contratación inferior a 3 UTM"/>
    <s v="No Aplica"/>
    <x v="1"/>
    <s v="No Aplica"/>
    <s v="Orden de Compra"/>
    <n v="10260230"/>
    <d v="2026-06-17T00:00:00"/>
    <s v="Servicios notariales"/>
    <s v="Paula Lucía Mendez Gallardo"/>
    <s v="15.297.836-7"/>
    <n v="60000"/>
    <x v="0"/>
  </r>
  <r>
    <s v="F.R. Los Lagos"/>
    <s v="Compra/Contratación inferior a 3 UTM"/>
    <s v="No Aplica"/>
    <x v="1"/>
    <s v="No Aplica"/>
    <s v="Orden de Compra"/>
    <n v="10260235"/>
    <d v="2026-06-23T00:00:00"/>
    <s v="Publicación concurso público 28-06-26 en diario El Llanquihue de P.Montt. Cargo Auxiliar FL Maullín"/>
    <s v="Sociedad Periodística Araucanía S.A."/>
    <s v="87.778.800-8"/>
    <n v="113850"/>
    <x v="0"/>
  </r>
  <r>
    <s v="F.R. Los Lagos"/>
    <s v="Licitación Pública"/>
    <s v="FN/MP N° 2060"/>
    <x v="0"/>
    <d v="2024-08-13T00:00:00"/>
    <s v="Orden de Compra"/>
    <n v="10260236"/>
    <d v="2026-06-24T00:00:00"/>
    <s v="Pasaje aéreo Santiago - P.Montt  del 26-06-26"/>
    <s v="Soc. de Turismo e Inversiones Inmobiliarias Limitada."/>
    <s v="76.204.527-3"/>
    <n v="185022"/>
    <x v="0"/>
  </r>
  <r>
    <s v="F.R. Los Lagos"/>
    <s v="Licitación Pública"/>
    <s v="FN/MP N° 2060"/>
    <x v="0"/>
    <d v="2024-08-13T00:00:00"/>
    <s v="Orden de Compra"/>
    <n v="10260237"/>
    <d v="2026-06-25T00:00:00"/>
    <s v="Pasaje aéreo Santiago - P.Montt  del 26-06-26"/>
    <s v="Soc. de Turismo e Inversiones Inmobiliarias Limitada."/>
    <s v="76.204.527-3"/>
    <n v="220108"/>
    <x v="0"/>
  </r>
  <r>
    <s v="F.R. Los Lagos"/>
    <s v="Licitación Pública"/>
    <s v="FN/MP N° 2060"/>
    <x v="0"/>
    <d v="2024-08-13T00:00:00"/>
    <s v="Orden de Compra"/>
    <n v="10260238"/>
    <d v="2026-06-25T00:00:00"/>
    <s v="Pasaje aéreo P.Montt - Santiago - P.Montt  del 26-06 al 11-07-26"/>
    <s v="Soc. de Turismo e Inversiones Inmobiliarias Limitada."/>
    <s v="76.204.527-3"/>
    <n v="377076"/>
    <x v="0"/>
  </r>
  <r>
    <s v="F.R. Los Lagos"/>
    <s v="Licitación Pública"/>
    <s v="FN/MP N° 2060"/>
    <x v="0"/>
    <d v="2024-08-13T00:00:00"/>
    <s v="Orden de Compra"/>
    <n v="10260239"/>
    <d v="2026-06-25T00:00:00"/>
    <s v="Pasaje aéreo Osorno - Santiago - Osorno  del 26-06 al 11-07-26"/>
    <s v="Soc. de Turismo e Inversiones Inmobiliarias Limitada."/>
    <s v="76.204.527-3"/>
    <n v="259192"/>
    <x v="0"/>
  </r>
  <r>
    <s v="F.R. Los Lagos"/>
    <s v="Licitación Pública"/>
    <s v="FN/MP N° 2060"/>
    <x v="0"/>
    <d v="2024-08-13T00:00:00"/>
    <s v="Orden de Compra"/>
    <n v="10260240"/>
    <d v="2026-06-26T00:00:00"/>
    <s v="Pasaje aéreo P.Montt - Santiago - P.Montt  del 29-06 al 04-07-26"/>
    <s v="Soc. de Turismo e Inversiones Inmobiliarias Limitada."/>
    <s v="76.204.527-3"/>
    <n v="387276"/>
    <x v="0"/>
  </r>
  <r>
    <s v="F.R. Los Lagos"/>
    <s v="Licitación Pública"/>
    <s v="FN/MP N° 2060"/>
    <x v="0"/>
    <d v="2024-08-13T00:00:00"/>
    <s v="Orden de Compra"/>
    <n v="10260241"/>
    <d v="2026-06-26T00:00:00"/>
    <s v="Pasaje aéreo Castro-Concepción-Castro 08-07 al 11-07-2026"/>
    <s v="Soc. de Turismo e Inversiones Inmobiliarias Limitada."/>
    <s v="76.204.527-3"/>
    <n v="480528"/>
    <x v="0"/>
  </r>
  <r>
    <s v="F.R. Los Lagos"/>
    <s v="Licitación Pública"/>
    <s v="FN/MP N° 2060"/>
    <x v="0"/>
    <d v="2024-08-13T00:00:00"/>
    <s v="Orden de Compra"/>
    <n v="10260242"/>
    <d v="2026-06-30T00:00:00"/>
    <s v="Pasaje aéreo P.Montt - Santiago - P.Montt  del 12-07 al 14-07-26"/>
    <s v="Soc. de Turismo e Inversiones Inmobiliarias Limitada."/>
    <s v="76.204.527-3"/>
    <n v="362448"/>
    <x v="0"/>
  </r>
  <r>
    <s v="F.R. Los Lagos"/>
    <s v="Licitación Pública"/>
    <s v="17 FN/MP N°1422"/>
    <x v="0"/>
    <d v="2026-06-19T00:00:00"/>
    <s v="Contrato"/>
    <s v="No Aplica"/>
    <d v="2026-06-19T00:00:00"/>
    <s v="Renovacion Contrato de Aseo y Mantención de Jardines"/>
    <s v="Soc. de Inversiones Tres Vientos SPA"/>
    <s v="76.080.580-7"/>
    <n v="10511042"/>
    <x v="0"/>
  </r>
  <r>
    <s v="F.R. Los Lagos"/>
    <s v="Licitación Pública"/>
    <s v="17 FN/MP N°1423"/>
    <x v="0"/>
    <d v="2026-06-19T00:00:00"/>
    <s v="Contrato"/>
    <s v="No Aplica"/>
    <d v="2026-06-19T00:00:00"/>
    <s v="Renovacion Contrato de Aseo y Mantención de Jardines"/>
    <s v="Fumiservi Sur Ltda."/>
    <s v="77.997.300-k"/>
    <n v="3285128"/>
    <x v="0"/>
  </r>
  <r>
    <s v="F.R. Aysén"/>
    <s v="Compra/Contratación inferior a 3 UTM"/>
    <s v="No Aplica"/>
    <x v="1"/>
    <s v="No Aplica"/>
    <s v="Orden de Compra"/>
    <n v="11260126"/>
    <d v="2026-06-02T00:00:00"/>
    <s v="1 Galvano para la Región Policial Aysen de la Policía de Investigaciones de Chile, con motivo del 93°Aniversario."/>
    <s v="Macsport SpA"/>
    <s v="77.505.989-3"/>
    <n v="35000"/>
    <x v="0"/>
  </r>
  <r>
    <s v="F.R. Aysén"/>
    <s v="Licitación Pública"/>
    <s v="FN/MP N° 2060"/>
    <x v="0"/>
    <d v="2024-08-13T00:00:00"/>
    <s v="Orden de Servicio "/>
    <n v="11260131"/>
    <d v="2026-06-05T00:00:00"/>
    <s v="Pasajes aéreo nacionales, Concepción - Santiago (ida y regreso), para Abogado Asistente Fiscalía Local de Coyhaique. Asistencia a Jornada de Formación Especializada en Responsabilidad Penal Adolescente 2026. en Santiago"/>
    <s v="Soc. de Turismo e Inversiones Inmobiliarias Limitada."/>
    <s v="76.204.527-3"/>
    <n v="222560"/>
    <x v="0"/>
  </r>
  <r>
    <s v="F.R. Aysén"/>
    <s v="Licitación Pública"/>
    <s v="FN/MP N° 2060"/>
    <x v="0"/>
    <d v="2024-08-13T00:00:00"/>
    <s v="Orden de Servicio "/>
    <n v="11260132"/>
    <d v="2026-06-08T00:00:00"/>
    <s v="Pasajes Aéreos Nacionales,  Balmaceda-Concepción (ida y regreso), para  Sr. Fiscal Regional de Aysén. Consejo General Fiscales Regionales en Concepción."/>
    <s v="Soc. de Turismo e Inversiones Inmobiliarias Limitada."/>
    <s v="76.204.527-3"/>
    <n v="581096"/>
    <x v="0"/>
  </r>
  <r>
    <s v="F.R. Aysén"/>
    <s v="Licitación Pública"/>
    <s v="FN/MP N° 2060"/>
    <x v="0"/>
    <d v="2024-08-13T00:00:00"/>
    <s v="Orden de Servicio "/>
    <n v="11260136"/>
    <d v="2026-06-11T00:00:00"/>
    <s v="Pasajes aéreos nacionales Balmaceda-Santiago, para Fiscal Regional, Fiscal Adjunto SAC, Abogados Asesores de la Fiscalía Regional de Aysén y Fiscal Adjunto Fiscalía Local de Coyhaique. Concurrencia diligencias causa Articulo 19 en Santiago."/>
    <s v="Soc. de Turismo e Inversiones Inmobiliarias Limitada."/>
    <s v="76.204.527-3"/>
    <n v="1096620"/>
    <x v="0"/>
  </r>
  <r>
    <s v="F.R. Aysén"/>
    <s v="Licitación Pública"/>
    <s v="FN/MP N° 2060"/>
    <x v="0"/>
    <d v="2024-08-13T00:00:00"/>
    <s v="Orden de Servicio "/>
    <n v="11260137"/>
    <d v="2026-06-11T00:00:00"/>
    <s v="Pasajes aéreos nacionales Balmaceda-Santiago, para Administrativo Informático Fiscalía Regional de Aysén.  Apoyo en diligencias causa Articulo19 en Santiago."/>
    <s v="Soc. de Turismo e Inversiones Inmobiliarias Limitada."/>
    <s v="76.204.527-3"/>
    <n v="219324"/>
    <x v="0"/>
  </r>
  <r>
    <s v="F.R. Aysén"/>
    <s v="Compra/Contratación inferior a 3 UTM"/>
    <s v="No Aplica"/>
    <x v="1"/>
    <s v="No Aplica"/>
    <s v="Orden de Compra"/>
    <n v="11260138"/>
    <d v="2026-06-12T00:00:00"/>
    <s v="1 Disco Duro Externo Adata HV300 2TB 3.1 SLIM Negro.  Investigación causas Art. 19"/>
    <s v="Sotocopias Computación Ltda."/>
    <s v="76.036.795-8"/>
    <n v="179050"/>
    <x v="0"/>
  </r>
  <r>
    <s v="F.R. Aysén"/>
    <s v="Licitación Pública"/>
    <s v="FN/MP N° 2060"/>
    <x v="0"/>
    <d v="2024-08-13T00:00:00"/>
    <s v="Orden de Servicio "/>
    <n v="11260139"/>
    <d v="2026-06-12T00:00:00"/>
    <s v="Pasajes Aéreos Nacionales Santiago-Balmaceda (ida y regreso), para víctima.  Concurrencia a Juicio Oral en Coyhaique."/>
    <s v="Soc. de Turismo e Inversiones Inmobiliarias Limitada."/>
    <s v="76.204.527-3"/>
    <n v="506364"/>
    <x v="0"/>
  </r>
  <r>
    <s v="F.R. Aysén"/>
    <s v="Licitación Pública"/>
    <s v="FN/MP N° 2060"/>
    <x v="0"/>
    <d v="2024-08-13T00:00:00"/>
    <s v="Orden de Servicio "/>
    <n v="11260141"/>
    <d v="2026-06-15T00:00:00"/>
    <s v="Pasajes aéreos nacionales Balmaceda-Puerto Montt (ida y regreso), para Fiscal Adjunto Jefe Fiscalía Local Coyhaique.  Concurrencia Diligencias en Causa Articulo 19 en Osorno."/>
    <s v="Soc. de Turismo e Inversiones Inmobiliarias Limitada."/>
    <s v="76.204.527-3"/>
    <n v="257220"/>
    <x v="0"/>
  </r>
  <r>
    <s v="F.R. Aysén"/>
    <s v="Licitación Pública"/>
    <s v="FN/MP N° 2060"/>
    <x v="0"/>
    <d v="2024-08-13T00:00:00"/>
    <s v="Orden de Servicio "/>
    <n v="11260150"/>
    <d v="2026-06-22T00:00:00"/>
    <s v="Pasajes aéreo nacionales, Balmaceda - Santiago (ida y regreso), para Abogado Asistente Fiscalía Local Aysén. Concurrencia a Jornada de Formación Especializada en Responsabilidad Penal Adolescente 2026 en Santiago."/>
    <s v="Soc. de Turismo e Inversiones Inmobiliarias Limitada."/>
    <s v="76.204.527-3"/>
    <n v="433704"/>
    <x v="0"/>
  </r>
  <r>
    <s v="F.R. Aysén"/>
    <s v="Licitación Pública"/>
    <s v="FN/MP N° 2060"/>
    <x v="0"/>
    <d v="2024-08-13T00:00:00"/>
    <s v="Orden de Servicio "/>
    <n v="11260152"/>
    <d v="2026-06-24T00:00:00"/>
    <s v="Pasajes Aéreos Nacionales  Balmaceda-Concepción (ida y regreso) cambio de fechas, para  Sr. Fiscal Regional de Aysén.  Concurrencia a Consejo General Fiscales Regionales en Concepción."/>
    <s v="Soc. de Turismo e Inversiones Inmobiliarias Limitada."/>
    <s v="76.204.527-3"/>
    <n v="129688"/>
    <x v="0"/>
  </r>
  <r>
    <s v="F.R. Magallanes"/>
    <s v="Licitación Pública"/>
    <s v="FN/MP N° 2060"/>
    <x v="0"/>
    <d v="2024-08-13T00:00:00"/>
    <s v="Orden de Compra"/>
    <n v="12260098"/>
    <d v="2026-06-03T00:00:00"/>
    <s v="PASAJE AEREO POR COMISION DE SERVICIO EN EL PAIS_x000a_Ida PUQ-SCL 08-06-2026 19:30hrs._x000a_Regreso SCL-PUQ 10-06-2026 08:50hrs"/>
    <s v="Soc. de Turismo e Inversiones Inmobiliarias Limitada."/>
    <s v="76.204.527-3"/>
    <n v="313532"/>
    <x v="0"/>
  </r>
  <r>
    <s v="F.R. Magallanes"/>
    <s v="Compra/Contratación inferior a 3 UTM"/>
    <s v="No Aplica"/>
    <x v="1"/>
    <s v="No Aplica"/>
    <s v="Orden de Compra"/>
    <n v="12260099"/>
    <d v="2026-06-03T00:00:00"/>
    <s v="Suministro e instalación una válvula motorizada de 3 vías_x000a_para sistemas de calefacción"/>
    <s v="PROFAL SPA"/>
    <s v="78229766-K"/>
    <n v="180880"/>
    <x v="0"/>
  </r>
  <r>
    <s v="F.R. Magallanes"/>
    <s v="Licitación Pública"/>
    <s v="FN/MP N° 2060"/>
    <x v="0"/>
    <d v="2024-08-13T00:00:00"/>
    <s v="Orden de Compra"/>
    <n v="12260102"/>
    <d v="2026-06-04T00:00:00"/>
    <s v="PASAJE AEREO POR COMISION DE SERVICIO EN EL PAIS _x000a_Ida PUQ-SCL 24-06-2026 14:10hrs._x000a_Regreso SCL-PUQ 26-06-2026 08:40hrs."/>
    <s v="Soc. de Turismo e Inversiones Inmobiliarias Limitada."/>
    <s v="76.204.527-3"/>
    <n v="767004"/>
    <x v="0"/>
  </r>
  <r>
    <s v="F.R. Magallanes"/>
    <s v="Compra/Contratación inferior a 3 UTM"/>
    <s v="No Aplica"/>
    <x v="1"/>
    <s v="No Aplica"/>
    <s v="Orden de Compra"/>
    <n v="12260103"/>
    <d v="2026-06-08T00:00:00"/>
    <s v="Servicio de Retiro, Almacenamiento, transporte a disposición_x000a_final y trasvasije a tambor de 30 unidades de tóner usados,_x000a_Fiscalía Local de Punta Arenas"/>
    <s v="MERCIER Y VILOVIC LTDA"/>
    <s v="76373620-2"/>
    <n v="162755"/>
    <x v="0"/>
  </r>
  <r>
    <s v="F.R. Magallanes"/>
    <s v="Compra/Contratación inferior a 3 UTM"/>
    <s v="No Aplica"/>
    <x v="1"/>
    <s v="No Aplica"/>
    <s v="Orden de Compra"/>
    <n v="12260104"/>
    <d v="2026-06-09T00:00:00"/>
    <s v="Servicio de coffe break, capacitación Liderazgo"/>
    <s v="PORTAVIDA LIMITADA"/>
    <s v="76315364-9"/>
    <n v="134946"/>
    <x v="0"/>
  </r>
  <r>
    <s v="F.R. Magallanes"/>
    <s v="Licitación Pública"/>
    <s v="FN/MP N° 2060"/>
    <x v="0"/>
    <d v="2024-08-13T00:00:00"/>
    <s v="Orden de Compra"/>
    <n v="12260105"/>
    <d v="2026-06-09T00:00:00"/>
    <s v="PASAJE AEREO POR COMISION DE SERVICIO EN EL PAIS _x000a_Ida PUQ-SCL 10-08-2026 19:22hrs._x000a_Regreso SCL-PUQ 14-08-2026 08:50hrs."/>
    <s v="Soc. de Turismo e Inversiones Inmobiliarias Limitada."/>
    <s v="76.204.527-3"/>
    <n v="304190"/>
    <x v="0"/>
  </r>
  <r>
    <s v="F.R. Magallanes"/>
    <s v="Licitación Pública"/>
    <s v="FN/MP N° 2060"/>
    <x v="0"/>
    <d v="2024-08-13T00:00:00"/>
    <s v="Orden de Compra"/>
    <n v="12260106"/>
    <d v="2026-06-09T00:00:00"/>
    <s v="PASAJE AEREO POR COMISION DE SERVICIO EN EL PAIS _x000a_Ida PNT-SCL 20-07-2026 16:45hrs._x000a_Regreso SCL-PNT 24-07-2026 10:01hrs."/>
    <s v="Soc. de Turismo e Inversiones Inmobiliarias Limitada."/>
    <s v="76.204.527-3"/>
    <n v="266082"/>
    <x v="0"/>
  </r>
  <r>
    <s v="F.R. Magallanes"/>
    <s v="Compra/Contratación inferior a 3 UTM"/>
    <s v="No Aplica"/>
    <x v="1"/>
    <s v="No Aplica"/>
    <s v="Orden de Compra"/>
    <n v="12260107"/>
    <d v="2026-06-10T00:00:00"/>
    <s v="Suministro e instalación de un cabezal para válvula_x000a_motorizada para sistema de calefacción"/>
    <s v="PROFAL SPA"/>
    <s v="78229766-K"/>
    <n v="148750"/>
    <x v="0"/>
  </r>
  <r>
    <s v="F.R. Magallanes"/>
    <s v="Licitación Pública"/>
    <s v="FN/MP N° 2060"/>
    <x v="0"/>
    <d v="2024-08-13T00:00:00"/>
    <s v="Orden de Compra"/>
    <n v="12260111"/>
    <d v="2026-06-16T00:00:00"/>
    <s v="PASAJE AEREO POR COMISION DE SERVICIO EN EL PAIS PUQ-SCL 18-06-2026 19:30hrs._x000a_SCL-ZCO 22-06-2026 12:53hrs._x000a_ZCO-SCL 23-06-2026 19:50hrs."/>
    <s v="Soc. de Turismo e Inversiones Inmobiliarias Limitada."/>
    <s v="76.204.527-3"/>
    <n v="591615"/>
    <x v="0"/>
  </r>
  <r>
    <s v="F.R. Magallanes"/>
    <s v="Licitación Pública"/>
    <s v="FN/MP N° 2060"/>
    <x v="0"/>
    <d v="2024-08-13T00:00:00"/>
    <s v="Orden de Compra"/>
    <n v="12260112"/>
    <d v="2026-06-16T00:00:00"/>
    <s v="Cambio Pasaje Aéreo _x000a_Tramo SCL-PUQ 29-06-2026 18:40hrs."/>
    <s v="Soc. de Turismo e Inversiones Inmobiliarias Limitada."/>
    <s v="76.204.527-3"/>
    <n v="49000"/>
    <x v="0"/>
  </r>
  <r>
    <s v="F.R. Magallanes"/>
    <s v="Licitación Pública"/>
    <s v="FN/MP N° 2060"/>
    <x v="0"/>
    <d v="2024-08-13T00:00:00"/>
    <s v="Orden de Compra"/>
    <n v="12260113"/>
    <d v="2026-06-16T00:00:00"/>
    <s v="PASAJE AEREO POR COMISION DE SERVICIO EN EL PAIS PUQ-SCL 10-08-2026 19:22hrs._x000a_SCL-PUQ 14-08-2026 08:50hrs."/>
    <s v="Soc. de Turismo e Inversiones Inmobiliarias Limitada."/>
    <s v="76.204.527-3"/>
    <n v="276790"/>
    <x v="0"/>
  </r>
  <r>
    <s v="F.R. Magallanes"/>
    <s v="Licitación Pública"/>
    <s v="FN/MP N° 2060"/>
    <x v="0"/>
    <d v="2024-08-13T00:00:00"/>
    <s v="Orden de Compra"/>
    <n v="12260114"/>
    <d v="2026-06-17T00:00:00"/>
    <s v="PASAJE AEREO POR COMISION DE SERVICIO EN EL PAIS _x000a_SCL-PUQ 24-06-2026 18:43hrs."/>
    <s v="Soc. de Turismo e Inversiones Inmobiliarias Limitada."/>
    <s v="76.204.527-3"/>
    <n v="255893"/>
    <x v="0"/>
  </r>
  <r>
    <s v="F.R. Magallanes"/>
    <s v="Licitación Pública"/>
    <s v="FN/MP N° 2060"/>
    <x v="0"/>
    <d v="2024-08-13T00:00:00"/>
    <s v="Orden de Compra"/>
    <n v="12260118"/>
    <d v="2026-06-26T00:00:00"/>
    <s v="PASAJE AEREO POR COMISION DE SERVICIO EN EL PAIS _x000a_Ida PUQ-SCL 28-06-2026 19:30hrs._x000a_Regreso SCL-PUQ 01-07-2026 22:41hrs."/>
    <s v="Soc. de Turismo e Inversiones Inmobiliarias Limitada."/>
    <s v="76.204.527-3"/>
    <n v="467276"/>
    <x v="0"/>
  </r>
  <r>
    <s v="F.R. Magallanes"/>
    <s v="Licitación Pública"/>
    <s v="FN/MP N° 2060"/>
    <x v="0"/>
    <d v="2024-08-13T00:00:00"/>
    <s v="Orden de Compra"/>
    <n v="12260120"/>
    <d v="2026-06-30T00:00:00"/>
    <s v="PASAJE AEREO POR COMISION DE SERVICIO EN EL PAIS _x000a_tramo punta Arenas - Santiago - Punta Arenas, fecha ida 12-07-26 regreso 15-07-2026."/>
    <s v="Soc. de Turismo e Inversiones Inmobiliarias Limitada."/>
    <s v="76.204.527-3"/>
    <n v="502448"/>
    <x v="0"/>
  </r>
  <r>
    <s v="F.R. Magallanes"/>
    <s v="Licitación Pública"/>
    <s v="FN/MP N° 2060"/>
    <x v="0"/>
    <d v="2024-08-13T00:00:00"/>
    <s v="Orden de Compra"/>
    <n v="12260121"/>
    <d v="2026-06-30T00:00:00"/>
    <s v="PASAJE AEREO POR COMISION DE SERVICIO EN EL PAIS _x000a_tramo punta Arenas - Santiago - Punta Arenas, fecha ida 13-07-26 regreso 15-07-2026."/>
    <s v="Soc. de Turismo e Inversiones Inmobiliarias Limitada."/>
    <s v="76.204.527-3"/>
    <n v="501448"/>
    <x v="0"/>
  </r>
  <r>
    <s v="F.R. Metrop. Centro Norte"/>
    <s v="Compra/Contratación inferior a 3 UTM"/>
    <s v="No Aplica"/>
    <x v="1"/>
    <s v="No Aplica"/>
    <s v="Orden de Compra"/>
    <n v="13260111"/>
    <d v="2026-06-02T00:00:00"/>
    <s v="Servicio de destrucción de especies."/>
    <s v="K D M S.A."/>
    <s v="96754450-7"/>
    <n v="106148"/>
    <x v="0"/>
  </r>
  <r>
    <s v="F.R. Metrop. Centro Norte"/>
    <s v="Licitación Pública"/>
    <s v="RES FR N°293"/>
    <x v="0"/>
    <d v="2024-12-05T00:00:00"/>
    <s v="Orden de Compra"/>
    <n v="13260117"/>
    <d v="2026-06-11T00:00:00"/>
    <s v="Servicio de evaluaciones psicolaborales estamento fiscal/profesional"/>
    <s v="CONSULTORA TCS GROUP SEARCH SPA"/>
    <s v="77108874-0"/>
    <n v="855800"/>
    <x v="0"/>
  </r>
  <r>
    <s v="F.R. Metrop. Centro Norte"/>
    <s v="Compra/Contratación inferior a 3 UTM"/>
    <s v="No Aplica"/>
    <x v="1"/>
    <s v="No Aplica"/>
    <s v="Orden de Compra"/>
    <n v="13260118"/>
    <d v="2026-06-11T00:00:00"/>
    <s v="Servicio destrucción de especies"/>
    <s v="K D M S.A."/>
    <s v="96754450-7"/>
    <n v="116893"/>
    <x v="0"/>
  </r>
  <r>
    <s v="F.R. Metrop. Centro Norte"/>
    <s v="Licitación Pública"/>
    <s v="FN/MP N° 2060"/>
    <x v="0"/>
    <d v="2024-08-13T00:00:00"/>
    <s v="Orden de Compra"/>
    <n v="13260122"/>
    <d v="2026-06-15T00:00:00"/>
    <s v="Adquisición de pasajes para FR Francisco Jacir Manterola"/>
    <s v="Soc. de Turismo e Inversiones Inmobiliarias Limitada."/>
    <s v="76.204.527-3"/>
    <n v="220276"/>
    <x v="0"/>
  </r>
  <r>
    <s v="F.R. Metrop. Centro Norte"/>
    <s v="Licitación Pública"/>
    <s v="FN/MP N° 2060"/>
    <x v="0"/>
    <d v="2024-08-13T00:00:00"/>
    <s v="Orden de Compra"/>
    <n v="13260124"/>
    <d v="2026-06-16T00:00:00"/>
    <s v="Compra de pasaje aéreo Santiago/Guayaquil para Causa RUC 2501590924-5"/>
    <s v="Soc. de Turismo e Inversiones Inmobiliarias Limitada."/>
    <s v="76.204.527-3"/>
    <n v="318739"/>
    <x v="0"/>
  </r>
  <r>
    <s v="F.R. Metrop. Centro Norte"/>
    <s v="Licitación Pública"/>
    <s v="RES FR N°293"/>
    <x v="0"/>
    <d v="2024-12-05T00:00:00"/>
    <s v="Orden de Compra"/>
    <n v="13260132"/>
    <d v="2026-06-22T00:00:00"/>
    <s v="Servicio de evaluaciones psicolaborales estamento administrativo/auxiliar"/>
    <s v="CONSULTORIA E INVESTIGACION EN RRHH SPA"/>
    <s v="76580320-9"/>
    <n v="1427950"/>
    <x v="0"/>
  </r>
  <r>
    <s v="F.R. Metrop. Centro Norte"/>
    <s v="Licitación Pública"/>
    <s v="RES FR N°293"/>
    <x v="0"/>
    <d v="2024-12-05T00:00:00"/>
    <s v="Orden de Compra"/>
    <n v="13260133"/>
    <d v="2026-06-22T00:00:00"/>
    <s v="Servicio de evaluaciones psicolaborales estamento Fiscal/Profesional TCS"/>
    <s v="CONSULTORA TCS GROUP SEARCH SPA"/>
    <s v="77108874-0"/>
    <n v="428385"/>
    <x v="0"/>
  </r>
  <r>
    <s v="F.R. Metrop. Centro Norte"/>
    <s v="Licitación Pública"/>
    <s v="FN/MP N° 2060"/>
    <x v="0"/>
    <d v="2024-08-13T00:00:00"/>
    <s v="Orden de Compra"/>
    <n v="13260137"/>
    <d v="2026-06-26T00:00:00"/>
    <s v="Adquisición de Pasaje Aéreo Nacional en marco de la Causa RUC 2600882424-9"/>
    <s v="Soc. de Turismo e Inversiones Inmobiliarias Limitada."/>
    <s v="76.204.527-3"/>
    <n v="216208"/>
    <x v="0"/>
  </r>
  <r>
    <s v="F.R. Metrop. Centro Norte"/>
    <s v="Compra/Contratación inferior a 3 UTM"/>
    <s v="No Aplica"/>
    <x v="1"/>
    <s v="No Aplica"/>
    <s v="Orden de Compra"/>
    <n v="13260140"/>
    <d v="2026-06-30T00:00:00"/>
    <s v="Elaboración informe técnico para reparación techumbre FL Chacabuco"/>
    <s v="LEONEL SALIT GAJARDO"/>
    <s v="9765193-0"/>
    <n v="208000"/>
    <x v="0"/>
  </r>
  <r>
    <s v="F.R. Metrop. Oriente"/>
    <s v="Trato Directo"/>
    <s v="Res. FN N° 1206-2026"/>
    <x v="1"/>
    <d v="2026-05-28T00:00:00"/>
    <s v="Orden de Compra"/>
    <n v="14260105"/>
    <d v="2026-06-02T00:00:00"/>
    <s v="Servicio de suscripción y soporte de Licencia Cellebrite UFED Inseyets por 24 meses y Licencia ClaerView Pro por 12 meses."/>
    <s v="Servicios Profesionales UP Spa."/>
    <s v="76831298-2"/>
    <n v="52184916"/>
    <x v="0"/>
  </r>
  <r>
    <s v="F.R. Metrop. Oriente"/>
    <s v="Compra/Contratación inferior a 3 UTM"/>
    <s v="No Aplica"/>
    <x v="1"/>
    <s v="No Aplica"/>
    <s v="Orden de Compra"/>
    <n v="14260107"/>
    <d v="2026-06-08T00:00:00"/>
    <s v="Servicio de destrucción de especies de Fiscalía Violencia de Género."/>
    <s v="K D M S.A."/>
    <s v="96754450-7"/>
    <n v="53074"/>
    <x v="0"/>
  </r>
  <r>
    <s v="F.R. Metrop. Oriente"/>
    <s v="Compra/Contratación inferior a 3 UTM"/>
    <s v="No Aplica"/>
    <x v="1"/>
    <s v="No Aplica"/>
    <s v="Orden de Compra"/>
    <n v="14260109"/>
    <d v="2026-06-09T00:00:00"/>
    <s v="Desinsectación en edificio Las Condes. "/>
    <s v="APL.,ING.,ASE.,Y CONS. EN CONT. DE PLAGA"/>
    <s v="76431070-5"/>
    <n v="155290"/>
    <x v="0"/>
  </r>
  <r>
    <s v="F.R. Metrop. Oriente"/>
    <s v="Licitación Privada Mayor"/>
    <s v="Res. DER N°34-2022"/>
    <x v="2"/>
    <d v="2022-09-08T00:00:00"/>
    <s v="Orden de Compra"/>
    <n v="14260111"/>
    <d v="2026-06-09T00:00:00"/>
    <s v="Servicio de transporte de especies de Fiscalía Local de Ñuñoa para remate."/>
    <s v="SOCIEDAD DE TRANSPORTES EXPRESO SUR LTDA"/>
    <s v="76839250-1"/>
    <n v="220334"/>
    <x v="0"/>
  </r>
  <r>
    <s v="F.R. Metrop. Oriente"/>
    <s v="Compra/Contratación inferior a 3 UTM"/>
    <s v="No Aplica"/>
    <x v="1"/>
    <s v="No Aplica"/>
    <s v="Orden de Compra"/>
    <n v="14260112"/>
    <d v="2026-06-10T00:00:00"/>
    <s v="Adquisición letrero informativo de horarios de atención para edificio Las Condes."/>
    <s v="JULIO ANDRES VILLARROEL MARABOLI"/>
    <s v="10495809-5"/>
    <n v="209440"/>
    <x v="0"/>
  </r>
  <r>
    <s v="F.R. Metrop. Oriente"/>
    <s v="Compra/Contratación inferior a 3 UTM"/>
    <s v="No Aplica"/>
    <x v="1"/>
    <s v="No Aplica"/>
    <s v="Orden de Compra"/>
    <n v="14260114"/>
    <d v="2026-06-11T00:00:00"/>
    <s v="Compra de pastelitos para atención de actividades de capacitación."/>
    <s v="GIORDANO E HIJOS LIMITADA"/>
    <s v="80407100-8"/>
    <n v="60000"/>
    <x v="0"/>
  </r>
  <r>
    <s v="F.R. Metrop. Oriente"/>
    <s v="Compra/Contratación inferior a 3 UTM"/>
    <s v="No Aplica"/>
    <x v="1"/>
    <s v="No Aplica"/>
    <s v="Orden de Compra"/>
    <n v="14260118"/>
    <d v="2026-06-15T00:00:00"/>
    <s v="Compra de jugos en botella, para uso en capacitaciones año 2026."/>
    <s v="SERVIDEX SPA"/>
    <s v="78158851-2"/>
    <n v="21420"/>
    <x v="0"/>
  </r>
  <r>
    <s v="F.R. Metrop. Oriente"/>
    <s v="Compra/Contratación inferior a 3 UTM"/>
    <s v="No Aplica"/>
    <x v="1"/>
    <s v="No Aplica"/>
    <s v="Orden de Compra"/>
    <n v="14260120"/>
    <d v="2026-06-16T00:00:00"/>
    <s v="Adquisición de una tarjeta para ingresar al Estacionamiento de Centro de Justicia."/>
    <s v="SOC.CONCESIONARIA C.DE JUSTICIA DE STGO."/>
    <s v="99557380-6"/>
    <n v="24276"/>
    <x v="0"/>
  </r>
  <r>
    <s v="F.R. Metrop. Oriente"/>
    <s v="Compra/Contratación inferior a 3 UTM"/>
    <s v="No Aplica"/>
    <x v="1"/>
    <s v="No Aplica"/>
    <s v="Orden de Compra"/>
    <n v="14260124"/>
    <d v="2026-06-19T00:00:00"/>
    <s v="Reparación eléctrica en circuito de luminarias en oficina  3er piso de edificio Las Condes."/>
    <s v="SERELEC SPA"/>
    <s v="78052732-3"/>
    <n v="196350"/>
    <x v="0"/>
  </r>
  <r>
    <s v="F.R. Metrop. Oriente"/>
    <s v="Compra/Contratación inferior a 3 UTM"/>
    <s v="No Aplica"/>
    <x v="1"/>
    <s v="No Aplica"/>
    <s v="Orden de Compra"/>
    <n v="14260126"/>
    <d v="2026-06-23T00:00:00"/>
    <s v="Servicio de destrucción de especies de Fiscalía Local de Las Condes."/>
    <s v="K D M S.A."/>
    <s v="96754450-7"/>
    <n v="49623"/>
    <x v="0"/>
  </r>
  <r>
    <s v="F.R. Metrop. Oriente"/>
    <s v="Licitación Privada Mayor"/>
    <s v="Res. DER N°34-2022"/>
    <x v="2"/>
    <d v="2022-09-08T00:00:00"/>
    <s v="Orden de Compra"/>
    <n v="14260127"/>
    <d v="2026-06-23T00:00:00"/>
    <s v="Traslado de especies a destrucción desde Edificio Las Condes"/>
    <s v="SOCIEDAD DE TRANSPORTES EXPRESO SUR LTDA"/>
    <s v="76839250-1"/>
    <n v="274271"/>
    <x v="0"/>
  </r>
  <r>
    <s v="F.R. Metrop. Oriente"/>
    <s v="Compra/Contratación inferior a 3 UTM"/>
    <s v="No Aplica"/>
    <x v="1"/>
    <s v="No Aplica"/>
    <s v="Orden de Compra"/>
    <n v="14260131"/>
    <d v="2026-06-25T00:00:00"/>
    <s v="Adquisición de una tarjeta para ingresar el edificio del Centro de Justicia."/>
    <s v="SOC.CONCESIONARIA C.DE JUSTICIA DE STGO."/>
    <s v="99557380-6"/>
    <n v="24395"/>
    <x v="0"/>
  </r>
  <r>
    <s v="F.R. Metrop. Oriente"/>
    <s v="Compra/Contratación inferior a 3 UTM"/>
    <s v="No Aplica"/>
    <x v="1"/>
    <s v="No Aplica"/>
    <s v="Orden de Compra"/>
    <n v="14260132"/>
    <d v="2026-06-25T00:00:00"/>
    <s v="Adquisición de una tarjeta para ingresar al estacionamiento del Centro de Justicia"/>
    <s v="SOC.CONCESIONARIA C.DE JUSTICIA DE STGO."/>
    <s v="99557380-6"/>
    <n v="24395"/>
    <x v="0"/>
  </r>
  <r>
    <s v="F.R. Metrop. Oriente"/>
    <s v="Licitación Privada Mayor"/>
    <s v="Res. DER N°34-2022"/>
    <x v="2"/>
    <d v="2022-09-08T00:00:00"/>
    <s v="Orden de Compra"/>
    <n v="14260133"/>
    <d v="2026-06-25T00:00:00"/>
    <s v="Traslado de especies Fiscalía Sistema Analisis Criminal para destrucción."/>
    <s v="SOCIEDAD DE TRANSPORTES EXPRESO SUR LTDA"/>
    <s v="76839250-1"/>
    <n v="274271"/>
    <x v="0"/>
  </r>
  <r>
    <s v="F.R. Metrop. Oriente"/>
    <s v="Compra/Contratación inferior a 3 UTM"/>
    <s v="No Aplica"/>
    <x v="1"/>
    <s v="No Aplica"/>
    <s v="Orden de Compra"/>
    <n v="14260135"/>
    <d v="2026-06-26T00:00:00"/>
    <s v="Servicio destrucción de especies en dependencias de Fiscalía Sistema Analisis Criminal."/>
    <s v="K D M S.A."/>
    <s v="96754450-7"/>
    <n v="53074"/>
    <x v="0"/>
  </r>
  <r>
    <s v="F.R. Metrop. Oriente"/>
    <s v="Compra/Contratación inferior a 3 UTM"/>
    <s v="No Aplica"/>
    <x v="1"/>
    <s v="No Aplica"/>
    <s v="Orden de Compra"/>
    <n v="14260138"/>
    <d v="2026-06-30T00:00:00"/>
    <s v="Servicio de destrucción de especies de Fiscalía Local de Ñuñoa."/>
    <s v="K D M S.A."/>
    <s v="96754450-7"/>
    <n v="53074"/>
    <x v="0"/>
  </r>
  <r>
    <s v="F.R. Metrop. Oriente"/>
    <s v="Compra/Contratación inferior a 3 UTM"/>
    <s v="No Aplica"/>
    <x v="1"/>
    <s v="No Aplica"/>
    <s v="Orden de Compra"/>
    <n v="14260139"/>
    <d v="2026-06-30T00:00:00"/>
    <s v="Compra de pastelitos para atención de actividades de capacitación."/>
    <s v="GIORDANO E HIJOS LIMITADA"/>
    <s v="80407100-8"/>
    <n v="99000"/>
    <x v="0"/>
  </r>
  <r>
    <s v="F.R. Metrop. Oriente"/>
    <s v="Licitación Privada Mayor"/>
    <s v="Res. DER N°34-2022"/>
    <x v="2"/>
    <d v="2022-09-08T00:00:00"/>
    <s v="Orden de Compra"/>
    <n v="14260140"/>
    <d v="2026-06-30T00:00:00"/>
    <s v="Servicio de transporte de especies desde Fiscalía Local de Ñuñoa a dependencias de KDM Til Til para destrucción."/>
    <s v="SOCIEDAD DE TRANSPORTES EXPRESO SUR LTDA"/>
    <s v="76839250-1"/>
    <n v="288041"/>
    <x v="0"/>
  </r>
  <r>
    <s v="F.R. Metrop. Oriente"/>
    <s v="Compra/Contratación inferior a 3 UTM"/>
    <s v="No Aplica"/>
    <x v="1"/>
    <s v="No Aplica"/>
    <s v="Orden de Compra"/>
    <n v="14260141"/>
    <d v="2026-06-30T00:00:00"/>
    <s v="Compra de insumos para coffee, para atención en actividades de capacitación."/>
    <s v="SERVIDEX SPA"/>
    <s v="78158851-2"/>
    <n v="195750"/>
    <x v="0"/>
  </r>
  <r>
    <s v="F.R. Metrop. Sur"/>
    <s v="Compra/Contratación inferior a 3 UTM"/>
    <s v="No Aplica"/>
    <x v="1"/>
    <s v="No Aplica"/>
    <s v="Orden de Compra"/>
    <n v="15260122"/>
    <d v="2026-06-22T00:00:00"/>
    <s v="Contratación menor a 3 UTM. Adquisición de insumos para servicio de coffee break destinado al &quot;Conversatorio conmemorativo por los 21 años de la Reforma Procesal Penal&quot; en salón Oval, Gran Avenida 3814, San Miguel."/>
    <s v="ELIZABETH DEL CARMEN INOSTROZA DAVILA"/>
    <s v="9153241-7"/>
    <n v="214000"/>
    <x v="0"/>
  </r>
  <r>
    <s v="F.R. Metrop. Occidente"/>
    <s v="Compra/Contratación inferior a 3 UTM"/>
    <s v="No Aplica"/>
    <x v="1"/>
    <s v="No Aplica"/>
    <s v="Orden de Compra"/>
    <n v="16260131"/>
    <d v="2026-06-01T00:00:00"/>
    <s v="trabajos menores varios en edificio instalación de pizarra oficina jefa uaf, dispensadores de jabón, papel higiénico y toalla nova en piso 13; Reubicación e instalación de secadores eléctricos en piso 9 y piso12; reparación puerta mueble piso 13 y reparación de tapacantos de mesas de casino piso 11. Contratación de conformidad a la letra &quot;a&quot; de art. 8 del reglamento interno del MP, ley 19886."/>
    <s v="NELSON ENRIQUE SOZA BARRAZA"/>
    <s v="11662674-8"/>
    <n v="188791"/>
    <x v="0"/>
  </r>
  <r>
    <s v="F.R. Metrop. Occidente"/>
    <s v="Licitación Pública"/>
    <s v="FR N° 20/2025"/>
    <x v="0"/>
    <d v="2025-01-28T00:00:00"/>
    <s v="Orden de Compra"/>
    <n v="16260133"/>
    <d v="2026-06-02T00:00:00"/>
    <s v="Servicio recarga refrigerante equipos FL Pudahuel, valores por contrato. Ppto GMI 252766"/>
    <s v="SISTEMAS DE ENERGIA SA"/>
    <s v="99588050-4"/>
    <n v="1560000"/>
    <x v="0"/>
  </r>
  <r>
    <s v="F.R. Metrop. Occidente"/>
    <s v="Trato Directo"/>
    <s v="FR N°127"/>
    <x v="1"/>
    <d v="2026-05-29T00:00:00"/>
    <s v="Orden de Compra"/>
    <n v="16260138"/>
    <d v="2026-06-10T00:00:00"/>
    <s v="Provisión, instalación y programación de software para habilitar control acceso en puerta piso 13 FRM Occidente. Contratación TD conforme a Resolución FR N°127 del 29-05-2026."/>
    <s v="OSESA S.A."/>
    <s v="76017001-1"/>
    <n v="1154179"/>
    <x v="0"/>
  </r>
  <r>
    <s v="F.R. Metrop. Occidente"/>
    <s v="Compra/Contratación inferior a 3 UTM"/>
    <s v="No Aplica"/>
    <x v="1"/>
    <s v="No Aplica"/>
    <s v="Orden de Compra"/>
    <n v="16260139"/>
    <d v="2026-06-11T00:00:00"/>
    <s v="Servicio visita tecnica de urgencia y levantamiento motobombas de agua FL Talagante. Art 8 letra A"/>
    <s v="TECNOLOGIA EN PROYECTOS DE ING. LT"/>
    <s v="76007855-7"/>
    <n v="72828"/>
    <x v="0"/>
  </r>
  <r>
    <s v="F.R. Metrop. Occidente"/>
    <s v="Compra/Contratación inferior a 3 UTM"/>
    <s v="No Aplica"/>
    <x v="1"/>
    <s v="No Aplica"/>
    <s v="Orden de Compra"/>
    <n v="16260140"/>
    <d v="2026-06-12T00:00:00"/>
    <s v="Trabajos menores en edificio (Instalación chapas y repisas en muebles cocina, reparación patas sillón y desmonte de pedestal de data en piso 13 Miraflores 383).Contratación conforme a art. 8 letra &quot;a&quot; del reglamento interno del MP, ley 19886."/>
    <s v="NELSON ENRIQUE SOZA BARRAZA"/>
    <s v="11662674-8"/>
    <n v="153392"/>
    <x v="0"/>
  </r>
  <r>
    <s v="F.R. Metrop. Occidente"/>
    <s v="Compra/Contratación inferior a 3 UTM"/>
    <s v="No Aplica"/>
    <x v="1"/>
    <s v="No Aplica"/>
    <s v="Orden de Compra"/>
    <n v="16260141"/>
    <d v="2026-06-12T00:00:00"/>
    <s v="Trabajos menores en edificio Reubicación de centro enchufe con circuito fuerza en piso 13 edificio Miraflores 383. Contratación servicio conforme a art. 8 letra &quot;a&quot; del reglamento interno del Ministerio Público, ley 19886."/>
    <s v="SERV ELECTR RICARDO MARIMAN EIRL"/>
    <s v="76694226-1"/>
    <n v="137838"/>
    <x v="0"/>
  </r>
  <r>
    <s v="F.R. Metrop. Occidente"/>
    <s v="Compra/Contratación inferior a 3 UTM"/>
    <s v="No Aplica"/>
    <x v="1"/>
    <s v="No Aplica"/>
    <s v="Orden de Compra"/>
    <n v="16260143"/>
    <d v="2026-06-15T00:00:00"/>
    <s v="Servicio de destrucción de especies en relleno sanitario de KDM en Til- Til por la FL de San Bernardo dependiente de la FRM Occidente. Contratación conforme a art. 8 letra &quot;a&quot; del reglamento interno del MP, ley 19886."/>
    <s v="K D M S.A."/>
    <s v="96754450-7"/>
    <n v="49623"/>
    <x v="0"/>
  </r>
  <r>
    <s v="F.R. Metrop. Occidente"/>
    <s v="Compra/Contratación inferior a 3 UTM"/>
    <s v="No Aplica"/>
    <x v="1"/>
    <s v="No Aplica"/>
    <s v="Orden de Compra"/>
    <n v="16260144"/>
    <d v="2026-06-15T00:00:00"/>
    <s v="Servicio de destrucción de especies en relleno sanitario de KDM en Til-Til por la FL de Curacaví dependiente de la FRM Occidente. Contratación de conformidad a letra &quot;a&quot; del art. 8 del reglamento interno del MP, ley 19886."/>
    <s v="K D M S.A."/>
    <s v="96754450-7"/>
    <n v="49623"/>
    <x v="0"/>
  </r>
  <r>
    <s v="F.R. Metrop. Occidente"/>
    <s v="Compra/Contratación inferior a 3 UTM"/>
    <s v="No Aplica"/>
    <x v="1"/>
    <s v="No Aplica"/>
    <s v="Orden de Compra"/>
    <n v="16260145"/>
    <d v="2026-06-15T00:00:00"/>
    <s v="CD cambio valvula flotante motobomba art. 8 letra A. FL Talagante"/>
    <s v="TECNOLOGIA EN PROYECTOS DE ING. LT"/>
    <s v="76007855-7"/>
    <n v="209000"/>
    <x v="0"/>
  </r>
  <r>
    <s v="F.R. Metrop. Occidente"/>
    <s v="Compra/Contratación inferior a 3 UTM"/>
    <s v="No Aplica"/>
    <x v="1"/>
    <s v="No Aplica"/>
    <s v="Orden de Compra"/>
    <n v="16260152"/>
    <d v="2026-06-24T00:00:00"/>
    <s v="Servicio de destrucción de especies en relleno sanitario de KDM en Til- Til por la FL de Maipú dependiente de la FRM Occidente. Contratación de conformidad a letra &quot;a&quot; del art. 8 del reglamento del MP, ley 19886."/>
    <s v="K D M S.A."/>
    <s v="96754450-7"/>
    <n v="49623"/>
    <x v="0"/>
  </r>
  <r>
    <s v="F.R. Metrop. Occidente"/>
    <s v="Trato Directo"/>
    <s v="FN N° 1415"/>
    <x v="1"/>
    <d v="2026-06-18T00:00:00"/>
    <s v="Orden de Compra"/>
    <n v="16260154"/>
    <d v="2026-06-25T00:00:00"/>
    <s v="CD Reparacion y normalización sistema CCTV. RS FN 1415 del 18.06.26 Causal Artículo 23 Reglamento Interno: “6. Circunstancias o características excepcionales - letra d) Cuando pueda afectarse la seguridad e integridad personal de las autoridades siendo necesario contratar directamente con un proveedor probado que asegure discreción y confianza"/>
    <s v="LIMSERVICE SPA"/>
    <s v="76863427-0"/>
    <n v="8587040"/>
    <x v="0"/>
  </r>
  <r>
    <s v="F.R. Metrop. Occidente"/>
    <s v="Trato Directo"/>
    <s v="FR N°149"/>
    <x v="1"/>
    <d v="2026-06-26T00:00:00"/>
    <s v="Orden de Compra"/>
    <n v="16260155"/>
    <d v="2026-06-26T00:00:00"/>
    <s v="Mantención de Vehículo Fiscal Regional 90.000 kms Patente LYTR-31 Modelo FORD EDGE 2.0 AUT.en virtud de contratación mediante Resolución FR N°149-2026."/>
    <s v="DIFOR CHILE SOCIEDAD ANONIMA"/>
    <s v="96918300-5"/>
    <n v="684265"/>
    <x v="0"/>
  </r>
  <r>
    <s v="F.R. Metrop. Occidente"/>
    <s v="Compra/Contratación inferior a 3 UTM"/>
    <s v="No Aplica"/>
    <x v="1"/>
    <s v="No Aplica"/>
    <s v="Orden de Compra"/>
    <n v="16260157"/>
    <d v="2026-06-26T00:00:00"/>
    <s v="Adquisición de tarjetas de acceso a Estacionamientos y de acceso a Dependencias del Centro Justicia de Santiago para Fiscal Juan Pablo Díaz. Se solicita accesos F1- F9- F9A- F31- F34. Contratación de conformidad a la letra &quot;a&quot; de art.8 del reglamento interno del Ministerio Público, ley 19.886.- VALOR UF REFERENCIAL DE $40.000, PROVEEDOR DEBE CONSIDERAR VALOR DE UF AL DÍA DE FACTURACIÓN."/>
    <s v="SOC.CONCESIONARIA C.DE JUSTICIA DE STGO."/>
    <s v="99557380-6"/>
    <n v="47600"/>
    <x v="0"/>
  </r>
  <r>
    <s v="F.R. Metrop. Occidente"/>
    <s v="Compra/Contratación inferior a 3 UTM"/>
    <s v="No Aplica"/>
    <x v="1"/>
    <s v="No Aplica"/>
    <s v="Orden de Compra"/>
    <n v="16260158"/>
    <d v="2026-06-26T00:00:00"/>
    <s v="Servicio de reparación de muros con yeso y pasta muro con repintado de 3 muros de oficina de Alexis Berríos de subunidad UJO Unidad Uravit. Contratación conforme a art. 8 letra &quot;a&quot; del reglamento interno del Ministerio Público, ley 19886."/>
    <s v="NELSON ENRIQUE SOZA BARRAZA"/>
    <s v="11662674-8"/>
    <n v="214006"/>
    <x v="0"/>
  </r>
  <r>
    <s v="F.R. Metrop. Occidente"/>
    <s v="Compra/Contratación inferior a 3 UTM"/>
    <s v="No Aplica"/>
    <x v="1"/>
    <s v="No Aplica"/>
    <s v="Orden de Compra"/>
    <n v="16260159"/>
    <d v="2026-06-26T00:00:00"/>
    <s v="Reparacion sofa un cuerpo uravyt, art 8 letra A"/>
    <s v="DAMIAN RODRIGO FLORES REYES"/>
    <s v="21729594-7"/>
    <n v="95200"/>
    <x v="0"/>
  </r>
  <r>
    <s v="F.R. Metrop. Occidente"/>
    <s v="Compra/Contratación inferior a 3 UTM"/>
    <s v="No Aplica"/>
    <x v="1"/>
    <s v="No Aplica"/>
    <s v="Orden de Compra"/>
    <n v="16260160"/>
    <d v="2026-06-30T00:00:00"/>
    <s v="Trabajos menores en edificio (Reparación de cielo y muralla de oficina en mal estado incluye enyesado y repintado en oficina Edo. Hermosilla). Contratación de conformidad a art. 8 letra &quot;a&quot; del reglamento interno del Ministerio Público, ley 19886."/>
    <s v="NELSON ENRIQUE SOZA BARRAZA"/>
    <s v="11662674-8"/>
    <n v="214006"/>
    <x v="0"/>
  </r>
  <r>
    <s v="Fiscalía Nacional"/>
    <s v="Licitación Pública"/>
    <s v="FN/MP N° 2060"/>
    <x v="0"/>
    <d v="2024-08-13T00:00:00"/>
    <s v="Orden de Compra"/>
    <n v="17260428"/>
    <d v="2026-06-01T00:00:00"/>
    <s v="Pasaje aéreo nacional para Sra. Paola Alejandra Apablaza Arias, Rut: 8.704.052-6, Santiago/Arica/Santiago, del 07 al 09 de junio 2026. Asiste a Seminario de Crimen organizado Arica y Jornada de Macrozona Norte en Putre."/>
    <s v="Soc. de Turismo e Inversiones Inmobiliarias Limitada."/>
    <s v="76.204.527-3"/>
    <n v="296646"/>
    <x v="0"/>
  </r>
  <r>
    <s v="Fiscalía Nacional"/>
    <s v="Licitación Pública"/>
    <s v="FN/MP N° 2060"/>
    <x v="0"/>
    <d v="2024-08-13T00:00:00"/>
    <s v="Orden de Compra"/>
    <n v="17260429"/>
    <d v="2026-06-01T00:00:00"/>
    <s v="Pasaje aéreo nacional para Sra. Maria Elena Leiva, Rut: 10.575.564-3, Santiago/La Serena/Santiago, del 01 al 02 de junio 2026. Motivo: Revisión de proyecto en la DA-MOP La Serena, visita obra FL Combarbalá y revisión Sala EIVG de FL Illapel"/>
    <s v="Soc. de Turismo e Inversiones Inmobiliarias Limitada."/>
    <s v="76.204.527-3"/>
    <n v="223018"/>
    <x v="0"/>
  </r>
  <r>
    <s v="Fiscalía Nacional"/>
    <s v="Licitación Pública"/>
    <s v="FN/MP N° 2060"/>
    <x v="0"/>
    <d v="2024-08-13T00:00:00"/>
    <s v="Orden de Compra"/>
    <n v="17260430"/>
    <d v="2026-06-01T00:00:00"/>
    <s v="Pasaje aéreo nacional para la Sr. Claudio Ramírez Nuñez, Rut: 11.415.366-4, Santiago/Temuco, el día 15 de junio de 2026. Visita de implementación SAC Araucanía."/>
    <s v="Soc. de Turismo e Inversiones Inmobiliarias Limitada."/>
    <s v="76.204.527-3"/>
    <n v="90879"/>
    <x v="0"/>
  </r>
  <r>
    <s v="Fiscalía Nacional"/>
    <s v="Licitación Pública"/>
    <s v="FN/MP N° 2060"/>
    <x v="0"/>
    <d v="2024-08-13T00:00:00"/>
    <s v="Orden de Compra"/>
    <n v="17260431"/>
    <d v="2026-06-01T00:00:00"/>
    <s v="Pasaje aéreo nacional para Sr. Willybaldo Saavedra Portales, Rut: 14.497.340-2, Santiago/Temuco, el día 15 de junio de 2026. Visita de implementación SAC Araucanía."/>
    <s v="Soc. de Turismo e Inversiones Inmobiliarias Limitada."/>
    <s v="76.204.527-3"/>
    <n v="90879"/>
    <x v="0"/>
  </r>
  <r>
    <s v="Fiscalía Nacional"/>
    <s v="Licitación Pública"/>
    <s v="FN/MP N° 2060"/>
    <x v="0"/>
    <d v="2024-08-13T00:00:00"/>
    <s v="Orden de Compra"/>
    <n v="17260432"/>
    <d v="2026-06-01T00:00:00"/>
    <s v="Pasaje aéreo nacional para el Sr. David Ignacio Salazar Toro, Rut: 19.468.789-3, Arica/Santiago, el 08 de junio del 2026. Escolta al FN a la Inauguración Fiscalía de la Frontera, reuniones en la región. Cambio de pasaje."/>
    <s v="Soc. de Turismo e Inversiones Inmobiliarias Limitada."/>
    <s v="76.204.527-3"/>
    <n v="20086"/>
    <x v="0"/>
  </r>
  <r>
    <s v="Fiscalía Nacional"/>
    <s v="Licitación Pública"/>
    <s v="FN/MP N° 2060"/>
    <x v="0"/>
    <d v="2024-08-13T00:00:00"/>
    <s v="Orden de Compra"/>
    <n v="17260433"/>
    <d v="2026-06-01T00:00:00"/>
    <s v="Pasaje aéreo nacional para el Sr. Ángel Valencia Vásquez, Rut: 8.667.131-k , Arica/Santiago, el 08 de junio del 2026. Asiste a Inauguración Fiscalía de la Frontera, reuniones en la región. Cambio de pasaje."/>
    <s v="Soc. de Turismo e Inversiones Inmobiliarias Limitada."/>
    <s v="76.204.527-3"/>
    <n v="30082"/>
    <x v="0"/>
  </r>
  <r>
    <s v="Fiscalía Nacional"/>
    <s v="Licitación Pública"/>
    <s v="FN/MP N° 2060"/>
    <x v="0"/>
    <d v="2024-08-13T00:00:00"/>
    <s v="Orden de Compra"/>
    <n v="17260434"/>
    <d v="2026-06-01T00:00:00"/>
    <s v="Pasaje aéreo nacional para el Sr. Iván Cerpa Cabezas, Rut: 15.698.808-1, Arica/Santiago, el 08 de junio del 2026. Escolta al FN a la Inauguración Fiscalía de la Frontera, reuniones en la región. Cambio de pasaje."/>
    <s v="Soc. de Turismo e Inversiones Inmobiliarias Limitada."/>
    <s v="76.204.527-3"/>
    <n v="20082"/>
    <x v="0"/>
  </r>
  <r>
    <s v="Fiscalía Nacional"/>
    <s v="Licitación Pública"/>
    <s v="FN/MP N° 2060"/>
    <x v="0"/>
    <d v="2024-08-13T00:00:00"/>
    <s v="Orden de Compra"/>
    <n v="17260435"/>
    <d v="2026-06-01T00:00:00"/>
    <s v="Pasaje aéreo nacional para el Sra. Catalina Wildner Zambra, Rut: 17.083.401-1, Arica/Santiago, el 08 de junio del 2026. Acompaña al FN a la Inauguración Fiscalía de la Frontera, reuniones en la región. Cambio de pasaje."/>
    <s v="Soc. de Turismo e Inversiones Inmobiliarias Limitada."/>
    <s v="76.204.527-3"/>
    <n v="30082"/>
    <x v="0"/>
  </r>
  <r>
    <s v="Fiscalía Nacional"/>
    <s v="Licitación Pública"/>
    <s v="FN/MP N° 2060"/>
    <x v="0"/>
    <d v="2024-08-13T00:00:00"/>
    <s v="Orden de Compra"/>
    <n v="17260436"/>
    <d v="2026-06-01T00:00:00"/>
    <s v="Pasaje aéreo nacional para el Sra. Deborah Bailey, Rut: 11.605.340-3, Arica/Santiago, el 08 de junio del 2026. Acompaña al FN a la Inauguración Fiscalía de la Frontera, reuniones en la región. Cambio de pasaje."/>
    <s v="Soc. de Turismo e Inversiones Inmobiliarias Limitada."/>
    <s v="76.204.527-3"/>
    <n v="20082"/>
    <x v="0"/>
  </r>
  <r>
    <s v="Fiscalía Nacional"/>
    <s v="Licitación Pública"/>
    <s v="FN/MP N° 2060"/>
    <x v="0"/>
    <d v="2024-08-13T00:00:00"/>
    <s v="Orden de Compra"/>
    <n v="17260437"/>
    <d v="2026-06-01T00:00:00"/>
    <s v="Pasaje aéreo nacional para el Sr. Luis Bozzo Barraza, Rut: 14.530.315-k, Arica/Santiago, el 08 de junio del 2026. Acompaña al FN a la Inauguración Fiscalía de la Frontera, reuniones en la región. Cambio de Pasaje."/>
    <s v="Soc. de Turismo e Inversiones Inmobiliarias Limitada."/>
    <s v="76.204.527-3"/>
    <n v="37000"/>
    <x v="0"/>
  </r>
  <r>
    <s v="Fiscalía Nacional"/>
    <s v="Licitación Pública"/>
    <s v="FN/MP N° 2060"/>
    <x v="0"/>
    <d v="2024-08-13T00:00:00"/>
    <s v="Orden de Compra"/>
    <n v="17260438"/>
    <d v="2026-06-02T00:00:00"/>
    <s v="Pasaje aéreo nacional para Sr. Juan Navarrete Jara, Rut:19.119.704-6 , Santiago/Valdivia/Santiago, del 16 al 18 de junio de 2026. Motivo: Labores propias de asesoría de la Unidad, mediante una agenda, que incluye reuniones de coordinación con el Fiscal Regional, el Equipo Directivo y fiscales a cargo de causas complejas y sus equipos, a objeto de identificar requerimientos en terreno y coordinar el apoyo técnico especializado en materia de investigación financiero patrimonial"/>
    <s v="Soc. de Turismo e Inversiones Inmobiliarias Limitada."/>
    <s v="76.204.527-3"/>
    <n v="102169"/>
    <x v="0"/>
  </r>
  <r>
    <s v="Fiscalía Nacional"/>
    <s v="Licitación Pública"/>
    <s v="FN/MP N° 2060"/>
    <x v="0"/>
    <d v="2024-08-13T00:00:00"/>
    <s v="Orden de Compra"/>
    <n v="17260439"/>
    <d v="2026-06-02T00:00:00"/>
    <s v="Pasaje aéreo nacional para Sr. Marco Pacheco Veron, Rut: 12.611.628-4, Santiago/Valdivia/Santiago, del 16 al 18 de junio de 2026. Motivo: Labores propias de asesoría de la Unidad, mediante una agenda, que incluye reuniones de coordinación con el Fiscal Regional, el Equipo Directivo y fiscales a cargo de causas complejas y sus equipos, a objeto de identificar requerimientos en terreno y coordinar el apoyo técnico especializado en materia de investigación financiero patrimonial"/>
    <s v="Soc. de Turismo e Inversiones Inmobiliarias Limitada."/>
    <s v="76.204.527-3"/>
    <n v="193990"/>
    <x v="0"/>
  </r>
  <r>
    <s v="Fiscalía Nacional"/>
    <s v="Licitación Pública"/>
    <s v="FN/MP N° 2060"/>
    <x v="0"/>
    <d v="2024-08-13T00:00:00"/>
    <s v="Orden de Compra"/>
    <n v="17260440"/>
    <d v="2026-06-03T00:00:00"/>
    <s v="Pasaje aéreo Nacional para Sra. Giovana Herrera A., Rut: 11625141-8, Santiago/Antofagasta/Santiago, del 23 al 24 de junio de 2026. Motivo: Jornada de capacitación y revisión de causas de competencia ULDDECO."/>
    <s v="Soc. de Turismo e Inversiones Inmobiliarias Limitada."/>
    <s v="76.204.527-3"/>
    <n v="229502"/>
    <x v="0"/>
  </r>
  <r>
    <s v="Fiscalía Nacional"/>
    <s v="Licitación Pública"/>
    <s v="FN/MP N° 2060"/>
    <x v="0"/>
    <d v="2024-08-13T00:00:00"/>
    <s v="Orden de Compra"/>
    <n v="17260441"/>
    <d v="2026-06-03T00:00:00"/>
    <s v="Pasaje aéreo Nacional para Sr. Jose Manuel Madariaga Suarez, Rut: 18634420-0, Santiago/Antofagasta/Santiago, del 23 al 24 de junio de 2026. Motivo: Jornada de capacitación y revisión de causas de competencia ULDDECO."/>
    <s v="Soc. de Turismo e Inversiones Inmobiliarias Limitada."/>
    <s v="76.204.527-3"/>
    <n v="229502"/>
    <x v="0"/>
  </r>
  <r>
    <s v="Fiscalía Nacional"/>
    <s v="Compra/Contratación inferior a 3 UTM"/>
    <s v="No Aplica"/>
    <x v="1"/>
    <s v="No Aplica"/>
    <s v="Orden de Compra"/>
    <n v="17260442"/>
    <d v="2026-06-03T00:00:00"/>
    <s v="Contratación de Servicio de Coffee break, para 20 personas, a realizarse el día 05 de junio de 2026, en jornada AM a las 11:00 horas, en dependencias de la Academia de la Fiscalia Nacional piso 16. Motivo: Segundo taller de elaboración de ítems para prueba de conocimiento de fiscales."/>
    <s v="Servicios Alimentarios Pedro Pablo Hernandez Medina E.I.R.L."/>
    <s v="77599203-4"/>
    <n v="81800"/>
    <x v="0"/>
  </r>
  <r>
    <s v="Fiscalía Nacional"/>
    <s v="Licitación Privada"/>
    <s v="FN/MP N° 1454"/>
    <x v="2"/>
    <d v="2023-08-21T00:00:00"/>
    <s v="Orden de Compra"/>
    <n v="17260443"/>
    <d v="2026-06-03T00:00:00"/>
    <s v="Contratación de Servicio de Coffee break, para 30 personas por jornada, a realizarse el día 09 de junio de 2026, en jornadas AM a las 10:30 horas y PM 16:00 horas, en dependencias de la Academia de la Fiscalia Nacional piso 03. Motivo: Jornada Convenios."/>
    <s v="Servicios Alimentarios Pedro Pablo Hernandez Medina E.I.R.L."/>
    <s v="77599203-4"/>
    <n v="238740"/>
    <x v="0"/>
  </r>
  <r>
    <s v="Fiscalía Nacional"/>
    <s v="Licitación Privada"/>
    <s v="FN/MP N° 1454"/>
    <x v="2"/>
    <d v="2023-08-21T00:00:00"/>
    <s v="Orden de Compra"/>
    <n v="17260444"/>
    <d v="2026-06-03T00:00:00"/>
    <s v="Contratación de Servicio de Coffee break, para 50 personas por jornada, a realizarse los días 09, 10 y 11 de junio de 2026, en jornadas AM a las 11:00 horas, en dependencias de la Fiscalia Nacional piso 07. Motivo: Jornadas Formativas FL G3."/>
    <s v="Servicios Alimentarios Pedro Pablo Hernandez Medina E.I.R.L."/>
    <s v="77599203-4"/>
    <n v="596850"/>
    <x v="0"/>
  </r>
  <r>
    <s v="Fiscalía Nacional"/>
    <s v="Licitación Privada"/>
    <s v="FN/MP N° 1454"/>
    <x v="2"/>
    <d v="2023-08-21T00:00:00"/>
    <s v="Orden de Compra"/>
    <n v="17260445"/>
    <d v="2026-06-03T00:00:00"/>
    <s v="Contratación de Servicio de Coffee break, para 50 personas por jornada, a realizarse los días 16, 17 y 18 de junio de 2026, en jornadas AM a las 11:00 horas, en dependencias de la Fiscalia Nacional piso 07. Motivo: Jornadas Formativas FL G4"/>
    <s v="Servicios Alimentarios Pedro Pablo Hernandez Medina E.I.R.L."/>
    <s v="77599203-4"/>
    <n v="596850"/>
    <x v="0"/>
  </r>
  <r>
    <s v="Fiscalía Nacional"/>
    <s v="Licitación Privada"/>
    <s v="FN/MP N° 1454"/>
    <x v="2"/>
    <d v="2023-08-21T00:00:00"/>
    <s v="Orden de Compra"/>
    <n v="17260446"/>
    <d v="2026-06-03T00:00:00"/>
    <s v="Contratación de Servicio de Coffee break, para 40 personas por jornadas, a realizarse el día 17 de junio de 2026, en jornada AM a las 10:30 horas y jornada PM 16:00 horas, en dependencias de la Sala Academia de la Fiscalia Nacional piso 03. Motivo: Modelo de Protección y Atención a Víctimas de Violencia de Género y VIF."/>
    <s v="Servicios Alimentarios Pedro Pablo Hernandez Medina E.I.R.L."/>
    <s v="77599203-4"/>
    <n v="318320"/>
    <x v="0"/>
  </r>
  <r>
    <s v="Fiscalía Nacional"/>
    <s v="Compra/Contratación inferior a 3 UTM"/>
    <s v="No Aplica"/>
    <x v="1"/>
    <s v="No Aplica"/>
    <s v="Orden de Compra"/>
    <n v="17260448"/>
    <d v="2026-06-03T00:00:00"/>
    <s v="Publicación 2°Aviso Llamado a Concurso Público de Fiscales Adjuntos 2026, realizado el 25 de mayo de 2026. "/>
    <s v="Subsecretaria del Interior (Diario Oficial)"/>
    <s v="60501000-8"/>
    <n v="48516"/>
    <x v="0"/>
  </r>
  <r>
    <s v="Fiscalía Nacional"/>
    <s v="Licitación Pública"/>
    <s v="FN/MP N° 2060"/>
    <x v="0"/>
    <d v="2024-08-13T00:00:00"/>
    <s v="Orden de Compra"/>
    <n v="17260453"/>
    <d v="2026-06-05T00:00:00"/>
    <s v="Pasaje aéreo Nacional para Sr. Miguel Angel Orellana Pérez, Rut: 9.875.973-5, Santiago/Arica/Santiago, el 08 de junio de 2026. Fiscalia Supraterritorial. Motivo: Jornada de Macrozona Norte de la Fiscalia Contra el Crimen Organizado."/>
    <s v="Soc. de Turismo e Inversiones Inmobiliarias Limitada."/>
    <s v="76.204.527-3"/>
    <n v="386532"/>
    <x v="0"/>
  </r>
  <r>
    <s v="Fiscalía Nacional"/>
    <s v="Compra/Contratación inferior a 3 UTM"/>
    <s v="No Aplica"/>
    <x v="1"/>
    <s v="No Aplica"/>
    <s v="Orden de Compra"/>
    <n v="17260454"/>
    <d v="2026-06-05T00:00:00"/>
    <s v="Instalación de punto de red CAT6 en sala de escoltas de la Fiscalía Nacional"/>
    <s v="Ingenieria de Sistema y Control Spa"/>
    <s v="77116713-6"/>
    <n v="196350"/>
    <x v="0"/>
  </r>
  <r>
    <s v="Fiscalía Nacional"/>
    <s v="Licitación Pública"/>
    <s v="FN/MP N° 2060"/>
    <x v="0"/>
    <d v="2024-08-13T00:00:00"/>
    <s v="Orden de Compra"/>
    <n v="17260455"/>
    <d v="2026-06-08T00:00:00"/>
    <s v="Pasaje aéreo nacional para el Sr. Ángel Valencia Vásquez, Rut: 8.667.131-k , Concepción/Santiago, el 10 de junio del 2026. Asiste a Presentaciones que se realizarán en las regiones de Ñuble y Biobío de los postulantes a Fiscal Regional."/>
    <s v="Soc. de Turismo e Inversiones Inmobiliarias Limitada."/>
    <s v="76.204.527-3"/>
    <n v="164893"/>
    <x v="0"/>
  </r>
  <r>
    <s v="Fiscalía Nacional"/>
    <s v="Licitación Pública"/>
    <s v="FN/MP N° 2060"/>
    <x v="0"/>
    <d v="2024-08-13T00:00:00"/>
    <s v="Orden de Compra"/>
    <n v="17260456"/>
    <d v="2026-06-08T00:00:00"/>
    <s v="Pasaje aéreo nacional para el Sr. Ángel Valencia Vásquez, Rut: 8.667.131-k , Santiago/Concepción/Santiago, el 11 de junio del 2026. Asiste a Presentaciones que se realizarán en las regiones de Ñuble y Biobío de los postulantes a Fiscal Regional."/>
    <s v="Soc. de Turismo e Inversiones Inmobiliarias Limitada."/>
    <s v="76.204.527-3"/>
    <n v="408646"/>
    <x v="0"/>
  </r>
  <r>
    <s v="Fiscalía Nacional"/>
    <s v="Licitación Pública"/>
    <s v="FN/MP N° 2060"/>
    <x v="0"/>
    <d v="2024-08-13T00:00:00"/>
    <s v="Orden de Compra"/>
    <n v="17260457"/>
    <d v="2026-06-08T00:00:00"/>
    <s v="Pasaje aéreo nacional para el Sr. Felipe Fritz Castro, Rut: 16.899.242-4, Concepción/Santiago, el 10 de junio del 2026. Escolta al Sr. Fiscal Nacional en Presentaciones que se realizarán en las regiones de Ñuble y Biobío de los postulantes a Fiscal Regional."/>
    <s v="Soc. de Turismo e Inversiones Inmobiliarias Limitada."/>
    <s v="76.204.527-3"/>
    <n v="164893"/>
    <x v="0"/>
  </r>
  <r>
    <s v="Fiscalía Nacional"/>
    <s v="Licitación Pública"/>
    <s v="FN/MP N° 2060"/>
    <x v="0"/>
    <d v="2024-08-13T00:00:00"/>
    <s v="Orden de Compra"/>
    <n v="17260458"/>
    <d v="2026-06-08T00:00:00"/>
    <s v="Pasaje aéreo nacional para el Sr. Felipe Fritz Castro, Rut: 16.899.242-4, Santiago/Concepción/Santiago, el 11 de junio 2026. Escolta al Sr. Fiscal Nacional en Presentaciones que se realizarán en las regiones de Ñuble y Biobío de los postulantes a Fiscal Regional."/>
    <s v="Soc. de Turismo e Inversiones Inmobiliarias Limitada."/>
    <s v="76.204.527-3"/>
    <n v="408646"/>
    <x v="0"/>
  </r>
  <r>
    <s v="Fiscalía Nacional"/>
    <s v="Licitación Pública"/>
    <s v="FN/MP N° 2060"/>
    <x v="0"/>
    <d v="2024-08-13T00:00:00"/>
    <s v="Orden de Compra"/>
    <n v="17260459"/>
    <d v="2026-06-08T00:00:00"/>
    <s v="Pasaje aéreo nacional para el Sra. Catalina Wildner Zambra, Rut: 17.083.401-1, Concepción/Santiago, el 11 de junio del 2026. Acompañará al Sr. Fiscal Nacional en Presentaciones que se realizarán en las regiones de Ñuble y Biobío de los postulantes a Fiscal Regional."/>
    <s v="Soc. de Turismo e Inversiones Inmobiliarias Limitada."/>
    <s v="76.204.527-3"/>
    <n v="207893"/>
    <x v="0"/>
  </r>
  <r>
    <s v="Fiscalía Nacional"/>
    <s v="Licitación Pública"/>
    <s v="FN/MP N° 2060"/>
    <x v="0"/>
    <d v="2024-08-13T00:00:00"/>
    <s v="Orden de Compra"/>
    <n v="17260460"/>
    <d v="2026-06-08T00:00:00"/>
    <s v="Pasaje aéreo nacional para el Sra. Deborah Bailey, Rut: 11.605.340-3, Concepción/Santiago, el 11 de junio del 2026. Acompañará al Sr. Fiscal Nacional en Presentaciones que se realizarán en las regiones de Ñuble y Biobío de los postulantes a Fiscal Regional."/>
    <s v="Soc. de Turismo e Inversiones Inmobiliarias Limitada."/>
    <s v="76.204.527-3"/>
    <n v="207893"/>
    <x v="0"/>
  </r>
  <r>
    <s v="Fiscalía Nacional"/>
    <s v="Licitación Pública"/>
    <s v="FN/MP N° 2060"/>
    <x v="0"/>
    <d v="2024-08-13T00:00:00"/>
    <s v="Orden de Compra"/>
    <n v="17260461"/>
    <d v="2026-06-08T00:00:00"/>
    <s v="Pasaje aéreo nacional para el Sr. Luis Bozzo Barraza, Rut: 14.530.315-k, Concepción/Santiago, el 11 de junio del 2026. Acompañará al Sr. Fiscal Nacional en Presentaciones que se realizarán en las regiones de Ñuble y Biobío de los postulantes a Fiscal Regional."/>
    <s v="Soc. de Turismo e Inversiones Inmobiliarias Limitada."/>
    <s v="76.204.527-3"/>
    <n v="227893"/>
    <x v="0"/>
  </r>
  <r>
    <s v="Fiscalía Nacional"/>
    <s v="Licitación Pública"/>
    <s v="FN/MP N° 2060"/>
    <x v="0"/>
    <d v="2024-08-13T00:00:00"/>
    <s v="Orden de Compra"/>
    <n v="17260465"/>
    <d v="2026-06-09T00:00:00"/>
    <s v="Pasaje aéreo nacional para Sra. Maria Elena Leiva, Rut: 10.575.564-3, Santiago/Copiapo/Santiago, del 23 al 24 de junio 2026. Motivo:reuniones por problema de acceso a la FL Caldera, revisión de grupo electrógeno de la Fiscalía Regional y regularización por ampliación FL de Copiapó."/>
    <s v="Soc. de Turismo e Inversiones Inmobiliarias Limitada."/>
    <s v="76.204.527-3"/>
    <n v="380190"/>
    <x v="0"/>
  </r>
  <r>
    <s v="Fiscalía Nacional"/>
    <s v="Licitación Pública"/>
    <s v="FN/MP N° 2060"/>
    <x v="0"/>
    <d v="2024-08-13T00:00:00"/>
    <s v="Orden de Compra"/>
    <n v="17260467"/>
    <d v="2026-06-10T00:00:00"/>
    <s v="Pasaje aéreo nacional para Sr. Miguel Ángel Orellana Pérez, rut: 9.875.973-5, Santiago/Concepción, el 07 de julio de 2026. Fiscalía Supraterritorial. Motivo: Consejo general Fiscales regionales julio 2026 - Ñuble/Biobío. Cambio de Pasaje."/>
    <s v="Soc. de Turismo e Inversiones Inmobiliarias Limitada."/>
    <s v="76.204.527-3"/>
    <n v="46272"/>
    <x v="0"/>
  </r>
  <r>
    <s v="Fiscalía Nacional"/>
    <s v="Licitación Privada"/>
    <s v="FN/MP N° 1454"/>
    <x v="2"/>
    <d v="2023-08-21T00:00:00"/>
    <s v="Orden de Compra"/>
    <n v="17260468"/>
    <d v="2026-06-10T00:00:00"/>
    <s v="Contratación de Servicio de Coffee break, para 45 personas por jornada, a realizarse los días 27 jornada AM y PM, 28 jornada AM y PM, 29 jornada AM, de julio, 03 jornada AM y PM, 04 jornada AM y PM de  agosto 2026, en Catedral 1401 piso 03 Edificio Academia. Motivo: Formación docente."/>
    <s v="Servicios Alimentarios Pedro Pablo Hernandez Medina E.I.R.L."/>
    <s v="77599203-4"/>
    <n v="1611494"/>
    <x v="0"/>
  </r>
  <r>
    <s v="Fiscalía Nacional"/>
    <s v="Licitación Pública"/>
    <s v="FN/MP N° 2060"/>
    <x v="0"/>
    <d v="2024-08-13T00:00:00"/>
    <s v="Orden de Compra"/>
    <n v="17260469"/>
    <d v="2026-06-10T00:00:00"/>
    <s v="Pasaje aéreo nacional para sr. Bernardo Schwartzmann, Rut: 17602422-4, Santiago/Copiapó/Santiago, del 24 al 26 de junio de 2026. Motivo: Reuniones con el equipo ECOH en Copiapó"/>
    <s v="Soc. de Turismo e Inversiones Inmobiliarias Limitada."/>
    <s v="76.204.527-3"/>
    <n v="337276"/>
    <x v="0"/>
  </r>
  <r>
    <s v="Fiscalía Nacional"/>
    <s v="Licitación Privada"/>
    <s v="FN/MP N° 1454"/>
    <x v="2"/>
    <d v="2023-08-21T00:00:00"/>
    <s v="Orden de Compra"/>
    <n v="17260470"/>
    <d v="2026-06-10T00:00:00"/>
    <s v="Contratación de servicio de Coffee Break, para 50 personas por jornada, a realizarse los días 10 jornada pm, 11 jornada pm, de junio. 01 piso 03 a realizarse en el gran salón piso 7. Motivo: 26pc085 - Jornadas Formativas FL G3"/>
    <s v="Servicios Alimentarios Pedro Pablo Hernandez Medina E.I.R.L."/>
    <s v="77599203-4"/>
    <n v="397900"/>
    <x v="0"/>
  </r>
  <r>
    <s v="Fiscalía Nacional"/>
    <s v="Licitación Pública"/>
    <s v="FN/MP N° 2060"/>
    <x v="0"/>
    <d v="2024-08-13T00:00:00"/>
    <s v="Orden de Compra"/>
    <n v="17260471"/>
    <d v="2026-06-10T00:00:00"/>
    <s v="Pasaje aéreo nacional para Sr. Miguel Ángel Orellana Pérez, Rut: 9.875.973-5, Santiago/Concepción/Santiago, del 07 al 09 de julio de 2026. Fiscalía Supraterritorial. Consejo general Fiscales regionales julio 2026 - Ñuble/Biobío. "/>
    <s v="Soc. de Turismo e Inversiones Inmobiliarias Limitada."/>
    <s v="76.204.527-3"/>
    <n v="140946"/>
    <x v="0"/>
  </r>
  <r>
    <s v="Fiscalía Nacional"/>
    <s v="Trato Directo"/>
    <s v="FN/MP N° 1207"/>
    <x v="1"/>
    <d v="2026-05-28T00:00:00"/>
    <s v="Orden de Compra"/>
    <n v="17260472"/>
    <d v="2026-06-10T00:00:00"/>
    <s v="Contratación de la Renovación del soporte, mantención y actualizaciones del software COGNYTE ORBIS, por el plazo de un año desde el 20 de mayo del 2026."/>
    <s v="Servicios Profesionales UP Spa."/>
    <s v="76831298-2"/>
    <n v="153333333.33333334"/>
    <x v="0"/>
  </r>
  <r>
    <s v="Fiscalía Nacional"/>
    <s v="Licitación Privada"/>
    <s v="FN/MP N° 1454"/>
    <x v="2"/>
    <d v="2023-08-21T00:00:00"/>
    <s v="Orden de Compra"/>
    <n v="17260473"/>
    <d v="2026-06-10T00:00:00"/>
    <s v="Contratación de servicio de Coffee Break, para 50 personas por jornada, a realizarse los días 16 jornada pm, 17 jornada pm, 18 jornada pm, de junio. a realizarse en el gran salón piso 7. Motivo: 26pc086 - Jornadas Formativas FL G4"/>
    <s v="Servicios Alimentarios Pedro Pablo Hernandez Medina E.I.R.L."/>
    <s v="77599203-4"/>
    <n v="596850"/>
    <x v="0"/>
  </r>
  <r>
    <s v="Fiscalía Nacional"/>
    <s v="Licitación Pública"/>
    <s v="FN/MP N° 2060"/>
    <x v="0"/>
    <d v="2024-08-13T00:00:00"/>
    <s v="Orden de Compra"/>
    <n v="17260479"/>
    <d v="2026-06-12T00:00:00"/>
    <s v="Pasaje aéreo nacional para el Sr. Luis Fernando Saffie Duery, Rut: 7.478.123-2, Santiago/Concepción/Santiago, del 07 al 09 de julio del 2026. Asiste al Consejo General de Fiscales que se celebrará en las ciudades de Chillán y Concepción."/>
    <s v="Soc. de Turismo e Inversiones Inmobiliarias Limitada."/>
    <s v="76.204.527-3"/>
    <n v="230248"/>
    <x v="0"/>
  </r>
  <r>
    <s v="Fiscalía Nacional"/>
    <s v="Licitación Pública"/>
    <s v="FN/MP N° 2060"/>
    <x v="0"/>
    <d v="2024-08-13T00:00:00"/>
    <s v="Orden de Compra"/>
    <n v="17260485"/>
    <d v="2026-06-16T00:00:00"/>
    <s v="Pasaje aéreo nacional para Sr. Pedro Mardones, Rut: 19.184.010-0, Santiago/Iquique/Santiago, del 16 al 17 de junio de 2026.  Asesoría de casos y revisión de la situación regional. Cambio de pasaje del Sr. Andres Salazar."/>
    <s v="Soc. de Turismo e Inversiones Inmobiliarias Limitada."/>
    <s v="76.204.527-3"/>
    <n v="315086"/>
    <x v="0"/>
  </r>
  <r>
    <s v="Fiscalía Nacional"/>
    <s v="Compra/Contratación inferior a 3 UTM"/>
    <s v="No Aplica"/>
    <x v="1"/>
    <s v="No Aplica"/>
    <s v="Orden de Compra"/>
    <n v="17260486"/>
    <d v="2026-06-17T00:00:00"/>
    <s v="Contratación de Visita de emergencia, según lo estipulado en la Cláusula Quinta del contrato suscrito entre Comercial Bone y el Ministerio Público, realizada el día 16 de junio del 2026, en horario hábil en la Fiscalia Nacional."/>
    <s v="Comercial Bone S.A."/>
    <s v="96976640-K"/>
    <n v="61173.404999999999"/>
    <x v="0"/>
  </r>
  <r>
    <s v="Fiscalía Nacional"/>
    <s v="Licitación Pública"/>
    <s v="FN/MP N° 2060"/>
    <x v="0"/>
    <d v="2024-08-13T00:00:00"/>
    <s v="Orden de Compra"/>
    <n v="17260487"/>
    <d v="2026-06-17T00:00:00"/>
    <s v="Pasaje aéreo nacional para Sra. Claudia Milla Venegas, Rut: 13.929.218-9, Santiago/Concepción/Santiago, del 07 al 09 de julio de 2026.  Asiste a organización de la 2da Sesión Ordinaria del Consejo General de Fiscales, que se realizará el 08 y 09 de julio, en las ciudades de Chillán y Concepción."/>
    <s v="Soc. de Turismo e Inversiones Inmobiliarias Limitada."/>
    <s v="76.204.527-3"/>
    <n v="238790"/>
    <x v="0"/>
  </r>
  <r>
    <s v="Fiscalía Nacional"/>
    <s v="Licitación Pública"/>
    <s v="FN/MP N° 2060"/>
    <x v="0"/>
    <d v="2024-08-13T00:00:00"/>
    <s v="Orden de Compra"/>
    <n v="17260488"/>
    <d v="2026-06-17T00:00:00"/>
    <s v="Pasaje aéreo internacional para Sr. Marco Pacheco Verón, Rut: 12.611.628-4, Santiago/Lima - Perú   /Santiago, del 13 al 18 de julio de 2026.  Participar en plenario del Gafilat en julio en Lima - Perú."/>
    <s v="Soc. de Turismo e Inversiones Inmobiliarias Limitada."/>
    <s v="76.204.527-3"/>
    <n v="605606"/>
    <x v="0"/>
  </r>
  <r>
    <s v="Fiscalía Nacional"/>
    <s v="Licitación Pública"/>
    <s v="FN/MP N° 2060"/>
    <x v="0"/>
    <d v="2024-08-13T00:00:00"/>
    <s v="Orden de Compra"/>
    <n v="17260489"/>
    <d v="2026-06-17T00:00:00"/>
    <s v="Pasaje aéreo nacional para Sra. Carolina Zavidich, Rut: 10.324.655-5, Santiago/Puerto Montt/Santiago, del 30 al 31 de julio de 2026.  Asiste a Jornada de trabajo, Extorsión y Secuestros."/>
    <s v="Soc. de Turismo e Inversiones Inmobiliarias Limitada."/>
    <s v="76.204.527-3"/>
    <n v="186646"/>
    <x v="0"/>
  </r>
  <r>
    <s v="Fiscalía Nacional"/>
    <s v="Licitación Pública"/>
    <s v="FN/MP N° 2060"/>
    <x v="0"/>
    <d v="2024-08-13T00:00:00"/>
    <s v="Orden de Compra"/>
    <n v="17260490"/>
    <d v="2026-06-17T00:00:00"/>
    <s v="Pasaje aéreo nacional para Sra. Tania Gajardo, Rut: 14.143.379-2, Santiago/Puerto Montt/Santiago, del 30 al 31 de julio de 2026.  Asiste a Jornada de trabajo, Extorsión y Secuestros."/>
    <s v="Soc. de Turismo e Inversiones Inmobiliarias Limitada."/>
    <s v="76.204.527-3"/>
    <n v="186646"/>
    <x v="0"/>
  </r>
  <r>
    <s v="Fiscalía Nacional"/>
    <s v="Licitación Pública"/>
    <s v="FN/MP N° 2060"/>
    <x v="0"/>
    <d v="2024-08-13T00:00:00"/>
    <s v="Orden de Compra"/>
    <n v="17260491"/>
    <d v="2026-06-17T00:00:00"/>
    <s v="Pasaje aéreo nacional para Sra. Marcela Toledo Sandoval, Rut: 13.903.347-7, Santiago/Copiapó/Santiago, del 08 al 09 de julio de 2026.  Asiste a Jornada de capacitación y revisión de causas de competencia ULDDECO."/>
    <s v="Soc. de Turismo e Inversiones Inmobiliarias Limitada."/>
    <s v="76.204.527-3"/>
    <n v="206966"/>
    <x v="0"/>
  </r>
  <r>
    <s v="Fiscalía Nacional"/>
    <s v="Licitación Pública"/>
    <s v="FN/MP N° 2060"/>
    <x v="0"/>
    <d v="2024-08-13T00:00:00"/>
    <s v="Orden de Compra"/>
    <n v="17260492"/>
    <d v="2026-06-17T00:00:00"/>
    <s v="Pasaje aéreo nacional para Sr. Daniel Barra Valenzuela, Rut: 13.462.519-8, Santiago/Copiapó/Santiago, del 08 al 09 de julio de 2026.  Asiste a Jornada de capacitación y revisión de causas de competencia ULDDECO."/>
    <s v="Soc. de Turismo e Inversiones Inmobiliarias Limitada."/>
    <s v="76.204.527-3"/>
    <n v="206966"/>
    <x v="0"/>
  </r>
  <r>
    <s v="Fiscalía Nacional"/>
    <s v="Licitación Pública"/>
    <s v="FN/MP N° 2060"/>
    <x v="0"/>
    <d v="2024-08-13T00:00:00"/>
    <s v="Orden de Compra"/>
    <n v="17260494"/>
    <d v="2026-06-18T00:00:00"/>
    <s v="Pasaje aéreo nacional para Sr. Angel Valencia Vasquez, Rut: 8.667.131-K, Santiago/Concepción/Santiago, del 08 al 09 de Julio de 2026. Motivo: Realización del Consejo General del Ministerio Público que se realizará en las ciudades de Chillán y Concepción "/>
    <s v="Soc. de Turismo e Inversiones Inmobiliarias Limitada."/>
    <s v="76.204.527-3"/>
    <n v="276646"/>
    <x v="0"/>
  </r>
  <r>
    <s v="Fiscalía Nacional"/>
    <s v="Licitación Pública"/>
    <s v="FN/MP N° 2060"/>
    <x v="0"/>
    <d v="2024-08-13T00:00:00"/>
    <s v="Orden de Compra"/>
    <n v="17260495"/>
    <d v="2026-06-18T00:00:00"/>
    <s v="Pasaje aéreo nacional para el Escolta Sr. Felipe Fritz Castro, Rut: 16.899.242-4, Santiago/Concepción/Santiago, del 08 al 09 de Julio de 2026. Motivo: Realización del Consejo General del Ministerio Público que se realizará en las ciudades de Chillán y Concepción "/>
    <s v="Soc. de Turismo e Inversiones Inmobiliarias Limitada."/>
    <s v="76.204.527-3"/>
    <n v="276646"/>
    <x v="0"/>
  </r>
  <r>
    <s v="Fiscalía Nacional"/>
    <s v="Licitación Pública"/>
    <s v="FN/MP N° 2060"/>
    <x v="0"/>
    <d v="2024-08-13T00:00:00"/>
    <s v="Orden de Compra"/>
    <n v="17260496"/>
    <d v="2026-06-18T00:00:00"/>
    <s v="Pasaje aéreo nacional para Sra. Catalina Wildner Zambra, Rut: 17.083.401-1, Santiago/Concepción/Santiago, del 08 al 09 de Julio de 2026. Motivo: Realización del Consejo General del Ministerio Público que se realizará en las ciudades de Chillán y Concepción "/>
    <s v="Soc. de Turismo e Inversiones Inmobiliarias Limitada."/>
    <s v="76.204.527-3"/>
    <n v="276646"/>
    <x v="0"/>
  </r>
  <r>
    <s v="Fiscalía Nacional"/>
    <s v="Licitación Pública"/>
    <s v="FN/MP N° 2060"/>
    <x v="0"/>
    <d v="2024-08-13T00:00:00"/>
    <s v="Orden de Compra"/>
    <n v="17260497"/>
    <d v="2026-06-18T00:00:00"/>
    <s v="Pasaje aéreo nacional para Sra. Deborah Bailey, Rut: 11.605.340-3, Santiago/Concepción/Santiago, del 08 al 09 de Julio de 2026. Motivo: Realización del Consejo General del Ministerio Público que se realizará en las ciudades de Chillán y Concepción "/>
    <s v="Soc. de Turismo e Inversiones Inmobiliarias Limitada."/>
    <s v="76.204.527-3"/>
    <n v="276646"/>
    <x v="0"/>
  </r>
  <r>
    <s v="Fiscalía Nacional"/>
    <s v="Licitación Pública"/>
    <s v="FN/MP N° 2060"/>
    <x v="0"/>
    <d v="2024-08-13T00:00:00"/>
    <s v="Orden de Compra"/>
    <n v="17260498"/>
    <d v="2026-06-18T00:00:00"/>
    <s v="Pasaje aéreo nacional para Sr. Juan Pablo Vega, Rut: 16,419,730-1, Santiago/Concepción/Santiago, del 07 al 09 de Julio de 2026. Motivo: Realización del Consejo General del Ministerio Público que se realizará en las ciudades de Chillán y Concepción "/>
    <s v="Soc. de Turismo e Inversiones Inmobiliarias Limitada."/>
    <s v="76.204.527-3"/>
    <n v="250646"/>
    <x v="0"/>
  </r>
  <r>
    <s v="Fiscalía Nacional"/>
    <s v="Licitación Pública"/>
    <s v="FN/MP N° 2060"/>
    <x v="0"/>
    <d v="2024-08-13T00:00:00"/>
    <s v="Orden de Compra"/>
    <n v="17260499"/>
    <d v="2026-06-18T00:00:00"/>
    <s v="Pasaje aéreo nacional para Sr. Luis Bozzo Barraza, Rut: 14.530.315-k, Santiago/Concepción/Santiago, del 08 al 09 de Julio de 2026. Motivo: Realización del Consejo General del Ministerio Público que se realizará en las ciudades de Chillán y Concepción "/>
    <s v="Soc. de Turismo e Inversiones Inmobiliarias Limitada."/>
    <s v="76.204.527-3"/>
    <n v="276646"/>
    <x v="0"/>
  </r>
  <r>
    <s v="Fiscalía Nacional"/>
    <s v="Licitación Pública"/>
    <s v="FN/MP N° 2060"/>
    <x v="0"/>
    <d v="2024-08-13T00:00:00"/>
    <s v="Orden de Compra"/>
    <n v="17260500"/>
    <d v="2026-06-18T00:00:00"/>
    <s v="Pasaje aéreo nacional para Sr. Luis Quiroga Escobar, Rut: 14.357.807-0, Santiago/Balmaceda/Santiago, del 24 al 26 de Junio de 2026. Motivo: Labores propias de asesoría de la Unidad."/>
    <s v="Soc. de Turismo e Inversiones Inmobiliarias Limitada."/>
    <s v="76.204.527-3"/>
    <n v="462648"/>
    <x v="0"/>
  </r>
  <r>
    <s v="Fiscalía Nacional"/>
    <s v="Licitación Pública"/>
    <s v="FN/MP N° 2060"/>
    <x v="0"/>
    <d v="2024-08-13T00:00:00"/>
    <s v="Orden de Compra"/>
    <n v="17260501"/>
    <d v="2026-06-18T00:00:00"/>
    <s v="Pasaje aéreo nacional para Sr. Mauricio Godoy Pradenas, Rut: 13.007.232-1, Santiago/Balmaceda/Santiago, del 24 al 26 de Junio de 2026. Motivo: Labores propias de asesoría de la Unidad."/>
    <s v="Soc. de Turismo e Inversiones Inmobiliarias Limitada."/>
    <s v="76.204.527-3"/>
    <n v="462648"/>
    <x v="0"/>
  </r>
  <r>
    <s v="Fiscalía Nacional"/>
    <s v="Trato Directo"/>
    <s v="FN/MP N° 1321"/>
    <x v="1"/>
    <d v="2026-06-10T00:00:00"/>
    <s v="Orden de Compra"/>
    <n v="17260502"/>
    <d v="2026-06-19T00:00:00"/>
    <s v="Renovación de los servicios de courier y el servicio de valija entre la Fiscalia Nacional y las Fiscalias Regionales del país, por un periodo de seis meses, a partir de 12 de junio de 2026."/>
    <s v="Empresa de Correos de Chile"/>
    <s v="60.503.000-9"/>
    <n v="34800000"/>
    <x v="0"/>
  </r>
  <r>
    <s v="Fiscalía Nacional"/>
    <s v="Compra/Contratación inferior a 3 UTM"/>
    <s v="No Aplica"/>
    <x v="1"/>
    <s v="No Aplica"/>
    <s v="Orden de Compra"/>
    <n v="17260503"/>
    <d v="2026-06-19T00:00:00"/>
    <s v="Adquisición de 12 Café instantaneo tradicional frasco 95 gr. Juan Valdez, para la Fiscalia Nacional."/>
    <s v="Dimerc S.A."/>
    <s v="96670840-9"/>
    <n v="171117"/>
    <x v="0"/>
  </r>
  <r>
    <s v="Fiscalía Nacional"/>
    <s v="Licitación Pública"/>
    <s v="FN/MP N° 2060"/>
    <x v="0"/>
    <d v="2024-08-13T00:00:00"/>
    <s v="Orden de Compra"/>
    <n v="17260504"/>
    <d v="2026-06-19T00:00:00"/>
    <s v="Pasaje aéreo nacional para Sra. Ivonne Sepúlveda Sánchez Rut: 12.872.933-K, Santiago/Balmaceda/Santiago, del 09 al 11 de junio de 2026. Motivo: Actividad de CGI que consiste en capacitación sobre el Manual de Femicidio a equipos investigativos (fiscales, funcionarios/as de Fiscalía y policías)."/>
    <s v="Soc. de Turismo e Inversiones Inmobiliarias Limitada."/>
    <s v="76.204.527-3"/>
    <n v="247906"/>
    <x v="0"/>
  </r>
  <r>
    <s v="Fiscalía Nacional"/>
    <s v="Licitación Pública"/>
    <s v="FN/MP N° 2060"/>
    <x v="0"/>
    <d v="2024-08-13T00:00:00"/>
    <s v="Orden de Compra"/>
    <n v="17260505"/>
    <d v="2026-06-19T00:00:00"/>
    <s v="Pasaje aéreo nacional para Sr. Sebastián Aguilera Vasconcellos: Rut: 18.934.619-0, Santiago/Balmaceda/Santiago, del 09 al 11 de junio de 2026. Motivo: Actividad de CGI que consiste en capacitación sobre el Manual de Femicidio a equipos investigativos (fiscales, funcionarios/as de Fiscalía y policías)."/>
    <s v="Soc. de Turismo e Inversiones Inmobiliarias Limitada."/>
    <s v="76.204.527-3"/>
    <n v="247906"/>
    <x v="0"/>
  </r>
  <r>
    <s v="Fiscalía Nacional"/>
    <s v="Compra/Contratación inferior a 3 UTM"/>
    <s v="No Aplica"/>
    <x v="1"/>
    <s v="No Aplica"/>
    <s v="Orden de Compra"/>
    <n v="17260507"/>
    <d v="2026-06-19T00:00:00"/>
    <s v="Adquisición de 1 bidón de 5 litros de Aceite limpiador especial de corte, para trituradoras de la Fiscalia Nacional."/>
    <s v="Imex Estado Limitada"/>
    <s v="84888400-6"/>
    <n v="213385"/>
    <x v="0"/>
  </r>
  <r>
    <s v="Fiscalía Nacional"/>
    <s v="Licitación Pública"/>
    <s v="FN/MP N° 2060"/>
    <x v="0"/>
    <d v="2024-08-13T00:00:00"/>
    <s v="Orden de Compra"/>
    <n v="17260511"/>
    <d v="2026-06-19T00:00:00"/>
    <s v="Pasaje aéreo nacional para Sra. Paula Arroyave Escaffi, Rut: 10.359.201-1, Santiago/Concepción/Santiago, del 07 al 08 de julio de 2026. Exponer en Consejo de Fiscales FR Ñuble."/>
    <s v="Soc. de Turismo e Inversiones Inmobiliarias Limitada."/>
    <s v="76.204.527-3"/>
    <n v="146388"/>
    <x v="0"/>
  </r>
  <r>
    <s v="Fiscalía Nacional"/>
    <s v="Licitación Pública"/>
    <s v="FN/MP N° 2060"/>
    <x v="0"/>
    <d v="2024-08-13T00:00:00"/>
    <s v="Orden de Compra"/>
    <n v="17260512"/>
    <d v="2026-06-22T00:00:00"/>
    <s v="Pasaje aéreo nacional para Sra. Alejandra Seguel Gonzalez, Rut: 13.766.394-5, Concepción/Santiago, el 09 de julio de 2026. Participación en consejo general de fiscales."/>
    <s v="Soc. de Turismo e Inversiones Inmobiliarias Limitada."/>
    <s v="76.204.527-3"/>
    <n v="149864"/>
    <x v="0"/>
  </r>
  <r>
    <s v="Fiscalía Nacional"/>
    <s v="Licitación Pública"/>
    <s v="FN/MP N° 2060"/>
    <x v="0"/>
    <d v="2024-08-13T00:00:00"/>
    <s v="Orden de Compra"/>
    <n v="17260513"/>
    <d v="2026-06-22T00:00:00"/>
    <s v="Pasaje aéreo nacional para Sr. Maurizio Sovino Meléndez, Rut: 15.781.871-6, Concepción/Santiago, el 09 de julio de 2026. Participación en consejo general de fiscales."/>
    <s v="Soc. de Turismo e Inversiones Inmobiliarias Limitada."/>
    <s v="76.204.527-3"/>
    <n v="149864"/>
    <x v="0"/>
  </r>
  <r>
    <s v="Fiscalía Nacional"/>
    <s v="Licitación Pública"/>
    <s v="FN/MP N° 2060"/>
    <x v="0"/>
    <d v="2024-08-13T00:00:00"/>
    <s v="Orden de Compra"/>
    <n v="17260514"/>
    <d v="2026-06-22T00:00:00"/>
    <s v="Pasaje aéreo nacional para Sra. Ana María Morales, Rut: 13.241.754-7, Santiago/Concepción/Santiago, del 08 al 09 de julio de 2026. Participación en consejo general de fiscales."/>
    <s v="Soc. de Turismo e Inversiones Inmobiliarias Limitada."/>
    <s v="76.204.527-3"/>
    <n v="269681"/>
    <x v="0"/>
  </r>
  <r>
    <s v="Fiscalía Nacional"/>
    <s v="Trato Directo"/>
    <s v="FN/MP N° 1250"/>
    <x v="1"/>
    <d v="2026-06-02T00:00:00"/>
    <s v="Orden de Compra"/>
    <n v="17260515"/>
    <d v="2026-06-23T00:00:00"/>
    <s v="Contratación de dos (2) cursos cerrados para fiscales y funcionarios/as del Ministerio Público en “Metodologías activas y evaluación del aprendizaje para docentes del Ministerio Público”."/>
    <s v="Universidad Diego Portales"/>
    <s v="70990700-K"/>
    <n v="18200000"/>
    <x v="0"/>
  </r>
  <r>
    <s v="Fiscalía Nacional"/>
    <s v="Compra/Contratación inferior a 3 UTM"/>
    <s v="No Aplica"/>
    <x v="1"/>
    <s v="No Aplica"/>
    <s v="Orden de Compra"/>
    <n v="17260517"/>
    <d v="2026-06-24T00:00:00"/>
    <s v="Contratación de servicios de Coffee Break, para 22 personas, para el día 25 de junio del 2026, en dependencias de la Fiscalía Nacional, con motivo de &quot;Taller de neurodiversidad&quot;, correspondiente al programa de calidad de vida. "/>
    <s v="Cheeseenjoy Spa."/>
    <s v="77280572-1"/>
    <n v="110008"/>
    <x v="0"/>
  </r>
  <r>
    <s v="Fiscalía Nacional"/>
    <s v="Licitación Pública"/>
    <s v="FN/MP N° 2060"/>
    <x v="0"/>
    <d v="2024-08-13T00:00:00"/>
    <s v="Orden de Compra"/>
    <n v="17260519"/>
    <d v="2026-06-24T00:00:00"/>
    <s v="Pasaje aéreo nacional para sr. Miguel Ángel Orellana Pérez, Rut: 9.875.973-5, Santiago/Concepción/Santiago, del 08 al 10 de julio de 2026. Fiscalía Supraterritorial. Consejo general fiscales regionales julio 2026 - Ñuble/Biobío. Cambio De Pasaje."/>
    <s v="Soc. de Turismo e Inversiones Inmobiliarias Limitada."/>
    <s v="76.204.527-3"/>
    <n v="91857"/>
    <x v="0"/>
  </r>
  <r>
    <s v="Fiscalía Nacional"/>
    <s v="Licitación Pública"/>
    <s v="FN/MP N° 2060"/>
    <x v="0"/>
    <d v="2024-08-13T00:00:00"/>
    <s v="Orden de Compra"/>
    <n v="17260520"/>
    <d v="2026-06-24T00:00:00"/>
    <s v="Pasaje aéreo nacional para Sr. Enrique Andrés Vásquez Inostroza, Rut: 15.989.493-2, Santiago/Concepción/Santiago, del 08 al 09 de julio de 2026. Fiscalía Supraterritorial. Consejo General Fiscales Regionales julio 2026 - Ñuble/Biobío."/>
    <s v="Soc. de Turismo e Inversiones Inmobiliarias Limitada."/>
    <s v="76.204.527-3"/>
    <n v="199904"/>
    <x v="0"/>
  </r>
  <r>
    <s v="Fiscalía Nacional"/>
    <s v="Licitación Pública"/>
    <s v="FN/MP N° 2060"/>
    <x v="0"/>
    <d v="2024-08-13T00:00:00"/>
    <s v="Orden de Compra"/>
    <n v="17260521"/>
    <d v="2026-06-24T00:00:00"/>
    <s v="Pasaje aéreo nacional para Sra. Alejandra Seguel González, Rut: 13.766.394-5, Concepción/Santiago, el 10 de julio de 2026. Participación En Consejo General De Fiscales. Cambio de Pasaje."/>
    <s v="Soc. de Turismo e Inversiones Inmobiliarias Limitada."/>
    <s v="76.204.527-3"/>
    <n v="37158"/>
    <x v="0"/>
  </r>
  <r>
    <s v="Fiscalía Nacional"/>
    <s v="Licitación Pública"/>
    <s v="FN/MP N° 2060"/>
    <x v="0"/>
    <d v="2024-08-13T00:00:00"/>
    <s v="Orden de Compra"/>
    <n v="17260522"/>
    <d v="2026-06-24T00:00:00"/>
    <s v="Pasaje aéreo nacional para Sr. Maurizio Sovino Meléndez, Rut: 15.781.871-6, Concepción/Santiago, el 09 de julio de 2026. Participación en consejo general de fiscales. Cambio de pasaje. "/>
    <s v="Soc. de Turismo e Inversiones Inmobiliarias Limitada."/>
    <s v="76.204.527-3"/>
    <n v="37158"/>
    <x v="0"/>
  </r>
  <r>
    <s v="Fiscalía Nacional"/>
    <s v="Licitación Pública"/>
    <s v="FN/MP N° 2060"/>
    <x v="0"/>
    <d v="2024-08-13T00:00:00"/>
    <s v="Orden de Compra"/>
    <n v="17260523"/>
    <d v="2026-06-24T00:00:00"/>
    <s v="Pasaje aéreo nacional para Sra. Mónica Naranjo López, Rut: 13.458.502-1, Santiago/Concepción-Chillán/Santiago, del 07 al 09 de julio. Motivo: Asiste a la 2ª Sesión Ordinaria del Consejo General de Fiscales año 2026, que se realizará los días 08 y 09 de julio en las ciudades de Concepción y Chillán, respectivamente. Cambio de Pasaje."/>
    <s v="Soc. de Turismo e Inversiones Inmobiliarias Limitada."/>
    <s v="76.204.527-3"/>
    <n v="21714"/>
    <x v="0"/>
  </r>
  <r>
    <s v="Fiscalía Nacional"/>
    <s v="Licitación Pública"/>
    <s v="FN/MP N° 2060"/>
    <x v="0"/>
    <d v="2024-08-13T00:00:00"/>
    <s v="Orden de Compra"/>
    <n v="17260524"/>
    <d v="2026-06-24T00:00:00"/>
    <s v="Pasaje aéreo nacional para Sra. Claudia Milla Venegas, Rut: 13.929.218-9, Santiago/Concepción/Santiago, del 07 al 09 de julio de 2026.  Asiste a organización de la 2da Sesión Ordinaria del Consejo General de Fiscales, en las ciudades de Chillán y Concepción. Cambio Pasaje "/>
    <s v="Soc. de Turismo e Inversiones Inmobiliarias Limitada."/>
    <s v="76.204.527-3"/>
    <n v="75114"/>
    <x v="0"/>
  </r>
  <r>
    <s v="Fiscalía Nacional"/>
    <s v="Licitación Pública"/>
    <s v="FN/MP N° 2060"/>
    <x v="0"/>
    <d v="2024-08-13T00:00:00"/>
    <s v="Orden de Compra"/>
    <n v="17260525"/>
    <d v="2026-06-24T00:00:00"/>
    <s v="Pasaje aéreo nacional para Sra. Ana María Morales, Rut: 13.241.754-7, Santiago/Concepción/Santiago, del 09 al 10 de julio de 2026. Participación en consejo general de fiscales. Cambio de Pasaje"/>
    <s v="Soc. de Turismo e Inversiones Inmobiliarias Limitada."/>
    <s v="76.204.527-3"/>
    <n v="75000"/>
    <x v="0"/>
  </r>
  <r>
    <s v="Fiscalía Nacional"/>
    <s v="Licitación Pública"/>
    <s v="FN/MP N° 2060"/>
    <x v="0"/>
    <d v="2024-08-13T00:00:00"/>
    <s v="Orden de Compra"/>
    <n v="17260526"/>
    <d v="2026-06-24T00:00:00"/>
    <s v="Pasaje aéreo nacional para Sra. Paula Arroyave Escaffi, Rut: 10.359.201-1, Santiago/Concepción/Santiago, del 07 al 08 de julio de 2026. Exponer en Consejo de Fiscales FR Ñuble. Cambio de pasaje."/>
    <s v="Soc. de Turismo e Inversiones Inmobiliarias Limitada."/>
    <s v="76.204.527-3"/>
    <n v="47516"/>
    <x v="0"/>
  </r>
  <r>
    <s v="Fiscalía Nacional"/>
    <s v="Licitación Pública"/>
    <s v="FN/MP N° 2060"/>
    <x v="0"/>
    <d v="2024-08-13T00:00:00"/>
    <s v="Orden de Compra"/>
    <n v="17260529"/>
    <d v="2026-06-25T00:00:00"/>
    <s v="Pasaje aéreo nacional para Sra. Mónica Naranjo López, Rut: 13.458.502-1, Santiago/Temuco/Santiago, del 28 al 30 de julio. Visita la Fiscalía Regional de La Araucanía. "/>
    <s v="Soc. de Turismo e Inversiones Inmobiliarias Limitada."/>
    <s v="76.204.527-3"/>
    <n v="170076"/>
    <x v="0"/>
  </r>
  <r>
    <s v="Fiscalía Nacional"/>
    <s v="Licitación Pública"/>
    <s v="FN/MP N° 2060"/>
    <x v="0"/>
    <d v="2024-08-13T00:00:00"/>
    <s v="Orden de Compra"/>
    <n v="17260530"/>
    <d v="2026-06-25T00:00:00"/>
    <s v="Pasaje aéreo nacional para Sra. Paz Pérez Ramirez, Rut: 12.798.596-0, Santiago/Temuco/Santiago, del 28 al 30 de julio. Visita la Fiscalía Regional de La Araucanía junto a la Sra. Directora Ejecutiva Nacional. "/>
    <s v="Soc. de Turismo e Inversiones Inmobiliarias Limitada."/>
    <s v="76.204.527-3"/>
    <n v="170076"/>
    <x v="0"/>
  </r>
  <r>
    <s v="Fiscalía Nacional"/>
    <s v="Licitación Privada"/>
    <s v="FN/MP N° 1454"/>
    <x v="2"/>
    <d v="2023-08-21T00:00:00"/>
    <s v="Orden de Compra"/>
    <n v="17260531"/>
    <d v="2026-06-26T00:00:00"/>
    <s v="Contratación de Servicio de Coffee break, para 40 personas por jornada, a realizarse los días 06, 07 y 08 de julio de 2026, en jornadas AM a las 11:00 horas y PM 16:00 horas, en dependencias de la Fiscalia Nacional piso 07, con motivo de &quot;Fortalecimiento de capacidades e intercambio técnico en la persecución de la criminalidad organizada transnacional: Experiencia del Ministerio Público del Perú hacia Chile&quot;."/>
    <s v="Servicios Alimentarios Pedro Pablo Hernandez Medina E.I.R.L."/>
    <s v="77599203-4"/>
    <n v="954960"/>
    <x v="0"/>
  </r>
  <r>
    <s v="Fiscalía Nacional"/>
    <s v="Licitación Privada"/>
    <s v="FN/MP N° 1454"/>
    <x v="2"/>
    <d v="2023-08-21T00:00:00"/>
    <s v="Orden de Compra"/>
    <n v="17260532"/>
    <d v="2026-06-25T00:00:00"/>
    <s v="Contratación de Servicio de Coffee break, para 45 personas por jornada, a realizarse el día 15 de julio de 2026, en jornadas AM a las 10:30 horas y PM 16:00 horas, en dependencias de la Fiscalia Nacional piso 07, con motivo de &quot;Modelo de Protección y Atención a Víctimas de Violencia de Género y VIF&quot;."/>
    <s v="Servicios Alimentarios Pedro Pablo Hernandez Medina E.I.R.L."/>
    <s v="77599203-4"/>
    <n v="358110"/>
    <x v="0"/>
  </r>
  <r>
    <s v="Fiscalía Nacional"/>
    <s v="Licitación Privada"/>
    <s v="FN/MP N° 1454"/>
    <x v="2"/>
    <d v="2023-08-21T00:00:00"/>
    <s v="Orden de Compra"/>
    <n v="17260533"/>
    <d v="2026-06-25T00:00:00"/>
    <s v="Contratación de Servicio de Coffee break, para 45 personas por jornada, a realizarse los días 21, 22 y 23 de julio de 2026, en jornadas AM a las 10:30 horas y PM 16:00 horas, en dependencias de la Sala Edif. Academia, Piso 16, con motivo de &quot;Programa de Formación Especializada en Responsabilidad Penal Adolescente&quot;."/>
    <s v="Servicios Alimentarios Pedro Pablo Hernandez Medina E.I.R.L."/>
    <s v="77599203-4"/>
    <n v="1074330"/>
    <x v="0"/>
  </r>
  <r>
    <s v="Fiscalía Nacional"/>
    <s v="Licitación Privada"/>
    <s v="FN/MP N° 1454"/>
    <x v="2"/>
    <d v="2023-08-21T00:00:00"/>
    <s v="Orden de Compra"/>
    <n v="17260534"/>
    <d v="2026-06-30T00:00:00"/>
    <s v="Contratación de Servicio de Coffee break, para 50 personas por jornada, a realizarse los días 21, 22 y 23 de julio de 2026, en jornadas AM a las 11:00 horas y PM 16:00 horas, en dependencias de la Fiscalia Nacional piso 07, con motivo de &quot;Jornadas Formativas FL G5&quot;."/>
    <s v="Servicios Alimentarios Pedro Pablo Hernandez Medina E.I.R.L."/>
    <s v="77599203-4"/>
    <n v="994750"/>
    <x v="0"/>
  </r>
  <r>
    <s v="Fiscalía Nacional"/>
    <s v="Licitación Privada"/>
    <s v="FN/MP N° 1454"/>
    <x v="2"/>
    <d v="2023-08-21T00:00:00"/>
    <s v="Orden de Compra"/>
    <n v="17260535"/>
    <d v="2026-06-30T00:00:00"/>
    <s v="Contratación de Servicio de Coffee break, para 45 personas por jornada, a realizarse el día 29 de julio de 2026, en jornadas AM a las 10:30 horas y PM 16:00 horas, en dependencias de la Fiscalia Nacional piso 07, con motivo de &quot;Modelo de Protección y Atención a Víctimas de Violencia de Género y VIF&quot;."/>
    <s v="Servicios Alimentarios Pedro Pablo Hernandez Medina E.I.R.L."/>
    <s v="77599203-4"/>
    <n v="358110"/>
    <x v="0"/>
  </r>
  <r>
    <s v="Fiscalía Nacional"/>
    <s v="Trato Directo"/>
    <s v="FN/MP N° 1496"/>
    <x v="1"/>
    <d v="2026-06-26T00:00:00"/>
    <s v="Orden de Compra"/>
    <n v="17260538"/>
    <d v="2026-06-30T00:00:00"/>
    <s v="contratación del servicio de mantención correctiva adicional, consistente en el reemplazo de la correa multifunción."/>
    <s v="Salinas y Fabres Sociedad Anónima "/>
    <s v="91502000-3"/>
    <n v="280270"/>
    <x v="0"/>
  </r>
  <r>
    <s v="Fiscalía Nacional"/>
    <s v="Licitación Pública"/>
    <s v="FN/MP N° 2060"/>
    <x v="0"/>
    <d v="2024-08-13T00:00:00"/>
    <s v="Orden de Compra"/>
    <n v="17260539"/>
    <d v="2026-06-30T00:00:00"/>
    <s v="Pasaje aéreo nacional para el Sr. Luis Fernando Saffie Duery, Rut: 7.478.123-2, Santiago/Concepción/Santiago, del 08 al 10 de julio del 2026. Asiste al Consejo General de Fiscales que se celebrará en las ciudades de Chillán y Concepción. Cambio Pasaje"/>
    <s v="Soc. de Turismo e Inversiones Inmobiliarias Limitada."/>
    <s v="76.204.527-3"/>
    <n v="50028"/>
    <x v="0"/>
  </r>
  <r>
    <s v="Fiscalía Nacional"/>
    <s v="Licitación Privada"/>
    <s v="FN/MP N° 1454"/>
    <x v="2"/>
    <d v="2023-08-21T00:00:00"/>
    <s v="Orden de Compra"/>
    <n v="17260540"/>
    <d v="2026-06-25T00:00:00"/>
    <s v="Contratación del servicio de coffee break para los días 2 y 3 de julio, considerando la siguiente distribución:_x000a_02 de julio: 70 servicios de café para la jornada de la mañana (AM) y 70 servicios de café para la jornada de la tarde (PM). 03 de julio: 70 servicios de café para la jornada de la mañana (AM)."/>
    <s v="Servicios Alimentarios Pedro Pablo Hernandez Medina E.I.R.L."/>
    <s v="77599203-4"/>
    <n v="812490"/>
    <x v="0"/>
  </r>
  <r>
    <s v="F.R. Arica y Parinacota"/>
    <s v="Licitación Pública"/>
    <s v="FN/MP N° 2060"/>
    <x v="0"/>
    <d v="2024-08-13T00:00:00"/>
    <s v="Orden de Servicio"/>
    <n v="18260079"/>
    <d v="2026-05-05T00:00:00"/>
    <s v="Compra pasajes aéreos en cabina turista para las rutas ARI–SCL y SCL–ARI a favor del FR M.E.C.G., con el objeto de asistir a diligencias Art.19 LOC, audiencia Centro de Justicia, actividades que se desarrollarán en la Región Metropolitana entre los días 14 al 20 de mayo de 2026."/>
    <s v="Sociedad de Turismo e Inversiones Inmobiliarias Ltda."/>
    <s v="76.204.527-3"/>
    <n v="321790"/>
    <x v="1"/>
  </r>
  <r>
    <s v="F.R. Arica y Parinacota"/>
    <s v="Licitación Pública"/>
    <s v="FN/MP N° 2060"/>
    <x v="0"/>
    <d v="2024-08-13T00:00:00"/>
    <s v="Orden de Servicio"/>
    <n v="18260084"/>
    <d v="2026-05-11T00:00:00"/>
    <s v="Compra pasajes aéreos en cabina turista para las rutas ARI–SCL y SCL–ARI a favor de Fiscal Adjunto B.W.H.T."/>
    <s v="Sociedad de Turismo e Inversiones Inmobiliarias Ltda."/>
    <s v="76.204.527-3"/>
    <n v="218588"/>
    <x v="1"/>
  </r>
  <r>
    <s v="F.R. Arica y Parinacota"/>
    <s v="Licitación Pública"/>
    <s v="FN/MP N° 2060"/>
    <x v="0"/>
    <d v="2024-08-13T00:00:00"/>
    <s v="Orden de Servicio"/>
    <n v="18260085"/>
    <d v="2026-05-14T00:00:00"/>
    <s v="Compra pasajes aéreos en cabina turista para las rutas SCL-ARI y ARI-SCL a favor de Fiscal Regional M.E.C.G."/>
    <s v="Sociedad de Turismo e Inversiones Inmobiliarias Ltda."/>
    <s v="76.204.527-3"/>
    <n v="324818"/>
    <x v="1"/>
  </r>
  <r>
    <s v="F.R. Arica y Parinacota"/>
    <s v="Trato Directo"/>
    <s v="18-FR NRO.54"/>
    <x v="1"/>
    <d v="2026-05-06T00:00:00"/>
    <s v="Orden de Servicio"/>
    <n v="18260091"/>
    <d v="2026-05-18T00:00:00"/>
    <s v="Mediante la Resolucion FR XV N.º 54/2026 de fecha 06 de mayo de 2026, se autorizo un Trato Directo, por un plazo de 3 meses, para el servicio de mensajería local, a partir del 07 de mayo de 2026."/>
    <s v="GUILLERMO ESTEBAN GONZALEZ TAPIA"/>
    <s v="8161239-0"/>
    <n v="1739904"/>
    <x v="1"/>
  </r>
  <r>
    <s v="F.R. Antofagasta"/>
    <s v="Licitación Pública"/>
    <s v="FN/MP N° 2060"/>
    <x v="0"/>
    <d v="2024-08-13T00:00:00"/>
    <s v="Orden de Compra"/>
    <n v="2260114"/>
    <d v="2026-05-11T00:00:00"/>
    <s v="Pasaje aéreo para doña Viviana Espinosa para asistir a Jornada Formativa FL 2026 - UE295"/>
    <s v="Sociedad de Turismo e Inversiones Inmobiliarias Ltda."/>
    <s v="76.204.527-3"/>
    <n v="170790"/>
    <x v="1"/>
  </r>
  <r>
    <s v="F.R. Antofagasta"/>
    <s v="Licitación Pública"/>
    <s v="FN/MP N° 2060"/>
    <x v="0"/>
    <d v="2024-08-13T00:00:00"/>
    <s v="Orden de Compra"/>
    <n v="2260115"/>
    <d v="2026-05-11T00:00:00"/>
    <s v="Pasaje aéreo para don Alvaro Jamet para asistir a Jornada Formativa FL 2026 - UE295"/>
    <s v="Sociedad de Turismo e Inversiones Inmobiliarias Ltda."/>
    <s v="76.204.527-3"/>
    <n v="129965"/>
    <x v="1"/>
  </r>
  <r>
    <s v="F.R. Antofagasta"/>
    <s v="Licitación Pública"/>
    <s v="FN/MP N° 2060"/>
    <x v="0"/>
    <d v="2024-08-13T00:00:00"/>
    <s v="Orden de Compra"/>
    <n v="2260116"/>
    <d v="2026-05-11T00:00:00"/>
    <s v="Pasaje aéreo para don Eduardo Peña para asistir a Jornada Formativa FL 2026 - UE 295"/>
    <s v="Sociedad de Turismo e Inversiones Inmobiliarias Ltda."/>
    <s v="76.204.527-3"/>
    <n v="119965"/>
    <x v="1"/>
  </r>
  <r>
    <s v="F.R. Antofagasta"/>
    <s v="Compra/Contratación inferior a 3 UTM"/>
    <s v="No Aplica"/>
    <x v="1"/>
    <s v="No Aplica"/>
    <s v="Orden de Compra"/>
    <n v="2260117"/>
    <d v="2026-05-12T00:00:00"/>
    <s v="Compra insumos de cafetería para atención de autoridades para el Fiscal Regional."/>
    <s v="PROVEEDORES INTEGRAL PRISA S.A"/>
    <s v="96.556.940-5"/>
    <n v="206946"/>
    <x v="1"/>
  </r>
  <r>
    <s v="F.R. Antofagasta"/>
    <s v="Compra/Contratación inferior a 3 UTM"/>
    <s v="No Aplica"/>
    <x v="1"/>
    <s v="No Aplica"/>
    <s v="Orden de Compra"/>
    <n v="2260120"/>
    <d v="2026-05-12T00:00:00"/>
    <s v="Evaluación psicolaboral para cargo Analista Criminal ECOH."/>
    <s v="CENTRO DE EV Y ASESORIAS  PSICOLOGICAS LTDA"/>
    <s v="77.906.372-0"/>
    <n v="30000"/>
    <x v="1"/>
  </r>
  <r>
    <s v="F.R. Antofagasta"/>
    <s v="Compra/Contratación inferior a 3 UTM"/>
    <s v="No Aplica"/>
    <x v="1"/>
    <s v="No Aplica"/>
    <s v="Orden de Compra"/>
    <n v="2260122"/>
    <d v="2026-05-13T00:00:00"/>
    <s v="Servicio de cafetería para asistentes a jornada de trabajo evaluación de metas 2026."/>
    <s v="HOTEL ANTOFAGASTA S.A."/>
    <s v="96.884.900-K"/>
    <n v="202300"/>
    <x v="1"/>
  </r>
  <r>
    <s v="F.R. Antofagasta"/>
    <s v="Licitación Pública"/>
    <s v="FN/MP N° 2060"/>
    <x v="0"/>
    <d v="2024-08-13T00:00:00"/>
    <s v="Orden de Compra"/>
    <n v="2260123"/>
    <d v="2026-05-13T00:00:00"/>
    <s v="Pasaje aéreo para Fiscal Regional y escoltas que viajan por invitación de Armada de Chile para exponer sobre corredor bioceánico."/>
    <s v="Sociedad de Turismo e Inversiones Inmobiliarias Ltda."/>
    <s v="76.204.527-3"/>
    <n v="251742"/>
    <x v="1"/>
  </r>
  <r>
    <s v="F.R. Antofagasta"/>
    <s v="Licitación Pública"/>
    <s v="FN/MP N° 2060"/>
    <x v="0"/>
    <d v="2024-08-13T00:00:00"/>
    <s v="Orden de Compra"/>
    <n v="2260124"/>
    <d v="2026-05-13T00:00:00"/>
    <s v="Pasaje aéreo para don Cristian Aguilar para asistir a audiencia de ampliación de plazo, apercibimiento de cierre de investigación y sobreseimiento definitivo Causa RUC 2400125804-0"/>
    <s v="Sociedad de Turismo e Inversiones Inmobiliarias Ltda."/>
    <s v="76.204.527-3"/>
    <n v="168560"/>
    <x v="1"/>
  </r>
  <r>
    <s v="F.R. Antofagasta"/>
    <s v="Compra/Contratación inferior a 3 UTM"/>
    <s v="No Aplica"/>
    <x v="1"/>
    <s v="No Aplica"/>
    <s v="Orden de Compra"/>
    <n v="2260126"/>
    <d v="2026-05-15T00:00:00"/>
    <s v="Arriendo de Data para jornada de trabajo evaluación de metas 2026."/>
    <s v="MEDIOS AUDIOVISUALES INTERACTIVOS SPA"/>
    <s v="76.916.583-5"/>
    <n v="83300"/>
    <x v="1"/>
  </r>
  <r>
    <s v="F.R. Antofagasta"/>
    <s v="Licitación Pública"/>
    <s v="FN/MP N° 2060"/>
    <x v="0"/>
    <d v="2024-08-13T00:00:00"/>
    <s v="Orden de Compra"/>
    <n v="2260128"/>
    <d v="2026-05-18T00:00:00"/>
    <s v="Compra de pasaje aéreo para el DER don Cristian Valencia G. Invitación de la Armada a Exposición sobre Corredor Bioceánico. UE 201"/>
    <s v="Sociedad de Turismo e Inversiones Inmobiliarias Ltda."/>
    <s v="76.204.527-3"/>
    <n v="243474"/>
    <x v="1"/>
  </r>
  <r>
    <s v="F.R. Antofagasta"/>
    <s v="Compra/Contratación inferior a 3 UTM"/>
    <s v="No Aplica"/>
    <x v="1"/>
    <s v="No Aplica"/>
    <s v="Orden de Compra"/>
    <n v="2260129"/>
    <d v="2026-05-19T00:00:00"/>
    <s v="Servicio de desinstalación de sirena y baliza Chevrolet Tahoe e instalación de sirena y baliza en vehículo institucional Mitsubishi Montero"/>
    <s v="BULTTINT SERVICIOS AUTOMOTRICES INTEGRALES SPA"/>
    <s v="77.267.944-0"/>
    <n v="210630"/>
    <x v="1"/>
  </r>
  <r>
    <s v="F.R. Antofagasta"/>
    <s v="Compra/Contratación inferior a 3 UTM"/>
    <s v="No Aplica"/>
    <x v="1"/>
    <s v="No Aplica"/>
    <m/>
    <n v="2260130"/>
    <d v="2026-05-20T00:00:00"/>
    <s v="Instalación de púas en cierre perimetral de terreno en comodato para la Fiscalía Local de Taltal."/>
    <s v="MOISES MORALES LEIVA"/>
    <s v="11.386.974-7"/>
    <n v="178500"/>
    <x v="1"/>
  </r>
  <r>
    <s v="F.R. Antofagasta"/>
    <s v="Compra/Contratación inferior a 3 UTM"/>
    <s v="No Aplica"/>
    <x v="1"/>
    <s v="No Aplica"/>
    <s v="Orden de Compra"/>
    <n v="2260133"/>
    <d v="2026-05-25T00:00:00"/>
    <s v="Evaluación Psicolaboral para el cargo de Administrativo Operativo de Causas para FL Antofagasta."/>
    <s v="CENTRO DE EV Y ASESORIAS  PSICOLOGICAS LTDA"/>
    <s v="77.906.372-0"/>
    <n v="90000"/>
    <x v="1"/>
  </r>
  <r>
    <s v="F.R. Antofagasta"/>
    <s v="Licitación Pública"/>
    <s v="FN/MP N° 2060"/>
    <x v="0"/>
    <d v="2024-08-13T00:00:00"/>
    <s v="Orden de Compra"/>
    <n v="2260134"/>
    <d v="2026-05-25T00:00:00"/>
    <s v="Compra de pasaje aéreo para don Roberto Núñez para asistir a Curso Inicial de Formación Especializada en Entrevistas Investigativas Videograbadas Cife-24 UE 208"/>
    <s v="Sociedad de Turismo e Inversiones Inmobiliarias Ltda."/>
    <s v="76.204.527-3"/>
    <n v="251818"/>
    <x v="1"/>
  </r>
  <r>
    <s v="F.R. Antofagasta"/>
    <s v="Licitación Pública"/>
    <s v="FN/MP N° 2060"/>
    <x v="0"/>
    <d v="2024-08-13T00:00:00"/>
    <s v="Orden de Compra"/>
    <n v="2260138"/>
    <d v="2026-05-28T00:00:00"/>
    <s v="Compra pasaje aéreo para Fiscal Cristian Aguilar A. para asistir a Jornada Nacional de Fiscales asociados a Casos Convenios. UE 295"/>
    <s v="Sociedad de Turismo e Inversiones Inmobiliarias Ltda."/>
    <s v="76.204.527-3"/>
    <n v="206790"/>
    <x v="1"/>
  </r>
  <r>
    <s v="F.R. Antofagasta"/>
    <s v="Trato Directo"/>
    <s v="FR/ R II 341/2026"/>
    <x v="1"/>
    <d v="2026-05-29T00:00:00"/>
    <s v="Orden de Compra"/>
    <n v="2260139"/>
    <d v="2026-05-29T00:00:00"/>
    <s v="Servicio de cafetería y arriendo de equipos para &quot;Jornada de Lavado de Dinero y Probidad Interna&quot;, a realizarse el día 03 y 04 de junio de 2026."/>
    <s v="HOTEL ANTOFAGASTA S.A."/>
    <s v="96.884.900-K"/>
    <n v="1558900"/>
    <x v="1"/>
  </r>
  <r>
    <s v="F.R. Atacama"/>
    <s v="Compra/Contratación inferior a 3 UTM"/>
    <s v="No Aplica"/>
    <x v="1"/>
    <s v="No Aplica"/>
    <s v="No Aplica"/>
    <n v="3260101"/>
    <d v="2026-05-29T00:00:00"/>
    <s v="Servicio de coffe para 10 personas, para la realización de actividad denominada &quot;Jornada de Autocuidado y Gestión del Estrés para Abogados Asistentes de Fiscal&quot; enmarcada en el Plan de Calidad de vida laboral 2026. (UE392)"/>
    <s v="ALEJANDRA ANDREA AROSTICA ORDENES"/>
    <s v="13.872.442-5"/>
    <n v="100000"/>
    <x v="1"/>
  </r>
  <r>
    <s v="F.R. Atacama"/>
    <s v="Licitación Pública"/>
    <s v="FN/MP N° 2060"/>
    <x v="0"/>
    <d v="2024-08-13T00:00:00"/>
    <s v="No Aplica"/>
    <n v="3260072"/>
    <d v="2026-05-07T00:00:00"/>
    <s v="Pasajes aéreo Fiscal Adjunto , Fiscalía local de Copiapó, con la finalidad de realizar diligencias como fiscal de apoyo del Fiscal Regional, en la investigación de causa."/>
    <s v="Sociedad de Turismo e Inversiones Inmobiliarias Ltda."/>
    <s v="76.204.527-3"/>
    <n v="258904"/>
    <x v="1"/>
  </r>
  <r>
    <s v="F.R. Atacama"/>
    <s v="Licitación Pública"/>
    <s v="FN/MP N° 2060"/>
    <x v="0"/>
    <d v="2024-08-13T00:00:00"/>
    <s v="No Aplica"/>
    <n v="3260073"/>
    <d v="2026-05-05T00:00:00"/>
    <s v="Pasajes aéreos para Fiscales Jefes de F.L. Caldera, Diego de Almagro y para los administradores de las  F.Ls de Copiapó y Freirina para participar en “Jornadas Formativas para jefaturas de Fiscalías Locales 2026” que se realizará en Santiago entre el 16 y 18 de junio 2026."/>
    <s v="Sociedad de Turismo e Inversiones Inmobiliarias Ltda."/>
    <s v="76.204.527-3"/>
    <n v="651160"/>
    <x v="1"/>
  </r>
  <r>
    <s v="F.R. Atacama"/>
    <s v="Licitación Pública"/>
    <s v="FN/MP N° 2060"/>
    <x v="0"/>
    <d v="2024-08-13T00:00:00"/>
    <s v="No Aplica"/>
    <n v="3260074"/>
    <d v="2026-05-11T00:00:00"/>
    <s v="Pasajes aéreos para Fiscal Jefe de la F.L. de Freirina que asiste a “Jornadas Formativas para jefaturas de Fiscalías Locales 2026” que se realizará en Santiago entre el 09 y 11 de junio 2026."/>
    <s v="Sociedad de Turismo e Inversiones Inmobiliarias Ltda."/>
    <s v="76.204.527-3"/>
    <n v="154588"/>
    <x v="1"/>
  </r>
  <r>
    <s v="F.R. Atacama"/>
    <s v="Licitación Pública"/>
    <s v="FN/MP N° 2060"/>
    <x v="0"/>
    <d v="2024-08-13T00:00:00"/>
    <s v="No Aplica"/>
    <n v="3260076"/>
    <d v="2026-05-12T00:00:00"/>
    <s v="Pasaje aéreo, para Jefe de la unidad de Asesoría Jurídica, con la finalidad de realizar diligencias con el Fiscal Regional, en la investigación de causa."/>
    <s v="Sociedad de Turismo e Inversiones Inmobiliarias Ltda."/>
    <s v="76.204.527-3"/>
    <n v="172560"/>
    <x v="1"/>
  </r>
  <r>
    <s v="F.R. Atacama"/>
    <s v="Licitación Pública"/>
    <s v="FN/MP N° 2060"/>
    <x v="0"/>
    <d v="2024-08-13T00:00:00"/>
    <s v="No Aplica"/>
    <n v="3260078"/>
    <d v="2026-05-13T00:00:00"/>
    <s v="Pasaje aéreo para Fiscal Jefe de la FL de Chañaral que asiste a “Jornadas Formativas para jefaturas de Fiscalías Locales 2026” que se realizará en Santiago entre el 09 y 11 de junio 2026."/>
    <s v="Sociedad de Turismo e Inversiones Inmobiliarias Ltda."/>
    <s v="76.204.527-3"/>
    <n v="154588"/>
    <x v="1"/>
  </r>
  <r>
    <s v="F.R. Atacama"/>
    <s v="Licitación Pública"/>
    <s v="FN/MP N° 2060"/>
    <x v="0"/>
    <d v="2024-08-13T00:00:00"/>
    <s v="No Aplica"/>
    <n v="3260086"/>
    <d v="2026-05-17T00:00:00"/>
    <s v="Pasaje aéreo para Fiscal Regional de Atacama, con la finalidad de realizar diligencias con equipo de apoyo para la investigación asignada por Fiscal Nacional."/>
    <s v="Sociedad de Turismo e Inversiones Inmobiliarias Ltda."/>
    <s v="76.204.527-3"/>
    <n v="213588"/>
    <x v="1"/>
  </r>
  <r>
    <s v="F.R. Atacama"/>
    <s v="Licitación Pública"/>
    <s v="FN/MP N° 2060"/>
    <x v="0"/>
    <d v="2024-08-13T00:00:00"/>
    <s v="No Aplica"/>
    <n v="3260087"/>
    <d v="2026-05-17T00:00:00"/>
    <s v="Pasaje aéreo para Fiscal Adjunto, Fiscalía local de Copiapó, con la finalidad de realizar diligencias con equipo de apoyo del Fiscal Regional en causas."/>
    <s v="Sociedad de Turismo e Inversiones Inmobiliarias Ltda."/>
    <s v="76.204.527-3"/>
    <n v="172818"/>
    <x v="1"/>
  </r>
  <r>
    <s v="F.R. Atacama"/>
    <s v="Licitación Pública"/>
    <s v="FN/MP N° 2060"/>
    <x v="0"/>
    <d v="2024-08-13T00:00:00"/>
    <s v="No Aplica"/>
    <n v="3260088"/>
    <d v="2026-05-25T00:00:00"/>
    <s v="Pasaje aéreo, para Fiscal Regional de Atacama, con la finalidad participar en las actividades que realizará la Fiscalía Regional de Arica y Parinacota y así como también, toma de declaraciones a la investigación."/>
    <s v="Sociedad de Turismo e Inversiones Inmobiliarias Ltda."/>
    <s v="76.204.527-3"/>
    <n v="444496"/>
    <x v="1"/>
  </r>
  <r>
    <s v="F.R. Atacama"/>
    <s v="Licitación Pública"/>
    <s v="FN/MP N° 2060"/>
    <x v="0"/>
    <d v="2024-08-13T00:00:00"/>
    <s v="No Aplica"/>
    <n v="3260089"/>
    <d v="2026-05-25T00:00:00"/>
    <s v="Modificación al pasaje aéreo tramo Copiapó / Santiago (ida y regreso), del Fiscal Regional de Atacama, del 14 al 19 de junio, debido a la modificación de las diligencias en causa."/>
    <s v="Sociedad de Turismo e Inversiones Inmobiliarias Ltda."/>
    <s v="76.204.527-3"/>
    <n v="37000"/>
    <x v="1"/>
  </r>
  <r>
    <s v="F.R. Atacama"/>
    <s v="Licitación Pública"/>
    <s v="FN/MP N° 2060"/>
    <x v="0"/>
    <d v="2024-08-13T00:00:00"/>
    <s v="No Aplica"/>
    <n v="3260092"/>
    <d v="2026-05-22T00:00:00"/>
    <s v="Pasaje aéreo, para la abogada SAC/ECOH, con la finalidad de participar en Seminario Crimen Organizado a realizarse el 08/06 y apoyo al Fiscal Regional de Atacama en la toma de declaraciones en causa."/>
    <s v="Sociedad de Turismo e Inversiones Inmobiliarias Ltda."/>
    <s v="76.204.527-3"/>
    <n v="515552"/>
    <x v="1"/>
  </r>
  <r>
    <s v="F.R. Atacama"/>
    <s v="Licitación Pública"/>
    <s v="FN/MP N° 2060"/>
    <x v="0"/>
    <d v="2024-08-13T00:00:00"/>
    <s v="No Aplica"/>
    <n v="3260093"/>
    <d v="2026-05-26T00:00:00"/>
    <s v="Pasajes aéreos para Profesional de URAVIT, que asiste a “Jornadas CIFE 2026” que se realizará en Santiago entre el 08 y 12 de junio 2026."/>
    <s v="Sociedad de Turismo e Inversiones Inmobiliarias Ltda."/>
    <s v="76.204.527-3"/>
    <n v="162790"/>
    <x v="1"/>
  </r>
  <r>
    <s v="F.R. Atacama"/>
    <s v="Licitación Pública"/>
    <s v="FN/MP N° 2060"/>
    <x v="0"/>
    <d v="2024-08-13T00:00:00"/>
    <s v="No Aplica"/>
    <n v="3260094"/>
    <d v="2026-05-26T00:00:00"/>
    <s v="Pasaje aéreo para Jefe UAJ de la Fiscalía Regional de Atacama, para participar en &quot;Jornada Nacional de Fiscales asociados a Casos Convenios&quot;, la que se desarrollará el día martes 09/06/2026, en dependencias de la Fiscalía Nacional."/>
    <s v="Sociedad de Turismo e Inversiones Inmobiliarias Ltda."/>
    <s v="76.204.527-3"/>
    <n v="162790"/>
    <x v="1"/>
  </r>
  <r>
    <s v="F.R. Atacama"/>
    <s v="Licitación Pública"/>
    <s v="FN/MP N° 2060"/>
    <x v="0"/>
    <d v="2024-08-13T00:00:00"/>
    <s v="No Aplica"/>
    <n v="3260100"/>
    <d v="2026-05-22T00:00:00"/>
    <s v="Modificación al pasaje aéreo, para Jefe de Asesoría Jurídica y Fiscal Adjunto , Fiscalía local de Copiapó, del 15 al 19 de junio, debido a la modificación de las diligencias que realizará junto al Fiscal Regional en causa."/>
    <s v="Sociedad de Turismo e Inversiones Inmobiliarias Ltda."/>
    <s v="76.204.527-3"/>
    <n v="74230"/>
    <x v="1"/>
  </r>
  <r>
    <s v="F.R. Atacama"/>
    <s v="Trato Directo"/>
    <s v="Res.FR N°77/2026"/>
    <x v="1"/>
    <d v="2026-05-12T00:00:00"/>
    <s v="No Aplica"/>
    <n v="3260080"/>
    <d v="2026-05-12T00:00:00"/>
    <s v="Obras Menores en sector, Copiapó, contratación autorizada por RES FR N°77/2026 de 12/05/2026."/>
    <s v="CONSTRUCTORA IPEBRA LTDA"/>
    <s v="76.640.710-2"/>
    <n v="2225272"/>
    <x v="1"/>
  </r>
  <r>
    <s v="F.R. Atacama"/>
    <s v="Trato Directo"/>
    <s v="Res.FR N°78/2026"/>
    <x v="1"/>
    <d v="2026-05-13T00:00:00"/>
    <s v="No Aplica"/>
    <n v="3260081"/>
    <d v="2026-05-12T00:00:00"/>
    <s v="Obras Menores en sector, Copiapó, contratación autorizada por RES FR N°78/2026 de 13/05/2026."/>
    <s v="CONSTRUCTORA IPEBRA LTDA"/>
    <s v="76.640.710-2"/>
    <n v="1251257"/>
    <x v="1"/>
  </r>
  <r>
    <s v="F.R. Atacama"/>
    <s v="Compra/Contratación inferior a 3 UTM"/>
    <s v="No Aplica"/>
    <x v="1"/>
    <s v="No Aplica"/>
    <s v="No Aplica"/>
    <n v="3260102"/>
    <d v="2026-05-29T00:00:00"/>
    <s v="Monitor para realización de jornada denominada &quot;Jornada de Autocuidado y Gestión del Estrés para Abogados Asistentes de Fiscal,&quot; actividad enmarcada en el desarrollo del plan de calidad de vida laboral 2026."/>
    <s v="TALLER HOLÍSTICO ALFONSO SILVA RAMÍREZ E"/>
    <s v="76.680.602-3"/>
    <n v="190000"/>
    <x v="1"/>
  </r>
  <r>
    <s v="F.R. Coquimbo"/>
    <s v="Licitación Pública"/>
    <s v="FN/MP N° 2060"/>
    <x v="0"/>
    <d v="2024-08-13T00:00:00"/>
    <s v="O/ Compra"/>
    <n v="42600110"/>
    <d v="2026-05-06T00:00:00"/>
    <s v="Pasaje aéreo para Fiscal Jefe SAC quien asiste a Actividad de Finanzas Ilícitas."/>
    <s v="Sociedad de Turismo e Inversiones Inmobiliarias Ltda."/>
    <s v="76.204.527-3"/>
    <n v="82965"/>
    <x v="1"/>
  </r>
  <r>
    <s v="F.R. Coquimbo"/>
    <s v="Trato Directo"/>
    <s v="4-FR N° 24"/>
    <x v="1"/>
    <d v="2026-05-04T00:00:00"/>
    <s v="O/ Compra"/>
    <n v="42600111"/>
    <d v="2026-05-08T00:00:00"/>
    <s v="Servicio de Atenciones Psicológicas para Funcionarios y Fiscales. (I)"/>
    <s v="SOLANGE BERTRAND HUERTA"/>
    <s v="8.950.108-3"/>
    <n v="1500000"/>
    <x v="1"/>
  </r>
  <r>
    <s v="F.R. Coquimbo"/>
    <s v="Trato Directo"/>
    <s v="4-FR N° 24"/>
    <x v="1"/>
    <d v="2026-05-04T00:00:00"/>
    <s v="O/ Compra"/>
    <n v="42600112"/>
    <d v="2026-05-08T00:00:00"/>
    <s v="Servicio de Atenciones Psicológicas para Funcionarios y Fiscales. (II)"/>
    <s v="JOSE LUIS BECERRA ALEGRIA"/>
    <s v="12.689.383-3"/>
    <n v="2000000"/>
    <x v="1"/>
  </r>
  <r>
    <s v="F.R. Coquimbo"/>
    <s v="Licitación Pública"/>
    <s v="FN/MP N° 2060"/>
    <x v="0"/>
    <d v="2024-08-13T00:00:00"/>
    <s v="O/ Compra"/>
    <n v="42600113"/>
    <d v="2026-05-11T00:00:00"/>
    <s v="Pasaje aéreo para Fiscal Regional quien asiste a Lanzamiento Fiscalía de Frontera."/>
    <s v="Sociedad de Turismo e Inversiones Inmobiliarias Ltda."/>
    <s v="76.204.527-3"/>
    <n v="266493"/>
    <x v="1"/>
  </r>
  <r>
    <s v="F.R. Coquimbo"/>
    <s v="Licitación Pública"/>
    <s v="FN/MP N° 2060"/>
    <x v="0"/>
    <d v="2024-08-13T00:00:00"/>
    <s v="O/ Compra"/>
    <n v="42600114"/>
    <d v="2026-05-12T00:00:00"/>
    <s v="Pasaje aéreo para Abosgado Asistente Fiscalía Local de Coquimbo quien asiste a Curso Cife."/>
    <s v="Sociedad de Turismo e Inversiones Inmobiliarias Ltda."/>
    <s v="76.204.527-3"/>
    <n v="91864"/>
    <x v="1"/>
  </r>
  <r>
    <s v="F.R. Coquimbo"/>
    <s v="Compra/Contratación inferior a 3 UTM"/>
    <s v="No Aplica"/>
    <x v="1"/>
    <s v="No Aplica"/>
    <s v="O/ Compra"/>
    <n v="42600117"/>
    <d v="2026-05-18T00:00:00"/>
    <s v="Reparacion y Programacion de Alarma de FL de Illapel."/>
    <s v="VIGIL LTDA."/>
    <s v="78.188.340-9"/>
    <n v="200000"/>
    <x v="1"/>
  </r>
  <r>
    <s v="F.R. Coquimbo"/>
    <s v="Trato Directo"/>
    <s v="4-FR N° 25"/>
    <x v="1"/>
    <d v="2026-05-14T00:00:00"/>
    <s v="O/ Compra"/>
    <n v="42600119"/>
    <d v="2026-05-20T00:00:00"/>
    <s v="Taller de &quot;Entrenamiento funcional&quot; para funcionarios y fiscales de la Fiscalía Local de Ovalle."/>
    <s v="JUAN PABLO GONZÁLEZ BARRAZA"/>
    <s v="16.597.196-5"/>
    <n v="360000"/>
    <x v="1"/>
  </r>
  <r>
    <s v="F.R. Coquimbo"/>
    <s v="Compra/Contratación inferior a 3 UTM"/>
    <s v="No Aplica"/>
    <x v="1"/>
    <s v="No Aplica"/>
    <s v="O/ Compra"/>
    <n v="42600120"/>
    <d v="2026-05-22T00:00:00"/>
    <s v="Reparacion de Portón de acceso vehicular de la Fiscalia Regional."/>
    <s v="ASISTEL SPA"/>
    <s v="77.675.243-6"/>
    <n v="142800"/>
    <x v="1"/>
  </r>
  <r>
    <s v="F.R. Coquimbo"/>
    <s v="Trato Directo"/>
    <s v="4-FR N° 25"/>
    <x v="1"/>
    <d v="2026-05-14T00:00:00"/>
    <s v="O/ Compra"/>
    <n v="42600121"/>
    <d v="2026-05-22T00:00:00"/>
    <s v="Entrenamiento funcional para la Fiscalía Regional y Fiscalía Local de La Serena."/>
    <s v="KAREN ALVAREZ VILLALOBOS"/>
    <s v="13.208.528-5"/>
    <n v="600000"/>
    <x v="1"/>
  </r>
  <r>
    <s v="F.R. Coquimbo"/>
    <s v="Compra/Contratación inferior a 3 UTM"/>
    <s v="No Aplica"/>
    <x v="1"/>
    <s v="No Aplica"/>
    <s v="O/ Compra"/>
    <n v="42600122"/>
    <d v="2026-05-22T00:00:00"/>
    <s v="Reparacion, barnizado de sillas, mesas de terraza, y reparacion de Silla y mesa de Comedor, Fiscalia Regional.-"/>
    <s v="JAVIER ROJAS LEYTON"/>
    <s v="6.959.294-5"/>
    <n v="136850"/>
    <x v="1"/>
  </r>
  <r>
    <s v="F.R. Coquimbo"/>
    <s v="Trato Directo"/>
    <s v="FN/MP  N° 1189"/>
    <x v="1"/>
    <d v="2026-05-26T00:00:00"/>
    <s v="O/ Compra"/>
    <n v="42600125"/>
    <d v="2026-05-26T00:00:00"/>
    <s v="Mantencion Correctiva de ascensores de la Fiscalia Local de La Serena y Fiscalia Regional."/>
    <s v="TRANSVE S.A."/>
    <s v="96.802.280-6"/>
    <n v="9424558"/>
    <x v="1"/>
  </r>
  <r>
    <s v="F.R. Coquimbo"/>
    <s v="Trato Directo"/>
    <s v="4-FR N° 25"/>
    <x v="1"/>
    <d v="2025-09-11T00:00:00"/>
    <s v="O/ Compra"/>
    <n v="42600126"/>
    <d v="2026-05-28T00:00:00"/>
    <s v="Clases de Yoga para FIscales y funcionarios de la Fiscalía Local de Coquimbo."/>
    <s v="MARCELA MEDEL SANDOVAL"/>
    <s v="13.670.289-0"/>
    <n v="353988"/>
    <x v="1"/>
  </r>
  <r>
    <s v="F.R. Coquimbo"/>
    <s v="Compra/Contratación inferior a 3 UTM"/>
    <s v="No Aplica"/>
    <x v="1"/>
    <s v="No Aplica"/>
    <s v="O/ Compra"/>
    <n v="42600129"/>
    <d v="2026-05-29T00:00:00"/>
    <s v="Presente Recordatorio Aniversario PDI.-"/>
    <s v="PUBLIFOTO LIMITADA"/>
    <s v="76.179.804-9"/>
    <n v="54621"/>
    <x v="1"/>
  </r>
  <r>
    <s v="F.R. Valparaíso"/>
    <s v="Licitación Pública"/>
    <s v="FN/MP N° 2060"/>
    <x v="0"/>
    <d v="2024-08-13T00:00:00"/>
    <s v="Orden de Compra"/>
    <n v="5260115"/>
    <d v="2026-05-18T00:00:00"/>
    <s v="Compra de pasajes aereos Santiago-Parinacota. Claudia Perivancich y Daniela Quevedo"/>
    <s v="Sociedad de Turismo e Inversiones Inmobiliarias Ltda."/>
    <s v="76.204.527-3"/>
    <n v="772948"/>
    <x v="1"/>
  </r>
  <r>
    <s v="F.R. Valparaíso"/>
    <s v="Compra/Contratación inferior a 3 UTM"/>
    <s v="No Aplica"/>
    <x v="1"/>
    <s v="No Aplica"/>
    <s v="Orden de Compra"/>
    <n v="5260128"/>
    <d v="2026-05-28T00:00:00"/>
    <s v="Programa Calidad de Vida: Servicio de coffee break para la Fiscalía Local de Viña del Mar"/>
    <s v="CATALENO BANQUETERIA SOFIA RODRIGUEZ EMPRESA INDIVIDUAL DE RESPONSABILIDAD LIMITADA"/>
    <s v="76.580.429-9"/>
    <n v="160888"/>
    <x v="1"/>
  </r>
  <r>
    <s v="F.R. O´Higgins"/>
    <s v="Compra/Contratación inferior a 3 UTM"/>
    <s v="No Aplica"/>
    <x v="1"/>
    <s v="No Aplica"/>
    <s v="O/Compra"/>
    <n v="6260162"/>
    <d v="2026-05-12T00:00:00"/>
    <s v="Instalación de circuito eléctrico enchufes personal de aseo FL San Fernando"/>
    <s v="GUILLERMO IGNACIO GUZMAN MORAN"/>
    <s v="16.816.622-2"/>
    <n v="138623"/>
    <x v="1"/>
  </r>
  <r>
    <s v="F.R. O´Higgins"/>
    <s v="Trato Directo"/>
    <s v="FR/MP N ° 128"/>
    <x v="1"/>
    <d v="2026-05-11T00:00:00"/>
    <s v="O/Compra"/>
    <n v="6260173"/>
    <d v="2026-05-18T00:00:00"/>
    <s v="Reparación de dos ascensores que operan en el edificio de la Fiscalía Regional y Local de Rancagua. Resolución FR N ° 128 / 2026"/>
    <s v="COM. E INDUSTRIAL ALDUNCE Y CIA. LTDA."/>
    <s v="79.670.710-0"/>
    <n v="3701685"/>
    <x v="1"/>
  </r>
  <r>
    <s v="F.R. O´Higgins"/>
    <s v="Compra/Contratación inferior a 3 UTM"/>
    <s v="No Aplica"/>
    <x v="1"/>
    <s v="No Aplica"/>
    <s v="O/Compra"/>
    <n v="6260175"/>
    <d v="2026-05-19T00:00:00"/>
    <s v="Reparación equipo de aire acondicionado comedor FL Graneros"/>
    <s v="REFRICLIMA SPA"/>
    <s v="77.914.712-6"/>
    <n v="141176"/>
    <x v="1"/>
  </r>
  <r>
    <s v="F.R. O´Higgins"/>
    <s v="Compra/Contratación inferior a 3 UTM"/>
    <s v="No Aplica"/>
    <x v="1"/>
    <s v="No Aplica"/>
    <s v="O/Compra"/>
    <n v="6260177"/>
    <d v="2026-05-20T00:00:00"/>
    <s v="Reparaciones eléctricas varias en Edificio Fiscalía Regional de O'Higgins"/>
    <s v="GUILLERMO IGNACIO GUZMAN MORAN"/>
    <s v="16.816.622-2"/>
    <n v="121265"/>
    <x v="1"/>
  </r>
  <r>
    <s v="F.R. O´Higgins"/>
    <s v="Compra/Contratación inferior a 3 UTM"/>
    <s v="No Aplica"/>
    <x v="1"/>
    <s v="No Aplica"/>
    <s v="O/Compra"/>
    <n v="6260193"/>
    <d v="2026-05-29T00:00:00"/>
    <s v="Compra de Horno eléctrico 38 litros"/>
    <s v="PROVEEDORES INTEGRALES PRISA S.A."/>
    <s v="96.556.940-5"/>
    <n v="101339"/>
    <x v="1"/>
  </r>
  <r>
    <s v="F.R. Maule"/>
    <s v="Trato Directo"/>
    <s v="FR/MP N°70/2026"/>
    <x v="1"/>
    <d v="2026-04-27T00:00:00"/>
    <s v="Orden de Compra"/>
    <n v="7260095"/>
    <d v="2026-05-04T00:00:00"/>
    <s v="Servicio de monitoreo y alarma ADT en Fiscalía Local de Licantén. RES. FR/MP N°70/2026. Costo mensual 1,1 UF más IVA"/>
    <s v="ADT SECURITY SERVICE"/>
    <s v="96.719.620-7"/>
    <n v="421394"/>
    <x v="1"/>
  </r>
  <r>
    <s v="F.R. Maule"/>
    <s v="Compra/Contratación inferior a 3 UTM"/>
    <s v="No Aplica"/>
    <x v="1"/>
    <s v="No Aplica"/>
    <s v="Orden de Compra"/>
    <n v="7260109"/>
    <d v="2026-05-29T00:00:00"/>
    <s v="Mantención correctiva al sistema de evacuación de agua, deshidratación y carga de refrigerante equipo de aire acondicionado tipo cassette dependencias UNAAC. Cotización Folio: P1580. Proyecto UNAAC."/>
    <s v="FRIMAX CLIMA SPA"/>
    <s v="77.127.954-6"/>
    <n v="166600"/>
    <x v="1"/>
  </r>
  <r>
    <s v="F.R. Maule"/>
    <s v="Compra/Contratación inferior a 3 UTM"/>
    <s v="No Aplica"/>
    <x v="1"/>
    <s v="No Aplica"/>
    <s v="Orden de Compra"/>
    <n v="7260110"/>
    <d v="2026-05-29T00:00:00"/>
    <s v="Reemplazo de HDD en Notebook- Proyecto ECOH. Cotización Folio: 140520261917."/>
    <s v="SOCIEDAD COMERCIAL L"/>
    <s v="76.306.996-6"/>
    <n v="119000"/>
    <x v="1"/>
  </r>
  <r>
    <s v="F.R. Maule"/>
    <s v="Compra/Contratación inferior a 3 UTM"/>
    <s v="No Aplica"/>
    <x v="1"/>
    <s v="No Aplica"/>
    <s v="Orden de Compra"/>
    <n v="7260111"/>
    <d v="2026-05-31T00:00:00"/>
    <s v="Cambio canal agua lluvia en tramo cubierta bodega de carpetas FL Linares"/>
    <s v="COMERCIAL E INVERSIO"/>
    <s v="77.768.602-K"/>
    <n v="138040"/>
    <x v="1"/>
  </r>
  <r>
    <s v="F.R. Ñuble"/>
    <s v="Licitación Privada"/>
    <s v="RES DER N° 25/2024"/>
    <x v="2"/>
    <d v="2024-12-19T00:00:00"/>
    <s v="OC"/>
    <n v="20260046"/>
    <d v="2026-05-28T00:00:00"/>
    <s v="Servicio de 3 evaluaciones psicolaboral para cargo Auxiliar para la FL Chillan"/>
    <s v="CONSULTORIA E INVESTIGACION EN RRHH SPA"/>
    <s v="76.580.320-9"/>
    <n v="304200"/>
    <x v="1"/>
  </r>
  <r>
    <s v="F.R. Ñuble"/>
    <s v="Compra/Contratación inferior a 3 UTM"/>
    <s v="No Aplica"/>
    <x v="1"/>
    <s v="No Aplica"/>
    <s v="OC"/>
    <n v="20260042"/>
    <d v="2026-05-11T00:00:00"/>
    <s v="Provisión, recambio y reparación de luminarias led, interruptor electrico en la FL Chillan"/>
    <s v="ELECTRON INGENIERIA SPA"/>
    <s v="77.178.231-0"/>
    <n v="205000"/>
    <x v="1"/>
  </r>
  <r>
    <s v="F.R. Bíobío"/>
    <s v="Compra/Contratación inferior a 3 UTM"/>
    <s v="No Aplica"/>
    <x v="1"/>
    <s v="No Aplica"/>
    <s v="Orden de Servicio"/>
    <n v="8260066"/>
    <d v="2026-05-12T00:00:00"/>
    <s v="Reparación de puertas en mal estado Fiscalía Talcahuano. "/>
    <s v="PEDRO CAMILO MARTINEZ LOP"/>
    <s v="8.912.972-9"/>
    <n v="192780"/>
    <x v="1"/>
  </r>
  <r>
    <s v="F.R. Bíobío"/>
    <s v="Compra/Contratación inferior a 3 UTM"/>
    <s v="No Aplica"/>
    <x v="1"/>
    <s v="No Aplica"/>
    <s v="Orden de Servicio"/>
    <n v="8260075"/>
    <d v="2026-05-20T00:00:00"/>
    <s v="Provisión e Instalación de colgadores de fierro para motosierras bodega especies Oficina Curanilahue."/>
    <s v="LUIS ALBERTO GATICA GATIC"/>
    <s v="9.953.142-8"/>
    <n v="190400"/>
    <x v="1"/>
  </r>
  <r>
    <s v="F.R. Bíobío"/>
    <s v="Compra/Contratación inferior a 3 UTM"/>
    <s v="No Aplica"/>
    <x v="1"/>
    <s v="No Aplica"/>
    <s v="Orden de Servicio"/>
    <n v="8260074"/>
    <d v="2026-05-18T00:00:00"/>
    <s v="Reparación portón acceso vehicular Fiscalía Regional. "/>
    <s v="TECNASUR SEGURIDAD LTDA."/>
    <s v="76.236.257-0"/>
    <n v="166600"/>
    <x v="1"/>
  </r>
  <r>
    <s v="F.R. Bíobío"/>
    <s v="Compra/Contratación inferior a 3 UTM"/>
    <s v="No Aplica"/>
    <x v="1"/>
    <s v="No Aplica"/>
    <s v="Orden de Servicio"/>
    <n v="8260071"/>
    <d v="2026-05-14T00:00:00"/>
    <s v="Instalación de lamina de seguridad para vehículo."/>
    <s v="SERVICIOS DE BLINDAJE CHILE SPA"/>
    <s v="76.719.628-8"/>
    <n v="202300"/>
    <x v="1"/>
  </r>
  <r>
    <s v="F.R. La Araucanía"/>
    <s v="Compra/Contratación inferior a 3 UTM"/>
    <s v="No Aplica"/>
    <x v="1"/>
    <s v="No Aplica"/>
    <s v="O/Compra"/>
    <n v="9260081"/>
    <d v="2026-05-11T00:00:00"/>
    <s v="Servicio de desratización edificio Fiscalía Regional."/>
    <s v="Sociedad Comercial Sanityplagas Spa."/>
    <s v="77.178.783-5"/>
    <n v="119000"/>
    <x v="1"/>
  </r>
  <r>
    <s v="F.R. La Araucanía"/>
    <s v="Compra/Contratación inferior a 3 UTM"/>
    <s v="No Aplica"/>
    <x v="1"/>
    <s v="No Aplica"/>
    <s v="O/Compra"/>
    <n v="9260082"/>
    <d v="2026-05-12T00:00:00"/>
    <s v="Reparación eléctrica (iluminación) en dependencias del edificio de la Fiscalía Regional."/>
    <s v="Sociedad de Servicios Computacionales Aska Ltda."/>
    <s v="77.088.350-4"/>
    <n v="199801"/>
    <x v="1"/>
  </r>
  <r>
    <s v="F.R. La Araucanía"/>
    <s v="Licitación Pública"/>
    <s v="FN/MP N° 2060"/>
    <x v="0"/>
    <d v="2024-08-13T00:00:00"/>
    <s v="O/Compra"/>
    <n v="9260083"/>
    <d v="2026-05-13T00:00:00"/>
    <s v="Pasajes aéreos para fiscales y funcionario en comisión de servicio, trayecto Tco.-Santiago. Tco."/>
    <s v="Sociedad de Turismo e Inversiones Inmobiliarias Ltda."/>
    <s v="76.204.527-3"/>
    <n v="640764"/>
    <x v="1"/>
  </r>
  <r>
    <s v="F.R. La Araucanía"/>
    <s v="Licitación Pública"/>
    <s v="FN/MP N° 2060"/>
    <x v="0"/>
    <d v="2024-08-13T00:00:00"/>
    <s v="O/Compra"/>
    <n v="9260085"/>
    <d v="2026-05-14T00:00:00"/>
    <s v="Pasajes aéreos para fiscal en comisión de servicio, trayecto Tco.-Santiago. Tco."/>
    <s v="Sociedad de Turismo e Inversiones Inmobiliarias Ltda."/>
    <s v="76.204.527-3"/>
    <n v="238904"/>
    <x v="1"/>
  </r>
  <r>
    <s v="F.R. La Araucanía"/>
    <s v="Licitación Pública"/>
    <s v="FN/MP N° 2060"/>
    <x v="0"/>
    <d v="2024-08-13T00:00:00"/>
    <s v="O/Compra"/>
    <n v="9260086"/>
    <d v="2026-05-15T00:00:00"/>
    <s v="Diferencia por cambio de pasaje aéreo para fiscal en comisión de servicio, trayecto Tco.-Santiago. Tco."/>
    <s v="Sociedad de Turismo e Inversiones Inmobiliarias Ltda."/>
    <s v="76.204.527-3"/>
    <n v="94000"/>
    <x v="1"/>
  </r>
  <r>
    <s v="F.R. La Araucanía"/>
    <s v="Compra/Contratación inferior a 3 UTM"/>
    <s v="No Aplica"/>
    <x v="1"/>
    <s v="No Aplica"/>
    <s v="O/Compra"/>
    <n v="9260087"/>
    <d v="2026-05-19T00:00:00"/>
    <s v="Reparación de la cubierta (techo) de la Fiscalía Local de Traiguén."/>
    <s v="Construcciones Patricio Manosalva Fernández E.I.R.L."/>
    <s v="76.490.409-5"/>
    <n v="148750"/>
    <x v="1"/>
  </r>
  <r>
    <s v="F.R. La Araucanía"/>
    <s v="Licitación Pública"/>
    <s v="FN/MP N° 2060"/>
    <x v="0"/>
    <d v="2024-08-13T00:00:00"/>
    <s v="O/Compra"/>
    <n v="9260088"/>
    <d v="2026-05-19T00:00:00"/>
    <s v="Diferencia por cambio de pasaje aéreo para fiscal en comisión de servicio, trayecto Tco.-Santiago. Tco."/>
    <s v="Sociedad de Turismo e Inversiones Inmobiliarias Ltda."/>
    <s v="76.204.527-3"/>
    <n v="37430"/>
    <x v="1"/>
  </r>
  <r>
    <s v="F.R. La Araucanía"/>
    <s v="Licitación Pública"/>
    <s v="FN/MP N° 2060"/>
    <x v="0"/>
    <d v="2024-08-13T00:00:00"/>
    <s v="O/Compra"/>
    <n v="9260089"/>
    <d v="2026-05-19T00:00:00"/>
    <s v="Pasajes aéreos para fiscal y funcionarios en comisión de servicio, trayecto Tco.-Santiago. Tco."/>
    <s v="Sociedad de Turismo e Inversiones Inmobiliarias Ltda."/>
    <s v="76.204.527-3"/>
    <n v="804072"/>
    <x v="1"/>
  </r>
  <r>
    <s v="F.R. La Araucanía"/>
    <s v="Trato Directo"/>
    <s v="Res. FR N° 118/2026"/>
    <x v="1"/>
    <d v="2026-05-18T00:00:00"/>
    <s v="O/Compra"/>
    <n v="9260090"/>
    <d v="2026-05-20T00:00:00"/>
    <s v="Reparación y puesta en marcha del sistema de ventilación del tercer piso de la Fiscalía Regional."/>
    <s v="Sociedad de Refrigeración y Climatización Reficlima Ltda."/>
    <s v="76.579.150-2"/>
    <n v="779394"/>
    <x v="1"/>
  </r>
  <r>
    <s v="F.R. La Araucanía"/>
    <s v="Compra/Contratación inferior a 3 UTM"/>
    <s v="No Aplica"/>
    <x v="1"/>
    <s v="No Aplica"/>
    <s v="O/Compra"/>
    <n v="9260092"/>
    <d v="2026-05-25T00:00:00"/>
    <s v="Reparación de la cubierta (techo) de la Fiscalía Local de Victoria."/>
    <s v="Construcciones Patricio Manosalva Fernández E.I.R.L."/>
    <s v="76.490.409-5"/>
    <n v="198730"/>
    <x v="1"/>
  </r>
  <r>
    <s v="F.R. La Araucanía"/>
    <s v="Compra/Contratación inferior a 3 UTM"/>
    <s v="No Aplica"/>
    <x v="1"/>
    <s v="No Aplica"/>
    <s v="O/Compra"/>
    <n v="9260094"/>
    <d v="2026-05-27T00:00:00"/>
    <s v="Servicio de traslado de vehículo incautado en causa de la Fiscalía Local de Traiguén."/>
    <s v="Gabriel Campos Sanhueza."/>
    <s v="17.939.813-3"/>
    <n v="130900"/>
    <x v="1"/>
  </r>
  <r>
    <s v="F.R. La Araucanía"/>
    <s v="Compra/Contratación inferior a 3 UTM"/>
    <s v="No Aplica"/>
    <x v="1"/>
    <s v="No Aplica"/>
    <s v="O/Compra"/>
    <n v="9260095"/>
    <d v="2026-05-27T00:00:00"/>
    <s v="Conexión de puntos de red en dependencias de la Fiscalía Local de Temuco."/>
    <s v="Empresa de Telecomunicaciones Carlos Miguel Bernt Leonard E.I.R.L."/>
    <s v="77.803.150-7"/>
    <n v="199999"/>
    <x v="1"/>
  </r>
  <r>
    <s v="F.R. La Araucanía"/>
    <s v="Compra/Contratación inferior a 3 UTM"/>
    <s v="No Aplica"/>
    <x v="1"/>
    <s v="No Aplica"/>
    <s v="O/Compra"/>
    <n v="9260096"/>
    <d v="2026-05-27T00:00:00"/>
    <s v="Reparación de cerraduras en puertas de oficinas del primer piso de la Fiscalía Local de Temuco."/>
    <s v="Construcciones Patricio Manosalva Fernández E.I.R.L."/>
    <s v="76.490.409-5"/>
    <n v="161840"/>
    <x v="1"/>
  </r>
  <r>
    <s v="F.R. La Araucanía"/>
    <s v="Trato Directo"/>
    <s v="Res. FR N° 119/2026"/>
    <x v="1"/>
    <d v="2026-05-20T00:00:00"/>
    <s v="O/Compra"/>
    <n v="9260097"/>
    <d v="2026-05-27T00:00:00"/>
    <s v="Reparación de calderas de la Fiscalía Regional y Fiscalías Locales de Collipulli y Victoria."/>
    <s v="Soluciones Chile Spa."/>
    <s v="77.403.281-9"/>
    <n v="4450600"/>
    <x v="1"/>
  </r>
  <r>
    <s v="F.R. La Araucanía"/>
    <s v="Licitación Pública"/>
    <s v="FN/MP N° 2060"/>
    <x v="0"/>
    <d v="2024-08-13T00:00:00"/>
    <s v="O/Compra"/>
    <n v="9260098"/>
    <d v="2026-05-28T00:00:00"/>
    <s v="Pasajes aéreos para fiscal y funcionarios en comisión de servicio, trayecto Tco.-Santiago. Tco."/>
    <s v="Sociedad de Turismo e Inversiones Inmobiliarias Ltda."/>
    <s v="76.204.527-3"/>
    <n v="617292"/>
    <x v="1"/>
  </r>
  <r>
    <s v="F.R. La Araucanía"/>
    <s v="Licitación Pública"/>
    <s v="FN/MP N° 2060"/>
    <x v="0"/>
    <d v="2024-08-13T00:00:00"/>
    <s v="O/Compra"/>
    <n v="9260099"/>
    <d v="2026-05-28T00:00:00"/>
    <s v="Pasajes aéreos para fiscales y funcionario en comisión de servicio, trayecto Tco.-Santiago. Tco."/>
    <s v="Sociedad de Turismo e Inversiones Inmobiliarias Ltda."/>
    <s v="76.204.527-3"/>
    <n v="782584"/>
    <x v="1"/>
  </r>
  <r>
    <s v="F.R. La Araucanía"/>
    <s v="Licitación Pública"/>
    <s v="FN/MP N° 2060"/>
    <x v="0"/>
    <d v="2024-08-13T00:00:00"/>
    <s v="O/Compra"/>
    <n v="9260100"/>
    <d v="2026-05-28T00:00:00"/>
    <s v="Pasajes aéreos para fiscal en comisión de servicio, trayecto Tco.-Santiago. Tco."/>
    <s v="Sociedad de Turismo e Inversiones Inmobiliarias Ltda."/>
    <s v="76.204.527-3"/>
    <n v="140646"/>
    <x v="1"/>
  </r>
  <r>
    <s v="F.R. La Araucanía"/>
    <s v="Compra/Contratación inferior a 3 UTM"/>
    <s v="No Aplica"/>
    <x v="1"/>
    <s v="No Aplica"/>
    <s v="O/Compra"/>
    <n v="9260101"/>
    <d v="2026-05-29T00:00:00"/>
    <s v="Servicio de traslado de vehículo incautado en causa de la Fiscalía Local de Traiguén."/>
    <s v="Gabriel Campos Sanhueza."/>
    <s v="17.939.813-3"/>
    <n v="209000"/>
    <x v="1"/>
  </r>
  <r>
    <s v="F.R. Los Ríos"/>
    <s v="Compra/Contratación inferior a 3 UTM"/>
    <s v="No Aplica"/>
    <x v="1"/>
    <s v="No Aplica"/>
    <s v="Orden de Compra"/>
    <n v="19260078"/>
    <d v="2026-05-08T00:00:00"/>
    <s v="Aviso M3C2 Cobertura region de los Rios y region de la Araucania tamaño 5,4 cm x 8 cm ancho ubicación preferencial publicacion día domingo 10 de mayo 2026"/>
    <s v="Soc. Periodistica Araucania S.A."/>
    <s v="87.778.800-8"/>
    <n v="211700"/>
    <x v="1"/>
  </r>
  <r>
    <s v="F.R. Los Ríos"/>
    <s v="Licitación Pública"/>
    <s v="FN/MP N° 2060"/>
    <x v="0"/>
    <d v="2024-08-13T00:00:00"/>
    <s v="Orden de Compra"/>
    <n v="19260079"/>
    <d v="2026-05-08T00:00:00"/>
    <s v="Compra de pasaje Claudio Baeza y Joaquin Prieto, Puerto Aysen y Coyhaique desde 25 al 29-05-2026"/>
    <s v="Sociedad de Turismo e Inversiones Inmobiliarias Ltda."/>
    <s v="76.204.527-3"/>
    <n v="415812"/>
    <x v="1"/>
  </r>
  <r>
    <s v="F.R. Los Ríos"/>
    <s v="Licitación Pública"/>
    <s v="FN/MP N° 2060"/>
    <x v="0"/>
    <d v="2024-08-13T00:00:00"/>
    <s v="Orden de Compra"/>
    <n v="19260081"/>
    <d v="2026-05-14T00:00:00"/>
    <s v="Compra de pasaje S. Fuentes, jornada formativa FL 2026 g5 en FN desde 21 al 23-06-2026"/>
    <s v="Sociedad de Turismo e Inversiones Inmobiliarias Ltda."/>
    <s v="76.204.527-3"/>
    <n v="209934"/>
    <x v="1"/>
  </r>
  <r>
    <s v="F.R. Los Ríos"/>
    <s v="Licitación Pública"/>
    <s v="FN/MP N° 2060"/>
    <x v="0"/>
    <d v="2024-08-13T00:00:00"/>
    <s v="Orden de Compra"/>
    <n v="19260084"/>
    <d v="2026-05-20T00:00:00"/>
    <s v="Compra de pasajes a Claudia Baeza jornada Formativa FL  2026 (G3) Valdivia - Santiago - Valdivia desde el 09 al 11 de Junio 2026."/>
    <s v="Sociedad de Turismo e Inversiones Inmobiliarias Ltda."/>
    <s v="76.204.527-3"/>
    <n v="178082"/>
    <x v="1"/>
  </r>
  <r>
    <s v="F.R. Los Ríos"/>
    <s v="Compra/Contratación inferior a 3 UTM"/>
    <s v="No Aplica"/>
    <x v="1"/>
    <s v="No Aplica"/>
    <s v="Orden de Compra"/>
    <n v="19260085"/>
    <d v="2026-05-20T00:00:00"/>
    <s v="Compra de 01 galvano de vidrio institucional, para el aniversario de la Gobernacion Maritima, con gastos de representacion de la Fiscal Regional"/>
    <s v="Hector Hugo Sepulveda Bravo"/>
    <s v="7.389.035-7"/>
    <n v="25899"/>
    <x v="1"/>
  </r>
  <r>
    <s v="F.R. Los Ríos"/>
    <s v="Compra/Contratación inferior a 3 UTM"/>
    <s v="No Aplica"/>
    <x v="1"/>
    <s v="No Aplica"/>
    <s v="Orden de Compra"/>
    <n v="19260087"/>
    <d v="2026-05-26T00:00:00"/>
    <s v="Mantencion de 07 Extintores Fiscalía Regional"/>
    <s v="Raul Guerrero Albarran"/>
    <s v="6.638.667-8"/>
    <n v="148517"/>
    <x v="1"/>
  </r>
  <r>
    <s v="F.R. Los Ríos"/>
    <s v="Trato Directo"/>
    <s v="19-FR Nº 75/2026"/>
    <x v="1"/>
    <d v="2024-05-25T00:00:00"/>
    <s v="Orden de Compra"/>
    <n v="19260088"/>
    <d v="2026-05-26T00:00:00"/>
    <s v="Arriendo de 04 baños quimicos 01 por un mes a contar del 23-05-2026 03 baños del 17 al 22 de mayo de 2026"/>
    <s v="Bioval Servicios Ltda."/>
    <s v="78.101.267-k"/>
    <n v="728875"/>
    <x v="1"/>
  </r>
  <r>
    <s v="F.R. Los Lagos"/>
    <s v="Licitación Pública"/>
    <s v="FN/MP N° 2060"/>
    <x v="0"/>
    <d v="2024-08-13T00:00:00"/>
    <s v="Orden de Compra"/>
    <n v="10260162"/>
    <d v="2026-05-04T00:00:00"/>
    <s v="Pasaje aéreo Santiago - P.Montt  07-05-2026"/>
    <s v="Sociedad de Turismo e Inversiones Inmobiliarias Ltda."/>
    <s v="76.204.527-3"/>
    <n v="164008"/>
    <x v="1"/>
  </r>
  <r>
    <s v="F.R. Los Lagos"/>
    <s v="Licitación Pública"/>
    <s v="FN/MP N° 2060"/>
    <x v="0"/>
    <d v="2024-08-13T00:00:00"/>
    <s v="Orden de Compra"/>
    <n v="10260163"/>
    <d v="2026-05-04T00:00:00"/>
    <s v="Pasaje aéreo P.Montt - Santiago - P.Montt  del 05 al 07-05-2026"/>
    <s v="Sociedad de Turismo e Inversiones Inmobiliarias Ltda."/>
    <s v="76.204.527-3"/>
    <n v="350061"/>
    <x v="1"/>
  </r>
  <r>
    <s v="F.R. Los Lagos"/>
    <s v="Licitación Pública"/>
    <s v="FN/MP N° 2060"/>
    <x v="0"/>
    <d v="2024-08-13T00:00:00"/>
    <s v="Orden de Compra"/>
    <n v="10260164"/>
    <d v="2026-05-04T00:00:00"/>
    <s v="Pasaje aéreo Santiago - Osorno 17-05-2026"/>
    <s v="Sociedad de Turismo e Inversiones Inmobiliarias Ltda."/>
    <s v="76.204.527-3"/>
    <n v="116053"/>
    <x v="1"/>
  </r>
  <r>
    <s v="F.R. Los Lagos"/>
    <s v="Licitación Pública"/>
    <s v="FN/MP N° 2060"/>
    <x v="0"/>
    <d v="2024-08-13T00:00:00"/>
    <s v="Orden de Compra"/>
    <n v="10260168"/>
    <d v="2026-05-06T00:00:00"/>
    <s v="Pasaje aéreo P.Montt - P.Arenas - P.Montt  del 12 al 14-05-26"/>
    <s v="Sociedad de Turismo e Inversiones Inmobiliarias Ltda."/>
    <s v="76.204.527-3"/>
    <n v="221075"/>
    <x v="1"/>
  </r>
  <r>
    <s v="F.R. Los Lagos"/>
    <s v="Licitación Pública"/>
    <s v="FN/MP N° 2060"/>
    <x v="0"/>
    <d v="2024-08-13T00:00:00"/>
    <s v="Orden de Compra"/>
    <n v="10260169"/>
    <d v="2026-05-06T00:00:00"/>
    <s v="Pasaje aéreo P.Montt - P.Arenas - P.Montt  del 12 al 14-05-26"/>
    <s v="Sociedad de Turismo e Inversiones Inmobiliarias Ltda."/>
    <s v="76.204.527-3"/>
    <n v="238904"/>
    <x v="1"/>
  </r>
  <r>
    <s v="F.R. Los Lagos"/>
    <s v="Licitación Pública"/>
    <s v="FN/MP N° 2060"/>
    <x v="0"/>
    <d v="2024-08-13T00:00:00"/>
    <s v="Orden de Compra"/>
    <n v="10260170"/>
    <d v="2026-05-06T00:00:00"/>
    <s v="Pasaje aéreo P.Montt - P.Arenas - P.Montt  del 12 al 14-05-26"/>
    <s v="Sociedad de Turismo e Inversiones Inmobiliarias Ltda."/>
    <s v="76.204.527-3"/>
    <n v="233075"/>
    <x v="1"/>
  </r>
  <r>
    <s v="F.R. Los Lagos"/>
    <s v="Licitación Pública"/>
    <s v="FN/MP N° 2060"/>
    <x v="0"/>
    <d v="2024-08-13T00:00:00"/>
    <s v="Orden de Compra"/>
    <n v="10260175"/>
    <d v="2026-05-12T00:00:00"/>
    <s v="Pasaje aéreo Osorno - Santiago - Osorno del 24 al 28-05-26"/>
    <s v="Sociedad de Turismo e Inversiones Inmobiliarias Ltda."/>
    <s v="76.204.527-3"/>
    <n v="313019"/>
    <x v="1"/>
  </r>
  <r>
    <s v="F.R. Los Lagos"/>
    <s v="Licitación Pública"/>
    <s v="FN/MP N° 2060"/>
    <x v="0"/>
    <d v="2024-08-13T00:00:00"/>
    <s v="Orden de Compra"/>
    <n v="10260176"/>
    <d v="2026-05-14T00:00:00"/>
    <s v="Pasaje aéreo P.Montt - Santiago 17-05-26"/>
    <s v="Sociedad de Turismo e Inversiones Inmobiliarias Ltda."/>
    <s v="76.204.527-3"/>
    <n v="207979"/>
    <x v="1"/>
  </r>
  <r>
    <s v="F.R. Los Lagos"/>
    <s v="Compra/Contratación inferior a 3 UTM"/>
    <s v="No Aplica"/>
    <x v="1"/>
    <s v="No Aplica"/>
    <s v="Orden de Compra"/>
    <n v="10260177"/>
    <d v="2026-05-14T00:00:00"/>
    <s v="Pasaje marítimo Hornopirén - Caleta Gonzalo - Hornopirén 18-05 al 20-05-26"/>
    <s v="Soc Marítima y Comercial Somarco aLtda."/>
    <s v="80.925.100-4"/>
    <n v="169500"/>
    <x v="1"/>
  </r>
  <r>
    <s v="F.R. Los Lagos"/>
    <s v="Licitación Pública"/>
    <s v="FN/MP N° 2060"/>
    <x v="0"/>
    <d v="2024-08-13T00:00:00"/>
    <s v="Orden de Compra"/>
    <n v="10260179"/>
    <d v="2026-05-15T00:00:00"/>
    <s v="Pasaje aéreo P.Montt - Santiago 17-05-26"/>
    <s v="Sociedad de Turismo e Inversiones Inmobiliarias Ltda."/>
    <s v="76.204.527-3"/>
    <n v="228922"/>
    <x v="1"/>
  </r>
  <r>
    <s v="F.R. Los Lagos"/>
    <s v="Licitación Pública"/>
    <s v="FN/MP N° 2060"/>
    <x v="0"/>
    <d v="2024-08-13T00:00:00"/>
    <s v="Orden de Compra"/>
    <n v="10260182"/>
    <d v="2026-05-19T00:00:00"/>
    <s v="Pasaje aéreo Santiago - P.Montt 19-05-26"/>
    <s v="Sociedad de Turismo e Inversiones Inmobiliarias Ltda."/>
    <s v="76.204.527-3"/>
    <n v="283079"/>
    <x v="1"/>
  </r>
  <r>
    <s v="F.R. Los Lagos"/>
    <s v="Licitación Pública"/>
    <s v="FN/MP N° 2060"/>
    <x v="0"/>
    <d v="2024-08-13T00:00:00"/>
    <s v="Orden de Compra"/>
    <n v="10260183"/>
    <d v="2026-05-19T00:00:00"/>
    <s v="Pasaje aéreo Santiago - P.Montt 19-05-26"/>
    <s v="Sociedad de Turismo e Inversiones Inmobiliarias Ltda."/>
    <s v="76.204.527-3"/>
    <n v="283079"/>
    <x v="1"/>
  </r>
  <r>
    <s v="F.R. Los Lagos"/>
    <s v="Compra/Contratación inferior a 3 UTM"/>
    <s v="No Aplica"/>
    <x v="1"/>
    <s v="No Aplica"/>
    <s v="Orden de Compra"/>
    <n v="10260184"/>
    <d v="2026-05-19T00:00:00"/>
    <s v="Publicación concurso público 24-05-26 en diario El Llanquihue de P.Montt.  Cargo Auxiliar FL P.Montt"/>
    <s v="Sociedad Periodística Araucanía S.A."/>
    <s v="87.778.800-8"/>
    <n v="113850"/>
    <x v="1"/>
  </r>
  <r>
    <s v="F.R. Los Lagos"/>
    <s v="Licitación Pública"/>
    <s v="FN/MP N° 2060"/>
    <x v="0"/>
    <d v="2024-08-13T00:00:00"/>
    <s v="Orden de Compra"/>
    <n v="10260185"/>
    <d v="2026-05-20T00:00:00"/>
    <s v="Pasaje aéreo P.Montt - Santiago - P.Montt  del 26 al 27-05-26"/>
    <s v="Sociedad de Turismo e Inversiones Inmobiliarias Ltda."/>
    <s v="76.204.527-3"/>
    <n v="281818"/>
    <x v="1"/>
  </r>
  <r>
    <s v="F.R. Los Lagos"/>
    <s v="Licitación Pública"/>
    <s v="FN/MP N° 2060"/>
    <x v="0"/>
    <d v="2024-08-13T00:00:00"/>
    <s v="Orden de Compra"/>
    <n v="10260186"/>
    <d v="2026-05-20T00:00:00"/>
    <s v="Pasaje aéreo P.Montt - Santiago - P.Montt  del 26 al 27-05-26"/>
    <s v="Sociedad de Turismo e Inversiones Inmobiliarias Ltda."/>
    <s v="76.204.527-3"/>
    <n v="281018"/>
    <x v="1"/>
  </r>
  <r>
    <s v="F.R. Los Lagos"/>
    <s v="Licitación Pública"/>
    <s v="FN/MP N° 2060"/>
    <x v="0"/>
    <d v="2024-08-13T00:00:00"/>
    <s v="Orden de Compra"/>
    <n v="10260187"/>
    <d v="2026-05-20T00:00:00"/>
    <s v="Pasaje aéreo P.Montt - Santiago - P.Montt  del 26 al 27-05-26"/>
    <s v="Sociedad de Turismo e Inversiones Inmobiliarias Ltda."/>
    <s v="76.204.527-3"/>
    <n v="281018"/>
    <x v="1"/>
  </r>
  <r>
    <s v="F.R. Los Lagos"/>
    <s v="Licitación Pública"/>
    <s v="FN/MP N° 2060"/>
    <x v="0"/>
    <d v="2024-08-13T00:00:00"/>
    <s v="Orden de Compra"/>
    <n v="10260188"/>
    <d v="2026-05-20T00:00:00"/>
    <s v="Pasaje aéreo P.Montt - Santiago - P.Montt  del 08 al 09-06-2026"/>
    <s v="Sociedad de Turismo e Inversiones Inmobiliarias Ltda."/>
    <s v="76.204.527-3"/>
    <n v="203582"/>
    <x v="1"/>
  </r>
  <r>
    <s v="F.R. Los Lagos"/>
    <s v="Licitación Pública"/>
    <s v="FN/MP N° 2060"/>
    <x v="0"/>
    <d v="2024-08-13T00:00:00"/>
    <s v="Orden de Compra"/>
    <n v="10260189"/>
    <d v="2026-05-26T00:00:00"/>
    <s v="Pasaje aéreo P.Montt - Santiago - P.Montt  del 07 al 12-06-2026"/>
    <s v="Sociedad de Turismo e Inversiones Inmobiliarias Ltda."/>
    <s v="76.204.527-3"/>
    <n v="248018"/>
    <x v="1"/>
  </r>
  <r>
    <s v="F.R. Los Lagos"/>
    <s v="Licitación Pública"/>
    <s v="FN/MP N° 2060"/>
    <x v="0"/>
    <d v="2024-08-13T00:00:00"/>
    <s v="Orden de Compra"/>
    <n v="10260190"/>
    <d v="2026-05-26T00:00:00"/>
    <s v="Pasaje aéreo P.Montt - Santiago - P.Montt  del 28 al 31-05-2026"/>
    <s v="Sociedad de Turismo e Inversiones Inmobiliarias Ltda."/>
    <s v="76.204.527-3"/>
    <n v="439790"/>
    <x v="1"/>
  </r>
  <r>
    <s v="F.R. Los Lagos"/>
    <s v="Licitación Pública"/>
    <s v="FN/MP N° 2060"/>
    <x v="0"/>
    <d v="2024-08-13T00:00:00"/>
    <s v="Orden de Compra"/>
    <n v="10260191"/>
    <d v="2026-05-26T00:00:00"/>
    <s v="Pasaje aéreo P.Montt - Santiago - P.Montt  del 28 al 31-05-2026"/>
    <s v="Sociedad de Turismo e Inversiones Inmobiliarias Ltda."/>
    <s v="76.204.527-3"/>
    <n v="439790"/>
    <x v="1"/>
  </r>
  <r>
    <s v="F.R. Los Lagos"/>
    <s v="Licitación Pública"/>
    <s v="FN/MP N° 2060"/>
    <x v="0"/>
    <d v="2024-08-13T00:00:00"/>
    <s v="Orden de Compra"/>
    <n v="10260194"/>
    <d v="2026-05-28T00:00:00"/>
    <s v="Pasaje aéreo P.Montt - Santiago  28-05-26"/>
    <s v="Sociedad de Turismo e Inversiones Inmobiliarias Ltda."/>
    <s v="76.204.527-3"/>
    <n v="194922"/>
    <x v="1"/>
  </r>
  <r>
    <s v="F.R. Los Lagos"/>
    <s v="Licitación Pública"/>
    <s v="FN/MP N° 2060"/>
    <x v="0"/>
    <d v="2024-08-13T00:00:00"/>
    <s v="Orden de Compra"/>
    <n v="10260195"/>
    <d v="2026-05-29T00:00:00"/>
    <s v="Pasaje aéreo P.Montt - Santiago  03-06-26"/>
    <s v="Sociedad de Turismo e Inversiones Inmobiliarias Ltda."/>
    <s v="76.204.527-3"/>
    <n v="133879"/>
    <x v="1"/>
  </r>
  <r>
    <s v="F.R. Los Lagos"/>
    <s v="Licitación Pública"/>
    <s v="FN/MP N° 2060"/>
    <x v="0"/>
    <d v="2024-08-13T00:00:00"/>
    <s v="Orden de Compra"/>
    <n v="10260196"/>
    <d v="2026-05-29T00:00:00"/>
    <s v="Pasaje aéreo P.Montt - Santiago  03-06-26"/>
    <s v="Sociedad de Turismo e Inversiones Inmobiliarias Ltda."/>
    <s v="76.204.527-3"/>
    <n v="164879"/>
    <x v="1"/>
  </r>
  <r>
    <s v="F.R. Los Lagos"/>
    <s v="Licitación Pública"/>
    <s v="FN/MP N° 2060"/>
    <x v="0"/>
    <d v="2024-08-13T00:00:00"/>
    <s v="Orden de Compra"/>
    <n v="10260197"/>
    <d v="2026-05-29T00:00:00"/>
    <s v="Pasaje aéreo P.Montt - Santiago  02-06-26"/>
    <s v="Sociedad de Turismo e Inversiones Inmobiliarias Ltda."/>
    <s v="76.204.527-3"/>
    <n v="154879"/>
    <x v="1"/>
  </r>
  <r>
    <s v="F.R. Aysén"/>
    <s v="Compra/Contratación inferior a 3 UTM"/>
    <s v="No Aplica"/>
    <x v="1"/>
    <s v="No Aplica"/>
    <s v="Orden de Servicio "/>
    <n v="11260104"/>
    <d v="2026-05-07T00:00:00"/>
    <s v="Publicación llamado a concurso público cargo Auxiliar grado XVIII para Fiscalía Local Aysén/Cisnes. Publicación día lunes 11-05-2026."/>
    <s v="Cía. Periodística e Imprenta Tamango S.A."/>
    <s v="96.695.300-4"/>
    <n v="30345"/>
    <x v="1"/>
  </r>
  <r>
    <s v="F.R. Aysén"/>
    <s v="Licitación Pública"/>
    <s v="FN/MP N° 2060"/>
    <x v="0"/>
    <d v="2024-08-13T00:00:00"/>
    <s v="Orden de Servicio "/>
    <n v="11260106"/>
    <d v="2026-05-07T00:00:00"/>
    <s v="Pasajes aéreos nacionales Balmaceda - Pta. Arenas (ida y regreso), para Fiscal Regional  y Abogado Asesor Fiscalía Regional de Aysén.   Concurrencia a Jornada sobre crimen organizado y narcotráfico transnacional en el ámbito portuario en la Región de Magallanes."/>
    <s v="Sociedad de Turismo e Inversiones Inmobiliarias Ltda."/>
    <s v="76.204.527-3"/>
    <n v="735538"/>
    <x v="1"/>
  </r>
  <r>
    <s v="F.R. Aysén"/>
    <s v="Licitación Pública"/>
    <s v="FN/MP N° 2060"/>
    <x v="0"/>
    <d v="2024-08-13T00:00:00"/>
    <s v="Orden de Servicio "/>
    <n v="11260107"/>
    <d v="2026-05-08T00:00:00"/>
    <s v="Pasajes aéreos nacionales Balmaceda - Punta Arenas (ida y regreso), para Fiscal Adjunto Jefe SAC Fiscalía Regional de Aysén. Concurrencia a Jornada sobre Crimen Organizado y Narcotráfico Transnacional en el Ámbito Portuario en la Región de Magallanes."/>
    <s v="Sociedad de Turismo e Inversiones Inmobiliarias Ltda."/>
    <s v="76.204.527-3"/>
    <n v="451769"/>
    <x v="1"/>
  </r>
  <r>
    <s v="F.R. Aysén"/>
    <s v="Licitación Pública"/>
    <s v="FN/MP N° 2060"/>
    <x v="0"/>
    <d v="2024-08-13T00:00:00"/>
    <s v="Orden de Servicio "/>
    <n v="11260108"/>
    <d v="2026-05-11T00:00:00"/>
    <s v="Pasajes aéreos nacionales Balmaceda - Pto. Montt (ida y regreso), para Director Ejecutivo Regional y Jefe UGI de Fiscalía Regional de Aysén.  Reunión de Macrozona Austral en el marco de los procesos de flagrancia. "/>
    <s v="Sociedad de Turismo e Inversiones Inmobiliarias Ltda."/>
    <s v="76.204.527-3"/>
    <n v="286871"/>
    <x v="1"/>
  </r>
  <r>
    <s v="F.R. Aysén"/>
    <s v="Licitación Pública"/>
    <s v="FN/MP N° 2060"/>
    <x v="0"/>
    <d v="2024-08-13T00:00:00"/>
    <s v="Orden de Servicio "/>
    <n v="11260109"/>
    <d v="2026-05-15T00:00:00"/>
    <s v="Pasajes aéreo nacionales, Balmaceda - Santiago (ida y regreso), para Fiscal Adjunto de FL Chile Chico.  Curso Inicial de Formación de Entrevistadores (CIFE), año 2026. en Santiago."/>
    <s v="Sociedad de Turismo e Inversiones Inmobiliarias Ltda."/>
    <s v="76.204.527-3"/>
    <n v="327934"/>
    <x v="1"/>
  </r>
  <r>
    <s v="F.R. Aysén"/>
    <s v="Licitación Pública"/>
    <s v="FN/MP N° 2060"/>
    <x v="0"/>
    <d v="2024-08-13T00:00:00"/>
    <s v="Orden de Servicio "/>
    <n v="11260115"/>
    <d v="2026-05-20T00:00:00"/>
    <s v="Pasajes aéreos nacionales Balmaceda-Santiago (ida y regreso), para Fiscal Adjunto Jefe SAC Fiscalía Regional de Aysén.  Concurrencia a toma de declaración de imputado de causa articulo 19 en Santiago."/>
    <s v="Sociedad de Turismo e Inversiones Inmobiliarias Ltda."/>
    <s v="76.204.527-3"/>
    <n v="406934"/>
    <x v="1"/>
  </r>
  <r>
    <s v="F.R. Aysén"/>
    <s v="Compra/Contratación inferior a 3 UTM"/>
    <s v="No Aplica"/>
    <x v="1"/>
    <s v="No Aplica"/>
    <s v="Orden de Servicio "/>
    <n v="11260119"/>
    <d v="2026-05-27T00:00:00"/>
    <s v="Publicación llamado a concurso público cargo Profesional de Personas grado X para la Fiscalía Regional de Aysén."/>
    <s v="Cía. Periodística e Imprenta Tamango S.A."/>
    <s v="96.695.300-4"/>
    <n v="30345"/>
    <x v="1"/>
  </r>
  <r>
    <s v="F.R. Aysén"/>
    <s v="Licitación Pública"/>
    <s v="FN/MP N° 2060"/>
    <x v="0"/>
    <d v="2024-08-13T00:00:00"/>
    <s v="Orden de Servicio "/>
    <n v="11260124"/>
    <d v="2026-05-29T00:00:00"/>
    <s v="Pasajes aéreos nacionales Santiago-Balmaceda, para Jefe UFAR Fiscalía Regional de Aysén.   Concurrencia a jornada de inducción y reuniones con Divisiones Fiscalía Nacional en Santiago."/>
    <s v="Sociedad de Turismo e Inversiones Inmobiliarias Ltda."/>
    <s v="76.204.527-3"/>
    <n v="113907"/>
    <x v="1"/>
  </r>
  <r>
    <s v="F.R. Magallanes"/>
    <s v="Licitación Pública"/>
    <s v="FN/MP N° 2060"/>
    <x v="0"/>
    <d v="2024-08-13T00:00:00"/>
    <s v="Orden de Compra "/>
    <n v="12260067"/>
    <d v="2026-05-04T00:00:00"/>
    <s v="Pasaje Aéreo Ida PMC-PUQ 05-05-2026 15:28hrs. Regreso PUQ-PMC 07-05-2026 14:08hrs."/>
    <s v="Sociedad de Turismo e Inversiones Inmobiliarias Ltda."/>
    <s v="76.204.527-3"/>
    <n v="238876"/>
    <x v="1"/>
  </r>
  <r>
    <s v="F.R. Magallanes"/>
    <s v="Licitación Pública"/>
    <s v="FN/MP N° 2060"/>
    <x v="0"/>
    <d v="2024-08-13T00:00:00"/>
    <s v="Orden de Compra "/>
    <n v="12260068"/>
    <d v="2026-05-05T00:00:00"/>
    <s v="Pasaje Aéreo  Ida SCL-PUQ 06-05-2026 07:54hrs. Regreso PUQ-SCL 08-05-2026 14:14hrs."/>
    <s v="Sociedad de Turismo e Inversiones Inmobiliarias Ltda."/>
    <s v="76.204.527-3"/>
    <n v="438790"/>
    <x v="1"/>
  </r>
  <r>
    <s v="F.R. Magallanes"/>
    <s v="Licitación Pública"/>
    <s v="FN/MP N° 2060"/>
    <x v="0"/>
    <d v="2024-08-13T00:00:00"/>
    <s v="Orden de Compra "/>
    <n v="12260072"/>
    <d v="2026-05-05T00:00:00"/>
    <s v="Pasaje Aéreo Ida PUQ-SCL 20-07-2026 19:30hrs. Regreso SCL-PUQ 24-07-2026 13:18hrs. Comisión de servicio."/>
    <s v="Sociedad de Turismo e Inversiones Inmobiliarias Ltda."/>
    <s v="76.204.527-3"/>
    <n v="318790"/>
    <x v="1"/>
  </r>
  <r>
    <s v="F.R. Magallanes"/>
    <s v="Licitación Pública"/>
    <s v="FN/MP N° 2060"/>
    <x v="0"/>
    <d v="2024-08-13T00:00:00"/>
    <s v="Orden de Compra "/>
    <n v="12260073"/>
    <d v="2026-05-06T00:00:00"/>
    <s v="Pasaje Aéreo Ida PUQ-SCL 20-07-2026 15:13hrs. Regreso SCL-PUQ 24-07-2026 08:50hrs. Comisión de servicio."/>
    <s v="Sociedad de Turismo e Inversiones Inmobiliarias Ltda."/>
    <s v="76.204.527-3"/>
    <n v="329904"/>
    <x v="1"/>
  </r>
  <r>
    <s v="F.R. Magallanes"/>
    <s v="Licitación Pública"/>
    <s v="FN/MP N° 2060"/>
    <x v="0"/>
    <d v="2024-08-13T00:00:00"/>
    <s v="Orden de Compra "/>
    <n v="12260074"/>
    <d v="2026-05-06T00:00:00"/>
    <s v="4 Pasajes Aéreos Ida SCL-PUQ 10-05-2026 04:31hrs. - Regreso PUQ-SCL 13-05-2026 09:50hrs / Ida SCL-PUQ 10-05-2026 08:50hrs. - Regreso PUQ-SCL 12-05-2026 19:30hrs. / Ida SCL-PUQ 10-05-2026 04:31hrs. - Regreso PUQ-SCL 12-05-2026 19:30hrs / Ida SCL-PUQ 10-05-2026 12:52hrs. - Regreso PUQ-SCL 13-05-2026 09:50hrs."/>
    <s v="Sociedad de Turismo e Inversiones Inmobiliarias Ltda."/>
    <s v="76.204.527-3"/>
    <n v="1568616"/>
    <x v="1"/>
  </r>
  <r>
    <s v="F.R. Magallanes"/>
    <s v="Licitación Pública"/>
    <s v="FN/MP N° 2060"/>
    <x v="0"/>
    <d v="2024-08-13T00:00:00"/>
    <s v="Orden de Compra "/>
    <n v="12260076"/>
    <d v="2026-05-07T00:00:00"/>
    <s v="Pasaje Aéreo Ida PUQ-SCL 20-07-2026 19:30hrs. Regreso SCL-PUQ 24-07-2026 13:18hrs.Comisión de servicio."/>
    <s v="Sociedad de Turismo e Inversiones Inmobiliarias Ltda."/>
    <s v="76.204.527-3"/>
    <n v="326048"/>
    <x v="1"/>
  </r>
  <r>
    <s v="F.R. Magallanes"/>
    <s v="Licitación Pública"/>
    <s v="FN/MP N° 2060"/>
    <x v="0"/>
    <d v="2024-08-13T00:00:00"/>
    <s v="Orden de Compra "/>
    <n v="12260077"/>
    <d v="2026-05-07T00:00:00"/>
    <s v="Pasaje Aéreo Ida SCL-PUQ 10-05-2026 08:50hrs. Regreso PUQ-SCL 12-05-2026 19:30hrs."/>
    <s v="Sociedad de Turismo e Inversiones Inmobiliarias Ltda."/>
    <s v="76.204.527-3"/>
    <n v="361048"/>
    <x v="1"/>
  </r>
  <r>
    <s v="F.R. Magallanes"/>
    <s v="Compra/Contratación inferior a 3 UTM"/>
    <s v="No Aplica"/>
    <x v="1"/>
    <s v="No Aplica"/>
    <s v="Orden de Compra "/>
    <n v="12260078"/>
    <d v="2026-05-11T00:00:00"/>
    <s v="Insumos de cocktail para Programa de tráfico Portuario."/>
    <s v="AUSTRAL BAKERY SPA."/>
    <s v="76478405-7"/>
    <n v="209916"/>
    <x v="1"/>
  </r>
  <r>
    <s v="F.R. Magallanes"/>
    <s v="Compra/Contratación inferior a 3 UTM"/>
    <s v="No Aplica"/>
    <x v="1"/>
    <s v="No Aplica"/>
    <s v="Orden de Compra "/>
    <n v="12260079"/>
    <d v="2026-05-11T00:00:00"/>
    <s v="Suministro de Cafe Percolador para programa de trafico portuario."/>
    <s v="ELENA RAMIREZ HORMAZSABAL"/>
    <s v="17078605-K"/>
    <n v="83300"/>
    <x v="1"/>
  </r>
  <r>
    <s v="F.R. Magallanes"/>
    <s v="Compra/Contratación inferior a 3 UTM"/>
    <s v="No Aplica"/>
    <x v="1"/>
    <s v="No Aplica"/>
    <s v="Orden de Compra "/>
    <n v="12260080"/>
    <d v="2026-05-11T00:00:00"/>
    <s v="Insumos y alimentos Coffe Programa de tráfico portuario"/>
    <s v="DISTRIBUIDORA TIO RICO LTDA."/>
    <s v="76052495-6"/>
    <n v="192211"/>
    <x v="1"/>
  </r>
  <r>
    <s v="F.R. Magallanes"/>
    <s v="Licitación Pública"/>
    <s v="FN/MP N° 2060"/>
    <x v="0"/>
    <d v="2024-08-13T00:00:00"/>
    <s v="Orden de Compra "/>
    <n v="12260082"/>
    <d v="2026-05-11T00:00:00"/>
    <s v="Cambio Pasaje Aéreo Ida PUQ-SCL 08-06-2026 19:30hrs. Regreso SCL-PUQ 14-06-2026 22:48hrs.Comisión de servicio."/>
    <s v="Sociedad de Turismo e Inversiones Inmobiliarias Ltda."/>
    <s v="76.204.527-3"/>
    <n v="52000"/>
    <x v="1"/>
  </r>
  <r>
    <s v="F.R. Magallanes"/>
    <s v="Licitación Pública"/>
    <s v="FN/MP N° 2060"/>
    <x v="0"/>
    <d v="2024-08-13T00:00:00"/>
    <s v="Orden de Compra "/>
    <n v="12260083"/>
    <d v="2026-05-11T00:00:00"/>
    <s v="Pasajes Aéreos  Ida PUQ-PMC 17-05-2026 14:13hrs. Regreso PMC-PUQ 20-05-2026 15:28hrs. Comisión de servicio."/>
    <s v="Sociedad de Turismo e Inversiones Inmobiliarias Ltda."/>
    <s v="76.204.527-3"/>
    <n v="453176"/>
    <x v="1"/>
  </r>
  <r>
    <s v="F.R. Magallanes"/>
    <s v="Licitación Pública"/>
    <s v="FN/MP N° 2060"/>
    <x v="0"/>
    <d v="2024-08-13T00:00:00"/>
    <s v="Orden de Compra "/>
    <n v="12260084"/>
    <d v="2026-05-11T00:00:00"/>
    <s v="Cambio Pasaje Aéreo PUQ-SCL 13-05-2026 19:30hrs."/>
    <s v="Sociedad de Turismo e Inversiones Inmobiliarias Ltda."/>
    <s v="76.204.527-3"/>
    <n v="105140"/>
    <x v="1"/>
  </r>
  <r>
    <s v="F.R. Magallanes"/>
    <s v="Licitación Pública"/>
    <s v="FN/MP N° 2060"/>
    <x v="0"/>
    <d v="2024-08-13T00:00:00"/>
    <s v="Orden de Compra "/>
    <n v="12260085"/>
    <d v="2026-05-12T00:00:00"/>
    <s v="Cambio pasaje aéreo Ida 15-05-2026 tramo PUQ-PMC 14:14hrs. Regreso 24-05-2026 tramo PMC-PUQ 15:28hrs. Comisión de servicio."/>
    <s v="Sociedad de Turismo e Inversiones Inmobiliarias Ltda."/>
    <s v="76.204.527-3"/>
    <n v="31972"/>
    <x v="1"/>
  </r>
  <r>
    <s v="F.R. Magallanes"/>
    <s v="Compra/Contratación inferior a 3 UTM"/>
    <s v="No Aplica"/>
    <x v="1"/>
    <s v="No Aplica"/>
    <s v="Orden de Compra "/>
    <n v="12260086"/>
    <d v="2026-05-13T00:00:00"/>
    <s v="44 Carpetas porta Diplomas"/>
    <s v="IMPRESOS TORRES SPA"/>
    <s v="77807254-8"/>
    <n v="209440"/>
    <x v="1"/>
  </r>
  <r>
    <s v="F.R. Magallanes"/>
    <s v="Licitación Pública"/>
    <s v="FN/MP N° 2060"/>
    <x v="0"/>
    <d v="2024-08-13T00:00:00"/>
    <s v="Orden de Compra "/>
    <n v="12260090"/>
    <d v="2026-05-18T00:00:00"/>
    <s v="Pasaje aéreo Ida 24-05-2026 PUQ-SCL 12:43hrs. Regreso 26-05-2026 SCL-PUQ 08:58hrs.Comisión de servicio."/>
    <s v="Sociedad de Turismo e Inversiones Inmobiliarias Ltda."/>
    <s v="76.204.527-3"/>
    <n v="461474"/>
    <x v="1"/>
  </r>
  <r>
    <s v="F.R. Magallanes"/>
    <s v="Licitación Pública"/>
    <s v="FN/MP N° 2060"/>
    <x v="0"/>
    <d v="2024-08-13T00:00:00"/>
    <s v="Orden de Compra "/>
    <n v="12260091"/>
    <d v="2026-05-18T00:00:00"/>
    <s v="Pasaje aéreo Ida 12-06-2026 WPU-PUQ 13:30hrs. Regreso 22-06-2026 PUQ-WPU 12:00hrs. Comisión de servicio."/>
    <s v="Sociedad de Turismo e Inversiones Inmobiliarias Ltda."/>
    <s v="76.204.527-3"/>
    <n v="287559"/>
    <x v="1"/>
  </r>
  <r>
    <s v="F.R. Magallanes"/>
    <s v="Licitación Pública"/>
    <s v="FN/MP N° 2060"/>
    <x v="0"/>
    <d v="2024-08-13T00:00:00"/>
    <s v="Orden de Compra "/>
    <n v="12260096"/>
    <d v="2026-05-29T00:00:00"/>
    <s v="Pasaje Aereo IDA 06-06-2026 PUQ-SCL 18:10Hrs. / 07-06-2026 SCL-ARI 07:35Hrs. REGRESO 10-06-2026 ARI-SCL 08:05Hrs. / 10-06-2026 SCL-PUQ 12:52Hrs. Comisión de servicio."/>
    <s v="Sociedad de Turismo e Inversiones Inmobiliarias Ltda."/>
    <s v="76.204.527-3"/>
    <n v="575096"/>
    <x v="1"/>
  </r>
  <r>
    <s v="F.R. Metrop. Centro Norte"/>
    <s v="Compra/Contratación inferior a 3 UTM"/>
    <s v="No Aplica"/>
    <x v="1"/>
    <s v="No Aplica"/>
    <s v="O/Compra"/>
    <n v="13260094"/>
    <d v="2026-05-13T00:00:00"/>
    <s v="Compra de pizarra de vidrio mas instalacion."/>
    <s v="ABASTEC. DE VIDRIOS Y ALU"/>
    <s v="76113666-6"/>
    <n v="195820"/>
    <x v="1"/>
  </r>
  <r>
    <s v="F.R. Metrop. Centro Norte"/>
    <s v="Licitación Pública"/>
    <s v="FN/MP N° 2060"/>
    <x v="0"/>
    <d v="2024-08-13T00:00:00"/>
    <s v="O/Compra"/>
    <n v="13260096"/>
    <d v="2026-05-14T00:00:00"/>
    <s v="Adquisición pasaje aéreo 13-05-2026 Santiago- La Serena y de"/>
    <s v="Sociedad de Turismo e Inversiones Inmobiliarias Ltda."/>
    <s v="76.204.527-3"/>
    <n v="276790"/>
    <x v="1"/>
  </r>
  <r>
    <s v="F.R. Metrop. Centro Norte"/>
    <s v="Compra/Contratación inferior a 3 UTM"/>
    <s v="No Aplica"/>
    <x v="1"/>
    <s v="No Aplica"/>
    <s v="O/Compra"/>
    <n v="13260097"/>
    <d v="2026-05-14T00:00:00"/>
    <s v="Servicio de destrucción de especies"/>
    <s v="K D M S.A."/>
    <s v="96754450-7"/>
    <n v="106148"/>
    <x v="1"/>
  </r>
  <r>
    <s v="F.R. Metrop. Centro Norte"/>
    <s v="Licitación Pública"/>
    <s v="RES FR N°293"/>
    <x v="0"/>
    <d v="2024-12-05T00:00:00"/>
    <s v="O/Compra"/>
    <n v="13260098"/>
    <d v="2026-05-14T00:00:00"/>
    <s v="Servicio de 9 evaluaciones psicolaborales estamento Fiscal/Profesional"/>
    <s v="CONSULTORA TCS GROUP"/>
    <s v="77108874-0"/>
    <n v="1270208"/>
    <x v="1"/>
  </r>
  <r>
    <s v="F.R. Metrop. Centro Norte"/>
    <s v="Compra/Contratación inferior a 3 UTM"/>
    <s v="No Aplica"/>
    <x v="1"/>
    <s v="No Aplica"/>
    <s v="O/Compra"/>
    <n v="13260102"/>
    <d v="2026-05-18T00:00:00"/>
    <s v="Desratización de bodega San Francisco"/>
    <s v="MATABICHOS CONTROL DE PLA"/>
    <s v="77587350-7"/>
    <n v="83300"/>
    <x v="1"/>
  </r>
  <r>
    <s v="F.R. Metrop. Centro Norte"/>
    <s v="Licitación Pública"/>
    <s v="RES FR N°293"/>
    <x v="0"/>
    <d v="2024-12-05T00:00:00"/>
    <s v="O/Compra"/>
    <n v="13260104"/>
    <d v="2026-05-25T00:00:00"/>
    <s v="Servicio de 4 evaluaciones psicolaborales estamento administrativo/auxiliar"/>
    <s v="CONSULTORIA E INVEST"/>
    <s v="76580320-9"/>
    <n v="405093"/>
    <x v="1"/>
  </r>
  <r>
    <s v="F.R. Metrop. Centro Norte"/>
    <s v="Licitación Pública"/>
    <s v="RES FR N°293"/>
    <x v="0"/>
    <d v="2024-12-05T00:00:00"/>
    <s v="O/Compra"/>
    <n v="13260105"/>
    <d v="2026-05-25T00:00:00"/>
    <s v="Servicio de 9 evaluaciones psicolaborales estamento administrativo"/>
    <s v="CONSULTORA TCS GROUP"/>
    <s v="77108874-0"/>
    <n v="911459"/>
    <x v="1"/>
  </r>
  <r>
    <s v="F.R. Metrop. Centro Norte"/>
    <s v="Compra/Contratación inferior a 3 UTM"/>
    <s v="No Aplica"/>
    <x v="1"/>
    <s v="No Aplica"/>
    <s v="O/Compra"/>
    <n v="13260106"/>
    <d v="2026-05-26T00:00:00"/>
    <s v="Adquisición de 250 Corta Credenciales Duo"/>
    <s v="IDENTICARD SPA"/>
    <s v="96750760-1"/>
    <n v="187425"/>
    <x v="1"/>
  </r>
  <r>
    <s v="F.R. Metrop. Oriente"/>
    <s v="Compra/Contratación inferior a 3 UTM"/>
    <s v="No Aplica"/>
    <x v="1"/>
    <s v="No Aplica"/>
    <s v="Orden de Compra"/>
    <n v="14260080"/>
    <d v="2026-05-05T00:00:00"/>
    <s v="Complementa OC 14260062 por una hora adicional de servicio de interprete chino-español."/>
    <s v="HEXING WANG"/>
    <s v="12030780-0"/>
    <n v="112094"/>
    <x v="1"/>
  </r>
  <r>
    <s v="F.R. Metrop. Oriente"/>
    <s v="Trato Directo"/>
    <s v="Res. FN N° 1009-2026"/>
    <x v="1"/>
    <d v="2026-05-05T00:00:00"/>
    <s v="Orden de Compra"/>
    <n v="14260084"/>
    <d v="2026-05-07T00:00:00"/>
    <s v="Servicio de Capacitación Avanzada y Certificación para 2 funcionarios en Sistema Cellebrite Certified Physical Analyst."/>
    <s v="SERVICIOS PROFESIONALES UP SPA"/>
    <s v="76831298-2"/>
    <n v="11844260"/>
    <x v="1"/>
  </r>
  <r>
    <s v="F.R. Metrop. Oriente"/>
    <s v="Compra/Contratación inferior a 3 UTM"/>
    <s v="No Aplica"/>
    <x v="1"/>
    <s v="No Aplica"/>
    <s v="Orden de Compra"/>
    <n v="14260093"/>
    <d v="2026-05-20T00:00:00"/>
    <s v="Servicio de destrucción de especies de Fiscalía La Florida-Peñalolén-Macul."/>
    <s v="K D M S.A."/>
    <s v="96754450-7"/>
    <n v="53074"/>
    <x v="1"/>
  </r>
  <r>
    <s v="F.R. Metrop. Sur"/>
    <s v="Compra/Contratación inferior a 3 UTM"/>
    <s v="No Aplica"/>
    <x v="1"/>
    <s v="No Aplica"/>
    <s v="Orden de Compra"/>
    <n v="15260088"/>
    <d v="2026-05-05T00:00:00"/>
    <s v="Servicio de destrucción de especies, solicitado por la Unidad de Custodia de la Fiscalía Local de Puente Alto. "/>
    <s v="K D M S.A."/>
    <s v="96754450-7"/>
    <n v="49623"/>
    <x v="1"/>
  </r>
  <r>
    <s v="F.R. Metrop. Sur"/>
    <s v="Compra/Contratación inferior a 3 UTM"/>
    <s v="No Aplica"/>
    <x v="1"/>
    <s v="No Aplica"/>
    <s v="Orden de Compra"/>
    <n v="15260095"/>
    <d v="2026-05-13T00:00:00"/>
    <s v="Servicio de reparación punto de red, trabajos menores en Fiscalía Local de Puente Alto."/>
    <s v="FICONTEL LTDA."/>
    <s v="78049160-4"/>
    <n v="130900"/>
    <x v="1"/>
  </r>
  <r>
    <s v="F.R. Metrop. Sur"/>
    <s v="Licitación Pública"/>
    <s v=" FRMS     N°62/2025"/>
    <x v="0"/>
    <d v="2025-09-09T00:00:00"/>
    <s v="Orden de Compra"/>
    <n v="15260106"/>
    <d v="2026-05-28T00:00:00"/>
    <s v="Servicio de reparación de equipos de aire acondicionado, de conformidad con el contrato de prestación de servicios suscrito el 26-09-2025, correspondiente al Anexo N° 9 de la Licitación Pública ID 696212-3-LE25."/>
    <s v="RORAIMA MULTISERVICIOS SPA. "/>
    <s v="77258276-5"/>
    <n v="656613"/>
    <x v="1"/>
  </r>
  <r>
    <s v="F.R. Metrop. Occidente"/>
    <s v="Compra/Contratación inferior a 3 UTM"/>
    <s v="No Aplica"/>
    <x v="1"/>
    <s v="No Aplica"/>
    <s v="O/Compra"/>
    <n v="16260117"/>
    <d v="2026-05-19T00:00:00"/>
    <s v="Trabajos menores en edificio .Provisión, cambio e instalación monomando en lavaplatos casino piso 12- Desarme mesón en casino piso 11 con reparación muro y corte planchas melamina a medida para cubierta de cajonera de pedestal para escritorios. Contratación conforme a art.8 letra &quot;a&quot; del reglamento del MP, ley 19886."/>
    <s v="NELSON ENRIQUE SOZA BARRAZA"/>
    <s v="11662674-8"/>
    <n v="200590"/>
    <x v="1"/>
  </r>
  <r>
    <s v="F.R. Metrop. Occidente"/>
    <s v="Compra/Contratación inferior a 3 UTM"/>
    <s v="No Aplica"/>
    <x v="1"/>
    <s v="No Aplica"/>
    <s v="O/Compra"/>
    <n v="16260118"/>
    <d v="2026-05-08T00:00:00"/>
    <s v="Provisión e instalación de puntos y cables HDMI para sala multiuso FRM Occidente en piso 13 edificio Miraflores 383. Contratación de conformidad al letra &quot;a&quot; del art. 8 del reglamento del Ministerio Público, ley 19886.Conforme a REQ. 107"/>
    <s v="SERV ELECTR RICARDO MARIMAN EIRL"/>
    <s v="76694226-1"/>
    <n v="208774"/>
    <x v="1"/>
  </r>
  <r>
    <s v="F.R. Metrop. Occidente"/>
    <s v="Compra/Contratación inferior a 3 UTM"/>
    <s v="No Aplica"/>
    <x v="1"/>
    <s v="No Aplica"/>
    <s v="O/Compra"/>
    <n v="16260119"/>
    <d v="2026-05-08T00:00:00"/>
    <s v="Provisión de puntos de red y centros de energía para sistema cámaras cctv en para sector auditorio y áreas comunes piso 13 edificio Miraflores 383. Contratación conforme a art. 8 letra &quot;a&quot; del reglamento del MP. ley 19886, de acuerdo a REQ. 108"/>
    <s v="SERV ELECTR RICARDO MARIMAN EIRL"/>
    <s v="76694226-1"/>
    <n v="208488"/>
    <x v="1"/>
  </r>
  <r>
    <s v="F.R. Metrop. Occidente"/>
    <s v="Compra/Contratación inferior a 3 UTM"/>
    <s v="No Aplica"/>
    <x v="1"/>
    <s v="No Aplica"/>
    <s v="O/Compra"/>
    <n v="16260122"/>
    <d v="2026-05-13T00:00:00"/>
    <s v="Visita técnica para revisión de consumos eléctricos trifásicos y monofásicos en instalación FL de Melipilla. Contratación de servicio conforme a art. 8 letra &quot;a&quot; del reglamento interno del MP."/>
    <s v="SERELEC SPA"/>
    <s v="78052732-3"/>
    <n v="167314"/>
    <x v="1"/>
  </r>
  <r>
    <s v="F.R. Metrop. Occidente"/>
    <s v="Compra/Contratación inferior a 3 UTM"/>
    <s v="No Aplica"/>
    <x v="1"/>
    <s v="No Aplica"/>
    <s v="O/Compra"/>
    <n v="16260124"/>
    <d v="2026-05-19T00:00:00"/>
    <s v="Provisión e instalación centro enchufes para termos eléctricos duchas piso 11. Contratación conforme a la letra &quot;a&quot; del art. 8 del reglamento interno del Ministerio Público."/>
    <s v="SERV ELECTR RICARDO MARIMAN EIRL"/>
    <s v="76694226-1"/>
    <n v="195696"/>
    <x v="1"/>
  </r>
  <r>
    <s v="F.R. Metrop. Occidente"/>
    <s v="Compra/Contratación inferior a 3 UTM"/>
    <s v="No Aplica"/>
    <x v="1"/>
    <s v="No Aplica"/>
    <s v="O/Compra"/>
    <n v="16260125"/>
    <d v="2026-05-19T00:00:00"/>
    <s v="Reparación de cortina roller con mecanismos y reinstalación en oficina de Fiscalía Melipilla. Contratación de acuerdo a art. 8 letra &quot;a&quot; del reglamento interno del MP."/>
    <s v="LEONEL SALIT GAJARDO"/>
    <s v="9765193-0"/>
    <n v="208250"/>
    <x v="1"/>
  </r>
  <r>
    <s v="F.R. Metrop. Occidente"/>
    <s v="Compra/Contratación inferior a 3 UTM"/>
    <s v="No Aplica"/>
    <x v="1"/>
    <s v="No Aplica"/>
    <s v="O/Compra"/>
    <n v="16260126"/>
    <d v="2026-05-26T00:00:00"/>
    <s v="OC regulariza Trabajos menores en edificio FL de San Bernardo solicitados por Administradora Faride Lobos a prestador. Contratación conforme a art. 8 letra &quot;a&quot; del reglamento interno del MP, ley 19886."/>
    <s v="WINSTON MANUEL HERNANDEZ RIOS"/>
    <s v="11169776-0"/>
    <n v="164012"/>
    <x v="1"/>
  </r>
  <r>
    <s v="F.R. Metrop. Occidente"/>
    <s v="Compra/Contratación inferior a 3 UTM"/>
    <s v="No Aplica"/>
    <x v="1"/>
    <s v="No Aplica"/>
    <s v="O/Compra"/>
    <n v="16260130"/>
    <d v="2026-05-29T00:00:00"/>
    <s v="Adquisición de tarjeta acceso a dependencias Centro Justicia de Santiago para Abogado asistente fiscal Francisco Ayala. Se solicita accesos F1- F9- F9A- F31- F34. Contratación de conformidad a la letra &quot;a&quot; de art. 8 del reglamento interno del Ministerio Público, ley 19.886.- VALOR UF REFERENCIAL DE $40.000, PROVEEDOR DEBE CONSIDERAR VALOR DE UF AL DÍA DE FACTURACIÓN."/>
    <s v="SOC.CONCESIONARIA C.DE JUSTICIA DE STGO."/>
    <s v="99557380-6"/>
    <n v="23800"/>
    <x v="1"/>
  </r>
  <r>
    <s v="Fiscalía Nacional"/>
    <s v="Licitación Pública"/>
    <s v="FN/MP N° 2060"/>
    <x v="0"/>
    <d v="2024-08-13T00:00:00"/>
    <s v="Orden de Compra"/>
    <n v="17260351"/>
    <d v="2026-05-05T00:00:00"/>
    <s v="Pasaje aéreo por comisión de servicio en el país pasaje aéreo nacional para Sra. Paola Alejandra Apablaza Arias, Rut: 8.704.052-6, Santiago/Iquique /Santiago, del 28 al 29 de mayo de 2026. Motivo: Cometido a Iquique - jornadas de trabajo FST"/>
    <s v="Sociedad de Turismo e Inversiones Inmobiliarias Ltda."/>
    <s v="76.204.527-3"/>
    <n v="176790"/>
    <x v="1"/>
  </r>
  <r>
    <s v="Fiscalía Nacional"/>
    <s v="Licitación Pública"/>
    <s v="FN/MP N° 2060"/>
    <x v="0"/>
    <d v="2024-08-13T00:00:00"/>
    <s v="Orden de Compra"/>
    <n v="17260352"/>
    <d v="2026-05-05T00:00:00"/>
    <s v="Pasaje aéreo nacional para Sr. Carlos Bobadilla Barra, Rut: 17.619.374-3, Santiago/Antofagasta/Santiago, del 12 al 14 de mayo de 2026. Motivo: Visita de implementación a SAC Antofagasta."/>
    <s v="Sociedad de Turismo e Inversiones Inmobiliarias Ltda."/>
    <s v="76.204.527-3"/>
    <n v="226309"/>
    <x v="1"/>
  </r>
  <r>
    <s v="Fiscalía Nacional"/>
    <s v="Licitación Pública"/>
    <s v="FN/MP N° 2060"/>
    <x v="0"/>
    <d v="2024-08-13T00:00:00"/>
    <s v="Orden de Compra"/>
    <n v="17260353"/>
    <d v="2026-05-05T00:00:00"/>
    <s v="Pasaje aéreo nacional para sr. Willybaldo Saavedra Portales, Rut: 14.497.340-2, Santiago/Antofagasta/Santiago, del 12 al 14 de mayo de 2026. Motivo: Visita de implementación a SAC Antofagasta."/>
    <s v="Sociedad de Turismo e Inversiones Inmobiliarias Ltda."/>
    <s v="76.204.527-3"/>
    <n v="226309"/>
    <x v="1"/>
  </r>
  <r>
    <s v="Fiscalía Nacional"/>
    <s v="Licitación Pública"/>
    <s v="FN/MP N° 2060"/>
    <x v="0"/>
    <d v="2024-08-13T00:00:00"/>
    <s v="Orden de Compra"/>
    <n v="17260354"/>
    <d v="2026-05-05T00:00:00"/>
    <s v="Pasaje aéreo nacional para Sr. Claudio Ramirez, Rut: 17.619.374-3, Santiago/Concepción, el 12 de mayo de 2026. jornadas de trabajo presenciales con los equipos SAC de las Fiscalías Regionales."/>
    <s v="Sociedad de Turismo e Inversiones Inmobiliarias Ltda."/>
    <s v="76.204.527-3"/>
    <n v="226309"/>
    <x v="1"/>
  </r>
  <r>
    <s v="Fiscalía Nacional"/>
    <s v="Licitación Pública"/>
    <s v="FN/MP N° 2060"/>
    <x v="0"/>
    <d v="2024-08-13T00:00:00"/>
    <s v="Orden de Compra"/>
    <n v="17260355"/>
    <d v="2026-05-05T00:00:00"/>
    <s v="Pasaje aéreo por comisión de servicio en el país pasaje aéreo nacional para sr. Juan Droguett, rut:13596560-k, Santiago/La Serena/Santiago, del 26 al 27 de mayo de 2026. motivo: visita de seguridad en la prevención de riesgos."/>
    <s v="Sociedad de Turismo e Inversiones Inmobiliarias Ltda."/>
    <s v="76.204.527-3"/>
    <n v="160790"/>
    <x v="1"/>
  </r>
  <r>
    <s v="Fiscalía Nacional"/>
    <s v="Trato Directo"/>
    <s v="FN/MP N° 1020"/>
    <x v="1"/>
    <d v="2026-05-06T00:00:00"/>
    <s v="Orden de Compra"/>
    <n v="17260357"/>
    <d v="2026-05-06T00:00:00"/>
    <s v="Reparación en calidad de urgente del ascensor N° 1 del edificio institucional de la Fiscalía Nacional."/>
    <s v="Ascensores Schindler (Chile)S.A."/>
    <s v="93565000-3"/>
    <n v="407372"/>
    <x v="1"/>
  </r>
  <r>
    <s v="Fiscalía Nacional"/>
    <s v="Licitación Pública"/>
    <s v="FN/MP N° 2060"/>
    <x v="0"/>
    <d v="2024-08-13T00:00:00"/>
    <s v="Orden de Compra"/>
    <n v="17260358"/>
    <d v="2026-05-07T00:00:00"/>
    <s v="Pasaje aéreo nacional para Sr. Emilio Rodríguez, Rut: 13197814-6, Santiago/La Serena/Santiago, del 26 al 27 de Mayo de 2026. Motivo: Visita de seguridad en la prevención de riesgos. "/>
    <s v="Sociedad de Turismo e Inversiones Inmobiliarias Ltda."/>
    <s v="76.204.527-3"/>
    <n v="160790"/>
    <x v="1"/>
  </r>
  <r>
    <s v="Fiscalía Nacional"/>
    <s v="Licitación Privada"/>
    <s v="FN/MP N° 1454"/>
    <x v="2"/>
    <d v="2023-08-21T00:00:00"/>
    <s v="Orden de Compra"/>
    <n v="17260359"/>
    <d v="2026-05-07T00:00:00"/>
    <s v="Contratación de Servicios de Coffe break, para 50 personas por jornada, a realizarse los días 26, 27 y 28 de mayo de 2026, en jornada AM a las 11:00 horas, en dependencias de la Fiscalía Nacional piso 07. Con motivo de “Jornadas Formativas FL”."/>
    <s v="Servicios Alimentarios Pedro Pablo Hernandez Medina E.I.R.L."/>
    <s v="77599203-4"/>
    <n v="596850"/>
    <x v="1"/>
  </r>
  <r>
    <s v="Fiscalía Nacional"/>
    <s v="Licitación Pública"/>
    <s v="FN/MP N° 2060"/>
    <x v="0"/>
    <d v="2024-08-13T00:00:00"/>
    <s v="Orden de Compra"/>
    <n v="17260361"/>
    <d v="2026-05-07T00:00:00"/>
    <s v="Pasaje aéreo nacional para Sr. Felipe Carreño, Rut: 17054548-6, Santiago/La Serena/Santiago, del 26 al 27 de Mayo de 2026. Motivo: Visita de seguridad en la prevención de riesgos"/>
    <s v="Sociedad de Turismo e Inversiones Inmobiliarias Ltda."/>
    <s v="76.204.527-3"/>
    <n v="160790"/>
    <x v="1"/>
  </r>
  <r>
    <s v="Fiscalía Nacional"/>
    <s v="Trato Directo"/>
    <s v="FN/MP N° 992"/>
    <x v="1"/>
    <d v="2026-05-06T00:00:00"/>
    <s v="Orden de Compra"/>
    <n v="17260362"/>
    <d v="2026-05-07T00:00:00"/>
    <s v="Renovacion suscripción anual de sistema de consulta en línea a las bases de datos del diario oficial electrónico (DOE)."/>
    <s v="Info-Update Limitada"/>
    <s v="76023530-K"/>
    <n v="3123750"/>
    <x v="1"/>
  </r>
  <r>
    <s v="Fiscalía Nacional"/>
    <s v="Compra/Contratación inferior a 3 UTM"/>
    <s v="No Aplica"/>
    <x v="1"/>
    <s v="No Aplica"/>
    <s v="Orden de Compra"/>
    <n v="17260363"/>
    <d v="2026-05-07T00:00:00"/>
    <s v="Contratación del servicio de mantención preventiva y calibración de arco detector de metales, con el fin de asegurar su correcto funcionamiento."/>
    <s v="Bash Servicios Ltda. "/>
    <s v="77939870-6"/>
    <n v="121380"/>
    <x v="1"/>
  </r>
  <r>
    <s v="Fiscalía Nacional"/>
    <s v="Licitación Pública"/>
    <s v="FN/MP N° 2060"/>
    <x v="0"/>
    <d v="2024-08-13T00:00:00"/>
    <s v="Orden de Compra"/>
    <n v="17260365"/>
    <d v="2026-05-08T00:00:00"/>
    <s v="Pasaje aéreo nacional para  Sr. Cristian Paredes Valenzuela, Rut: 14.303.292-2 Santiago/Puerto Montt/Santiago, del 18 al 20 de Mayo de 2026. Motivo: Reunión MZ Sur y sostendrán diversas reuniones de trabajo en la región."/>
    <s v="Sociedad de Turismo e Inversiones Inmobiliarias Ltda."/>
    <s v="76.204.527-3"/>
    <n v="363790"/>
    <x v="1"/>
  </r>
  <r>
    <s v="Fiscalía Nacional"/>
    <s v="Licitación Pública"/>
    <s v="FN/MP N° 2060"/>
    <x v="0"/>
    <d v="2024-08-13T00:00:00"/>
    <s v="Orden de Compra"/>
    <n v="17260366"/>
    <d v="2026-05-08T00:00:00"/>
    <s v="Pasaje aéreo nacional para  Sr. Gonzalo Droguett, Rut:  13046919-1 Santiago/Puerto Montt/Santiago, del 18 al 20 de Mayo de 2026. Motivo: Reunión MZ Sur y sostendrán diversas reuniones de trabajo en la región."/>
    <s v="Sociedad de Turismo e Inversiones Inmobiliarias Ltda."/>
    <s v="76.204.527-3"/>
    <n v="363790"/>
    <x v="1"/>
  </r>
  <r>
    <s v="Fiscalía Nacional"/>
    <s v="Trato Directo"/>
    <s v="FN/MP N°967"/>
    <x v="1"/>
    <d v="2026-04-29T00:00:00"/>
    <s v="Orden de Compra"/>
    <n v="17260367"/>
    <d v="2026-05-29T00:00:00"/>
    <s v="Adquisición de elementos de protección personal para fiscales y funcionarios: 100 chalecos antibalas nivel III A. Certificado por IDIC bajo la norma: NIJ0101.04 Y DS 867."/>
    <s v="Comercial y Asesorías Armor Vest SpA"/>
    <s v="76507718-5"/>
    <n v="35105000"/>
    <x v="1"/>
  </r>
  <r>
    <s v="Fiscalía Nacional"/>
    <s v="Licitación Pública"/>
    <s v="FN/MP N° 2060"/>
    <x v="0"/>
    <d v="2024-08-13T00:00:00"/>
    <s v="Orden de Compra"/>
    <n v="17260368"/>
    <d v="2026-05-08T00:00:00"/>
    <s v="Pasaje aéreo nacional para  Sr. Maria Pilar Irribarra, Rut:11.229.634-4 Santiago/Puerto Montt/Santiago, del 18 al 20 de Mayo de 2026. Motivo: Reunión MZ Sur y sostendrán diversas reuniones de trabajo en la región."/>
    <s v="Sociedad de Turismo e Inversiones Inmobiliarias Ltda."/>
    <s v="76.204.527-3"/>
    <n v="363790"/>
    <x v="1"/>
  </r>
  <r>
    <s v="Fiscalía Nacional"/>
    <s v="Trato Directo"/>
    <s v="FN/MP N°967"/>
    <x v="1"/>
    <d v="2026-04-29T00:00:00"/>
    <s v="Orden de Compra"/>
    <n v="17260369"/>
    <d v="2026-05-12T00:00:00"/>
    <s v="Requiere la extensión de la key de suscripción de Google MAPS API, por 1.400.000 créditos, y por el plazo de 3 meses, desde el 1° de junio de 2026"/>
    <s v="Servicio de Integración de Sistemas de Información Geosalve Cia Ltda."/>
    <s v="76562690-0"/>
    <n v="21991200"/>
    <x v="1"/>
  </r>
  <r>
    <s v="Fiscalía Nacional"/>
    <s v="Licitación Pública"/>
    <s v="FN/MP N° 2060"/>
    <x v="0"/>
    <d v="2024-08-13T00:00:00"/>
    <s v="Orden de Compra"/>
    <n v="17260353"/>
    <d v="2026-05-11T00:00:00"/>
    <s v="Pasaje aéreo nacional para el Sr. Felipe Fritz Castro, Rut: 16.899.242-4, Temuco/Santiago, martes 12 de mayo 2026.  acompañará al Sr. Fiscal Nacional en su regreso (motivo particular). "/>
    <s v="Sociedad de Turismo e Inversiones Inmobiliarias Ltda."/>
    <s v="76.204.527-3"/>
    <n v="253864"/>
    <x v="1"/>
  </r>
  <r>
    <s v="Fiscalía Nacional"/>
    <s v="Licitación Pública"/>
    <s v="FN/MP N° 2060"/>
    <x v="0"/>
    <d v="2024-08-13T00:00:00"/>
    <s v="Orden de Compra"/>
    <n v="17260375"/>
    <d v="2026-05-12T00:00:00"/>
    <s v="Pasaje aéreo nacional para la Sra. Marcela Toledo, Rut:13.903.347-7 , Santiago/Arica/Santiago, 25 al 28  de mayo 2026. Motivo: Realización de una Jornada de capacitación y revisión de causas de competencia ULDDECO."/>
    <s v="Sociedad de Turismo e Inversiones Inmobiliarias Ltda."/>
    <s v="76.204.527-3"/>
    <n v="312560"/>
    <x v="1"/>
  </r>
  <r>
    <s v="Fiscalía Nacional"/>
    <s v="Licitación Pública"/>
    <s v="FN/MP N° 2060"/>
    <x v="0"/>
    <d v="2024-08-13T00:00:00"/>
    <s v="Orden de Compra"/>
    <n v="17260376"/>
    <d v="2026-05-12T00:00:00"/>
    <s v="Pasaje aéreo nacional para el Sr. Jose Manuel Madariaga, Rut.: 18.634.420-0  , Santiago/Arica/Santiago, 25 al 28  de mayo 2026. Motivo: Realización de una Jornada de capacitación y revisión de causas de competencia ULDDECO."/>
    <s v="Sociedad de Turismo e Inversiones Inmobiliarias Ltda."/>
    <s v="76.204.527-3"/>
    <n v="312560"/>
    <x v="1"/>
  </r>
  <r>
    <s v="Fiscalía Nacional"/>
    <s v="Licitación Privada"/>
    <s v="FN/MP N° 1454"/>
    <x v="2"/>
    <d v="2023-08-21T00:00:00"/>
    <s v="Orden de Compra"/>
    <n v="17260377"/>
    <d v="2026-05-12T00:00:00"/>
    <s v="Contratación de Servicios de Coffe break, para 20 personas, a realizarse el día lunes 18 de mayo de 2026 en jornada AM a las 11:00 horas, en dependencias de la Fiscalía Nacional. Con motivo de “Presentación de una Guía de acceso a la justicia para personas con discapacidad y personas mayores, elaborada por el Ministerio Público con el apoyo del Alto Comisionado de las Naciones Unidas para los DD.HH., ACNUDH”."/>
    <s v="Servicios Alimentarios Pedro Pablo Hernandez Medina E.I.R.L."/>
    <s v="77599203-4"/>
    <n v="81801"/>
    <x v="1"/>
  </r>
  <r>
    <s v="Fiscalía Nacional"/>
    <s v="Licitación Pública"/>
    <s v="FN/MP N° 2060"/>
    <x v="0"/>
    <d v="2024-08-13T00:00:00"/>
    <s v="Orden de Compra"/>
    <n v="17260383"/>
    <d v="2026-05-15T00:00:00"/>
    <s v="Pasaje aéreo nacional para Sr. Roberto Garrido Bedwell, Rut: 10.363.681-7, Temuco/Santiago/Temuco, del 18 al 23 de mayo de 2026. Subroga al Fiscal Nacional."/>
    <s v="Sociedad de Turismo e Inversiones Inmobiliarias Ltda."/>
    <s v="76.204.527-3"/>
    <n v="185818"/>
    <x v="1"/>
  </r>
  <r>
    <s v="Fiscalía Nacional"/>
    <s v="Trato Directo"/>
    <s v="FN/MP N° 1100"/>
    <x v="1"/>
    <d v="2026-05-14T00:00:00"/>
    <s v="Orden de Compra"/>
    <n v="17260384"/>
    <d v="2026-05-15T00:00:00"/>
    <s v="Ofrendas Fiscalía en madera de 110 cm de ancho x 90 cm de alto, logo Fiscalía troquelado corte CNC volumétrico, con pintura de acuerdo a los Pantones requeridos."/>
    <s v="Sociedad de Comunicación Simple SpA."/>
    <s v="76981620-8"/>
    <n v="1785000"/>
    <x v="1"/>
  </r>
  <r>
    <s v="Fiscalía Nacional"/>
    <s v="Licitación Pública"/>
    <s v="FN/MP N° 2060"/>
    <x v="0"/>
    <d v="2024-08-13T00:00:00"/>
    <s v="Orden de Compra"/>
    <n v="17260385"/>
    <d v="2026-05-18T00:00:00"/>
    <s v="Pasaje aéreo nacional para la Sr. Claudio Ramírez Nuñez, Rut: 11.415.366-4, Santiago/Puerto Montt/ Valdivia /Santiago,03 al 05 junio 2026. Motivo: El viaje se inscribe en el contexto del proceso de implementación de los Sistemas de Análisis Criminal, conforme a lo dispuesto en la Ley N° 21.771."/>
    <s v="Sociedad de Turismo e Inversiones Inmobiliarias Ltda."/>
    <s v="76.204.527-3"/>
    <n v="184976"/>
    <x v="1"/>
  </r>
  <r>
    <s v="Fiscalía Nacional"/>
    <s v="Licitación Pública"/>
    <s v="FN/MP N° 2060"/>
    <x v="0"/>
    <d v="2024-08-13T00:00:00"/>
    <s v="Orden de Compra"/>
    <n v="17260386"/>
    <d v="2026-05-18T00:00:00"/>
    <s v="Pasaje aéreo nacional para la Sr. Willybaldo Saavedra Portales, Rut: 14.497.340-2, Santiago/Puerto Montt/ Valdivia /Santiago, del 03 al 05 junio 2026. El viaje se inscribe en el contexto del proceso de implementación de los Sistemas de Análisis Criminal, conforme a lo dispuesto en la Ley N° 21.771."/>
    <s v="Sociedad de Turismo e Inversiones Inmobiliarias Ltda."/>
    <s v="76.204.527-3"/>
    <n v="184976"/>
    <x v="1"/>
  </r>
  <r>
    <s v="Fiscalía Nacional"/>
    <s v="Licitación Privada"/>
    <s v="FN/MP N° 1454"/>
    <x v="2"/>
    <d v="2023-08-21T00:00:00"/>
    <s v="Orden de Compra"/>
    <n v="17260390"/>
    <d v="2026-05-25T00:00:00"/>
    <s v="Contratación de Servicio de Coffe break, para 15 personas, a realizarse el día 25 de junio de 2026, en jornada AM a las 11:00 horas, en dependencias de la Fiscalía Nacional piso 07. Con motivo de “Comité Curricular para el desarrollo de la línea formativa de atención de público”."/>
    <s v="Servicios Alimentarios Pedro Pablo Hernandez Medina E.I.R.L."/>
    <s v="77599203-4"/>
    <n v="61350"/>
    <x v="1"/>
  </r>
  <r>
    <s v="Fiscalía Nacional"/>
    <s v="Licitación Pública"/>
    <s v="FN/MP N° 2060"/>
    <x v="0"/>
    <d v="2024-08-13T00:00:00"/>
    <s v="Orden de Compra"/>
    <n v="17260392"/>
    <d v="2026-05-25T00:00:00"/>
    <s v="Pasaje aéreo nacional para Sr. Ignacio Castillo, Rut: 10.598.535-5, Santiago/Arica/Santiago, del 07 al 10 de junio de 2026. Inauguración de la Fiscalía de frontera y exposiciones en Jornada macrozona norte"/>
    <s v="Sociedad de Turismo e Inversiones Inmobiliarias Ltda."/>
    <s v="76.204.527-3"/>
    <n v="327018"/>
    <x v="1"/>
  </r>
  <r>
    <s v="Fiscalía Nacional"/>
    <s v="Licitación Pública"/>
    <s v="FN/MP N° 2060"/>
    <x v="0"/>
    <d v="2024-08-13T00:00:00"/>
    <s v="Orden de Compra"/>
    <n v="17260393"/>
    <d v="2026-05-25T00:00:00"/>
    <s v="Pasaje aéreo nacional para Sra. Tania Gajardo, Rut: 14.143.379-2, Santiago/Arica/Santiago, del 07 al 10 de junio de 2026. Inauguración de la Fiscalía de frontera y exposiciones en Jornada macrozona norte"/>
    <s v="Sociedad de Turismo e Inversiones Inmobiliarias Ltda."/>
    <s v="76.204.527-3"/>
    <n v="315018"/>
    <x v="1"/>
  </r>
  <r>
    <s v="Fiscalía Nacional"/>
    <s v="Compra/Contratación inferior a 3 UTM"/>
    <s v="No Aplica"/>
    <x v="1"/>
    <s v="No Aplica"/>
    <s v="Orden de Compra"/>
    <n v="17260394"/>
    <d v="2026-05-25T00:00:00"/>
    <s v="Contratación de Servicios de Coffe Break para 20 personas a realizarse el días 29 de mayo. Motivo taller de Primeros auxilios psicológicos, a realizarse en dependencias de la Fiscalía Nacional."/>
    <s v="Cheeseenjoy Spa."/>
    <s v="77280572-1"/>
    <n v="119000"/>
    <x v="1"/>
  </r>
  <r>
    <s v="Fiscalía Nacional"/>
    <s v="Compra/Contratación inferior a 3 UTM"/>
    <s v="No Aplica"/>
    <x v="1"/>
    <s v="No Aplica"/>
    <s v="Orden de Compra"/>
    <n v="17260395"/>
    <d v="2026-05-25T00:00:00"/>
    <s v="Contratación de Servicios de Coffe Break para 13 personas a realizarse el día 27 de mayo. Motivo taller Plataformas digitales, a realizarse en dependencias de la Fiscalía Nacional."/>
    <s v="Cheeseenjoy Spa."/>
    <s v="77280572-1"/>
    <n v="77350"/>
    <x v="1"/>
  </r>
  <r>
    <s v="Fiscalía Nacional"/>
    <s v="Licitación Pública"/>
    <s v="FN/MP N° 2060"/>
    <x v="0"/>
    <d v="2024-08-13T00:00:00"/>
    <s v="Orden de Compra"/>
    <n v="17260397"/>
    <d v="2026-05-25T00:00:00"/>
    <s v="Pasaje aéreo nacional para el Sr. Eugenio Campos Lucero, Rut: 10.607.556-5, Santiago/Antofagasta/Santiago, del 03 al 04 de junio del 2026. Capacitación Formal en materia de Lavado de Activos y anticorrupción para la Region de Antofagasta."/>
    <s v="Sociedad de Turismo e Inversiones Inmobiliarias Ltda."/>
    <s v="76.204.527-3"/>
    <n v="243454"/>
    <x v="1"/>
  </r>
  <r>
    <s v="Fiscalía Nacional"/>
    <s v="Licitación Pública"/>
    <s v="FN/MP N° 2060"/>
    <x v="0"/>
    <d v="2024-08-13T00:00:00"/>
    <s v="Orden de Compra"/>
    <n v="17260398"/>
    <d v="2026-05-25T00:00:00"/>
    <s v="Pasaje aéreo nacional para el Sr. Sebastian Palma Gaez, Rut: 19,035,987-5, Santiago/Antofagasta/Santiago, del 03 al 04 de junio del 2026. Capacitación Formal en materia de Lavado de Activos y anticorrupción para la Region de Antofagasta."/>
    <s v="Sociedad de Turismo e Inversiones Inmobiliarias Ltda."/>
    <s v="76.204.527-3"/>
    <n v="243454"/>
    <x v="1"/>
  </r>
  <r>
    <s v="Fiscalía Nacional"/>
    <s v="Licitación Pública"/>
    <s v="FN/MP N° 2060"/>
    <x v="0"/>
    <d v="2024-08-13T00:00:00"/>
    <s v="Orden de Compra"/>
    <n v="17260400"/>
    <d v="2026-05-25T00:00:00"/>
    <s v="Pasaje aéreo nacional para el Sr. Jose Manuel Madariaga Rut:18.634.420-0, Santiago/Iquique/Santiago, del 09 al 11 de junio del 2026. Jornada de capacitación y revisión de causas de competencia ULDDECO."/>
    <s v="Sociedad de Turismo e Inversiones Inmobiliarias Ltda."/>
    <s v="76.204.527-3"/>
    <n v="238760"/>
    <x v="1"/>
  </r>
  <r>
    <s v="Fiscalía Nacional"/>
    <s v="Licitación Pública"/>
    <s v="FN/MP N° 2060"/>
    <x v="0"/>
    <d v="2024-08-13T00:00:00"/>
    <s v="Orden de Compra"/>
    <n v="17260401"/>
    <d v="2026-05-25T00:00:00"/>
    <s v="Pasaje aéreo nacional para Sra. Nataly Muñoz Ulloa, Rut: 16.931.283-4 Santiago/Iquique, el 09 de junio de 2026. Jornada de capacitación y revisión de causas de competencia ULDDECO."/>
    <s v="Sociedad de Turismo e Inversiones Inmobiliarias Ltda."/>
    <s v="76.204.527-3"/>
    <n v="91950"/>
    <x v="1"/>
  </r>
  <r>
    <s v="Fiscalía Nacional"/>
    <s v="Licitación Pública"/>
    <s v="FN/MP N° 2060"/>
    <x v="0"/>
    <d v="2024-08-13T00:00:00"/>
    <s v="Orden de Compra"/>
    <n v="17260404"/>
    <d v="2026-05-26T00:00:00"/>
    <s v="Pasaje aéreo nacional para Sr. Cristian Paredes, Rut: 14.303.292-2, Santiago/Arica/Santiago, del 07 al 09 de Junio de 2026. Acompaña al Sr. Fiscal Nacional a la Fiscalía Regional de  Arica y Parinacota y participa en reunión de Macrozona Norte tanto por Crimen Organizado como por turno macrozonal. "/>
    <s v="Sociedad de Turismo e Inversiones Inmobiliarias Ltda."/>
    <s v="76.204.527-3"/>
    <n v="364790"/>
    <x v="1"/>
  </r>
  <r>
    <s v="Fiscalía Nacional"/>
    <s v="Compra/Contratación inferior a 3 UTM"/>
    <s v="No Aplica"/>
    <x v="1"/>
    <s v="No Aplica"/>
    <s v="Orden de Compra"/>
    <n v="17260405"/>
    <d v="2026-05-26T00:00:00"/>
    <s v="Contratación de 1 Suscripción anual del diario digital “Diario Sur” para los Usuarios: Deborah Bailey Vera, RUT 11.605.340-3 y Paula Rocha Maldonado, RUT 10.054.032-0. A partir del 29 de mayo del 2026."/>
    <s v="Diario el Sur S.A."/>
    <s v="76564940-4"/>
    <n v="172800"/>
    <x v="1"/>
  </r>
  <r>
    <s v="Fiscalía Nacional"/>
    <s v="Licitación Privada"/>
    <s v="FN/MP N° 1454"/>
    <x v="2"/>
    <d v="2023-08-21T00:00:00"/>
    <s v="Orden de Compra"/>
    <n v="17260406"/>
    <d v="2026-05-27T00:00:00"/>
    <s v="Contratación de Servicios de Coffe break, para 20 personas, a realizado el 19 de mayo de 2026, en jornada AM,  en dependencias de la Fiscalía Nacional piso 07. Actividad organizada por UCIEX."/>
    <s v="Servicios Alimentarios Pedro Pablo Hernandez Medina E.I.R.L."/>
    <s v="77599203-4"/>
    <n v="81799"/>
    <x v="1"/>
  </r>
  <r>
    <s v="Fiscalía Nacional"/>
    <s v="Licitación Pública"/>
    <s v="FN/MP N° 2060"/>
    <x v="0"/>
    <d v="2024-08-13T00:00:00"/>
    <s v="Orden de Compra"/>
    <n v="17260407"/>
    <d v="2026-05-27T00:00:00"/>
    <s v="Pasaje aéreo nacional para el Sr. David Ignacio Salazar Toro, Rut: 19.468.789-3, Santiago/Arica/Santiago, del 07 al 09 de junio del 2026. Escolta al FN a la Inauguración Fiscalía de la Frontera, reuniones en la región."/>
    <s v="Sociedad de Turismo e Inversiones Inmobiliarias Ltda."/>
    <s v="76.204.527-3"/>
    <n v="482704"/>
    <x v="1"/>
  </r>
  <r>
    <s v="Fiscalía Nacional"/>
    <s v="Licitación Pública"/>
    <s v="FN/MP N° 2060"/>
    <x v="0"/>
    <d v="2024-08-13T00:00:00"/>
    <s v="Orden de Compra"/>
    <n v="17260408"/>
    <d v="2026-05-27T00:00:00"/>
    <s v="Pasaje aéreo nacional para el Sr. Ángel Valencia Vásquez, Rut: 8.667.131-k , Santiago/Arica/Santiago, del 07 al 09 de junio del 2026. Asiste a Inauguración Fiscalía de la Frontera, reuniones en la región."/>
    <s v="Sociedad de Turismo e Inversiones Inmobiliarias Ltda."/>
    <s v="76.204.527-3"/>
    <n v="452790"/>
    <x v="1"/>
  </r>
  <r>
    <s v="Fiscalía Nacional"/>
    <s v="Licitación Pública"/>
    <s v="FN/MP N° 2060"/>
    <x v="0"/>
    <d v="2024-08-13T00:00:00"/>
    <s v="Orden de Compra"/>
    <n v="17260409"/>
    <d v="2026-05-27T00:00:00"/>
    <s v="Pasaje aéreo nacional para el Sr. Iván Cerpa Cabezas, Rut: 15.698.808-1, Santiago/Arica/Santiago, del 07 al 09 de junio del 2026. Escolta al FN a la Inauguración Fiscalía de la Frontera, reuniones en la región."/>
    <s v="Sociedad de Turismo e Inversiones Inmobiliarias Ltda."/>
    <s v="76.204.527-3"/>
    <n v="452790"/>
    <x v="1"/>
  </r>
  <r>
    <s v="Fiscalía Nacional"/>
    <s v="Licitación Pública"/>
    <s v="FN/MP N° 2060"/>
    <x v="0"/>
    <d v="2024-08-13T00:00:00"/>
    <s v="Orden de Compra"/>
    <n v="17260410"/>
    <d v="2026-05-27T00:00:00"/>
    <s v="Pasaje aéreo nacional para el Sra. Catalina Wildner Zambra, Rut: 17.083.401-1, Santiago/Arica/Santiago, del 07 al 09 de junio del 2026. Acompaña al FN a la Inauguración Fiscalía de la Frontera, reuniones en la región."/>
    <s v="Sociedad de Turismo e Inversiones Inmobiliarias Ltda."/>
    <s v="76.204.527-3"/>
    <n v="452790"/>
    <x v="1"/>
  </r>
  <r>
    <s v="Fiscalía Nacional"/>
    <s v="Licitación Pública"/>
    <s v="FN/MP N° 2060"/>
    <x v="0"/>
    <d v="2024-08-13T00:00:00"/>
    <s v="Orden de Compra"/>
    <n v="17260411"/>
    <d v="2026-05-27T00:00:00"/>
    <s v="Pasaje aéreo nacional para el Sra. Deborah Bailey, Rut: 11.605.340-3, Santiago/Arica/Santiago, del 07 al 09 de junio del 2026. Acompaña al FN a la Inauguración Fiscalía de la Frontera, reuniones en la región."/>
    <s v="Sociedad de Turismo e Inversiones Inmobiliarias Ltda."/>
    <s v="76.204.527-3"/>
    <n v="452790"/>
    <x v="1"/>
  </r>
  <r>
    <s v="Fiscalía Nacional"/>
    <s v="Licitación Pública"/>
    <s v="FN/MP N° 2060"/>
    <x v="0"/>
    <d v="2024-08-13T00:00:00"/>
    <s v="Orden de Compra"/>
    <n v="17260412"/>
    <d v="2026-05-27T00:00:00"/>
    <s v="Pasaje aéreo nacional para el Sr. Luis Bozzo Barraza, Rut: 14.530.315-k, Santiago/Arica/Santiago, del 07 al 09 de junio del 2026. Acompaña al FN a la Inauguración Fiscalía de la Frontera, reuniones en la región."/>
    <s v="Sociedad de Turismo e Inversiones Inmobiliarias Ltda."/>
    <s v="76.204.527-3"/>
    <n v="416790"/>
    <x v="1"/>
  </r>
  <r>
    <s v="Fiscalía Nacional"/>
    <s v="Licitación Pública"/>
    <s v="FN/MP N° 2060"/>
    <x v="0"/>
    <d v="2024-08-13T00:00:00"/>
    <s v="Orden de Compra"/>
    <n v="17260414"/>
    <d v="2026-05-27T00:00:00"/>
    <s v="Pasaje aéreo nacional para Sra. Alejandra Seguel González, Rut: 13.766.394-5, Santiago/Iquique/Santiago, del 16 al 17 de junio de 2026. Asesoría de casos y revisión de la situación regional."/>
    <s v="Sociedad de Turismo e Inversiones Inmobiliarias Ltda."/>
    <s v="76.204.527-3"/>
    <n v="204704"/>
    <x v="1"/>
  </r>
  <r>
    <s v="Fiscalía Nacional"/>
    <s v="Licitación Pública"/>
    <s v="FN/MP N° 2060"/>
    <x v="0"/>
    <d v="2024-08-13T00:00:00"/>
    <s v="Orden de Compra"/>
    <n v="17260415"/>
    <d v="2026-05-27T00:00:00"/>
    <s v="Pasaje aéreo nacional para Sr. Andrés Salazar Cádiz, Rut: 13272.031-2, Santiago/Iquique/Santiago, del 16 al 17 de junio de 2026.  Asesoría de casos y revisión de la situación regional."/>
    <s v="Sociedad de Turismo e Inversiones Inmobiliarias Ltda."/>
    <s v="76.204.527-3"/>
    <n v="204704"/>
    <x v="1"/>
  </r>
  <r>
    <s v="Fiscalía Nacional"/>
    <s v="Trato Directo"/>
    <s v="FN/MP N° 1202"/>
    <x v="1"/>
    <d v="2026-05-27T00:00:00"/>
    <s v="Orden de Compra"/>
    <n v="17260416"/>
    <d v="2026-05-28T00:00:00"/>
    <s v="Reparación, en calidad de urgente, de riel del portón de acceso peatonal al Edificio Institucional de la Fiscalía Nacional."/>
    <s v="Victor Hugo Peña Araos"/>
    <s v="13229161-8"/>
    <n v="380800"/>
    <x v="1"/>
  </r>
  <r>
    <s v="Fiscalía Nacional"/>
    <s v="Licitación Pública"/>
    <s v="FN/MP N° 2060"/>
    <x v="0"/>
    <d v="2024-08-13T00:00:00"/>
    <s v="Orden de Compra"/>
    <n v="17260417"/>
    <d v="2026-05-28T00:00:00"/>
    <s v="Pasaje aéreo nacional para el Sr. Eugenio Campos Lucero, Rut: 10.607.556-5, Santiago/Antofagasta/Santiago, del 03 al 04 de junio del 2026. Capacitación Formal en materia de Lavado de Activos y anticorrupción para la Region de Antofagasta. Cambio de pasaje."/>
    <s v="Sociedad de Turismo e Inversiones Inmobiliarias Ltda."/>
    <s v="76.204.527-3"/>
    <n v="58172"/>
    <x v="1"/>
  </r>
  <r>
    <s v="Fiscalía Nacional"/>
    <s v="Licitación Privada"/>
    <s v="FN/MP N° 1454"/>
    <x v="2"/>
    <d v="2023-08-21T00:00:00"/>
    <s v="Orden de Compra"/>
    <n v="17260418"/>
    <d v="2026-05-28T00:00:00"/>
    <s v="Contratación de Servicio de Coffe break, para 15 personas, a realizarse el día 29 de mayo de 2026, en jornada AM a las 10:30 horas, en dependencias de la Fiscalía Nacional piso 07. Motivo: Taller de elaboración de ítems para pruebas de conocimentos del cargo de fiscal."/>
    <s v="Servicios Alimentarios Pedro Pablo Hernandez Medina E.I.R.L."/>
    <s v="77599203-4"/>
    <n v="61350"/>
    <x v="1"/>
  </r>
  <r>
    <s v="Fiscalía Nacional"/>
    <s v="Licitación Privada"/>
    <s v="FN/MP N° 1454"/>
    <x v="2"/>
    <d v="2023-08-21T00:00:00"/>
    <s v="Orden de Compra"/>
    <n v="17260419"/>
    <d v="2026-05-28T00:00:00"/>
    <s v="Contratación de servicios de Coffe break, para 15 personas por jornada, a realizarse los días: Lunes 08 (jornadas AM y PM), Martes 09 (jornadas AM y PM), Miercoeles 10 (jornadas AM y PM), Jueves 11 (jornadas AM y PM) y Viernes 12 de junio (jornada AM), en los horarios de 11:00 y 16:00 horas, Motivo: Curso Inicial de Formación Especializada."/>
    <s v="Servicios Alimentarios Pedro Pablo Hernandez Medina E.I.R.L."/>
    <s v="77599203-4"/>
    <n v="552150"/>
    <x v="1"/>
  </r>
  <r>
    <s v="Fiscalía Nacional"/>
    <s v="Licitación Privada"/>
    <s v="FN/MP N° 1454"/>
    <x v="2"/>
    <d v="2023-08-21T00:00:00"/>
    <s v="Orden de Compra"/>
    <n v="17260420"/>
    <d v="2026-05-28T00:00:00"/>
    <s v="Contratación de Servicios de Coffe break, para 25 personas, a realizarse el día 10 de junio de 2026 en jornada AM a las 10:30 horas, en dependencias de la Fiscalía Nacional. Motivo: Presentación de Espejo Chubut."/>
    <s v="Servicios Alimentarios Pedro Pablo Hernandez Medina E.I.R.L."/>
    <s v="77599203-4"/>
    <n v="61350"/>
    <x v="1"/>
  </r>
  <r>
    <s v="Fiscalía Nacional"/>
    <s v="Licitación Pública"/>
    <s v="FN/MP N° 2060"/>
    <x v="0"/>
    <d v="2024-08-13T00:00:00"/>
    <s v="Orden de Compra"/>
    <n v="17260422"/>
    <d v="2026-05-29T00:00:00"/>
    <s v="Pasaje aéreo nacional para Sra. Ana María Morales, Rut: 13.241.754-7, Santiago/Copiapo/Santiago, los días 24 al 26 de junio de 2026. Visitas a terreno implementación sistema de análisis criminal (SAC)."/>
    <s v="Sociedad de Turismo e Inversiones Inmobiliarias Ltda."/>
    <s v="76.204.527-3"/>
    <n v="213646"/>
    <x v="1"/>
  </r>
  <r>
    <s v="Fiscalía Nacional"/>
    <s v="Licitación Pública"/>
    <s v="FN/MP N° 2060"/>
    <x v="0"/>
    <d v="2024-08-13T00:00:00"/>
    <s v="Orden de Compra"/>
    <n v="17260423"/>
    <d v="2026-05-29T00:00:00"/>
    <s v="Pasaje aéreo nacional para Sr. Rodrigo Honores Cisternas, Rut: 17.654.837-1, Santiago/Copiapo/Santiago, las días 24 al 26 de junio de 2026. Visitas a terreno implementación sistema de análisis criminal (SAC)."/>
    <s v="Sociedad de Turismo e Inversiones Inmobiliarias Ltda."/>
    <s v="76.204.527-3"/>
    <n v="213646"/>
    <x v="1"/>
  </r>
  <r>
    <s v="Fiscalía Nacional"/>
    <s v="Licitación Pública"/>
    <s v="FN/MP N° 2060"/>
    <x v="0"/>
    <d v="2024-08-13T00:00:00"/>
    <s v="Orden de Compra"/>
    <n v="17260424"/>
    <d v="2026-05-29T00:00:00"/>
    <s v="Pasaje aéreo nacional para Sra. Maite Negrete Alegría, Rut: 19.031.718-8, Santiago/Copiapo/Santiago, los días 24 al 26 de junio de 2026. Visitas a terreno implementación sistema de análisis criminal (SAC)."/>
    <s v="Sociedad de Turismo e Inversiones Inmobiliarias Ltda."/>
    <s v="76.204.527-3"/>
    <n v="213646"/>
    <x v="1"/>
  </r>
  <r>
    <s v="Fiscalía Nacional"/>
    <s v="Licitación Pública"/>
    <s v="FN/MP N° 2060"/>
    <x v="0"/>
    <d v="2024-08-13T00:00:00"/>
    <s v="Orden de Compra"/>
    <n v="17260425"/>
    <d v="2026-05-29T00:00:00"/>
    <s v="Pasaje aéreo nacional para la Sr. Claudio Ramírez Nuñez, Rut: 11.415.366-4, Santiago/Copiapo/Santiago, los días 24 al 26 de junio de 2026. Visitas a terreno implementación sistema de análisis criminal (SAC)."/>
    <s v="Sociedad de Turismo e Inversiones Inmobiliarias Ltda."/>
    <s v="76.204.527-3"/>
    <n v="213646"/>
    <x v="1"/>
  </r>
  <r>
    <s v="Fiscalía Nacional"/>
    <s v="Licitación Pública"/>
    <s v="FN/MP N° 2060"/>
    <x v="0"/>
    <d v="2024-08-13T00:00:00"/>
    <s v="Orden de Compra"/>
    <n v="17260426"/>
    <d v="2026-05-29T00:00:00"/>
    <s v="Pasaje aéreo nacional para Sr. Willybaldo Saavedra Portales, Rut: 14.497.340-2, Santiago/Copiapo/Santiago, los días 24 al 26 de junio de 2026. Visitas a terreno implementación sistema de análisis criminal (SAC)."/>
    <s v="Sociedad de Turismo e Inversiones Inmobiliarias Ltda."/>
    <s v="76.204.527-3"/>
    <n v="213646"/>
    <x v="1"/>
  </r>
  <r>
    <s v="F.R. Arica y Parinacota"/>
    <s v="Licitación Pública"/>
    <s v="Res. FN/MP N° 2060/2024"/>
    <x v="0"/>
    <d v="2024-08-13T00:00:00"/>
    <s v="Orden de Compra"/>
    <n v="18260061"/>
    <d v="2026-04-07T00:00:00"/>
    <s v="Segun la Resolucion FN/MP N.º 2060/2024, emitida el 13/08/2024, se adquirieron pasajes aéreos en cabina turista para la ruta ARI-SCL, a favor del FJ A.A.L.Y."/>
    <s v="Sociedad de Turismo e Inversiones Inmobiliarias Ltda."/>
    <s v="76.204.527-3"/>
    <n v="165128"/>
    <x v="2"/>
  </r>
  <r>
    <s v="F.R. Arica y Parinacota"/>
    <s v="Trato Directo"/>
    <s v="18-FR N°40"/>
    <x v="1"/>
    <d v="2026-04-07T00:00:00"/>
    <s v="Orden de Compra"/>
    <n v="18260062"/>
    <d v="2026-04-07T00:00:00"/>
    <s v="Segun la cotizacion de fecha 02-04-2026, se adjudico el servicio de traduccion del inglés al español."/>
    <s v="ISABELA DE TOLEDO FRANCA PUPO EIRL"/>
    <s v="76056497-4"/>
    <n v="1964790"/>
    <x v="2"/>
  </r>
  <r>
    <s v="F.R. Arica y Parinacota"/>
    <s v="Licitación Pública"/>
    <s v="Res. FN/MP N° 2060/2024"/>
    <x v="0"/>
    <d v="2024-08-13T00:00:00"/>
    <s v="Orden de Servicio"/>
    <n v="18260064"/>
    <d v="2026-04-08T00:00:00"/>
    <s v="Segun la Resolucion FN/MP N.º 2060/2024, emitida el 13/08/2024, se adquirieron pasajes aéreos en cabina turista para las rutas ARI-SCL y -SCL-ARI, a favor del FR M.E.C.G."/>
    <s v="Sociedad de Turismo e Inversiones Inmobiliarias Ltda."/>
    <s v="76.204.527-3"/>
    <n v="257058"/>
    <x v="2"/>
  </r>
  <r>
    <s v="F.R. Arica y Parinacota"/>
    <s v="Licitación Pública"/>
    <s v="Res. FN/MP N° 2060/2024"/>
    <x v="0"/>
    <d v="2024-08-13T00:00:00"/>
    <s v="Orden de Servicio"/>
    <n v="18260066"/>
    <d v="2026-04-10T00:00:00"/>
    <s v="Segun la Resolucion FN/MP N.º 2060/2024, emitida el 13/08/2024, se adquirieron pasajes aéreos en cabina turista para la ruta ARI-SCL, a favor del FJ A.A.L.Y."/>
    <s v="Sociedad de Turismo e Inversiones Inmobiliarias Ltda."/>
    <s v="76.204.527-3"/>
    <n v="122114"/>
    <x v="2"/>
  </r>
  <r>
    <s v="F.R. Arica y Parinacota"/>
    <s v="Licitación Pública"/>
    <s v="Res. FN/MP N° 2060/2024"/>
    <x v="0"/>
    <d v="2024-08-13T00:00:00"/>
    <s v="Orden de Servicio"/>
    <n v="18260067"/>
    <d v="2026-04-10T00:00:00"/>
    <s v="Segun la Resolucion FN/MP N.º 2060/2024, emitida el 13/08/2024, se adquirieron pasajes aéreos en cabina turista para las rutas ARI-SCL y -SCL-ARI, a favor del Administrador FL R.A.C.M."/>
    <s v="Sociedad de Turismo e Inversiones Inmobiliarias Ltda."/>
    <s v="76.204.527-3"/>
    <n v="216088"/>
    <x v="2"/>
  </r>
  <r>
    <s v="F.R. Arica y Parinacota"/>
    <s v="Licitación Pública"/>
    <s v="Res. FN/MP N° 2060/2024"/>
    <x v="0"/>
    <d v="2024-08-13T00:00:00"/>
    <s v="Orden de Servicio"/>
    <n v="18260072"/>
    <d v="2026-04-14T00:00:00"/>
    <s v="Segun la Resolucion FN/MP N.º 2060/2024, emitida el 13/08/2024, se adquirieron pasajes aereos en cabina turista para las rutas ARI-SCL y -SCL-ARI, a favor del DER M.A.F.A."/>
    <s v="Sociedad de Turismo e Inversiones Inmobiliarias Ltda."/>
    <s v="76.204.527-3"/>
    <n v="277646"/>
    <x v="2"/>
  </r>
  <r>
    <s v="F.R. Arica y Parinacota"/>
    <s v="Licitación Pública"/>
    <s v="Res. FN/MP N° 2060/2024"/>
    <x v="0"/>
    <d v="2024-08-13T00:00:00"/>
    <s v="Orden de Servicio"/>
    <n v="18260073"/>
    <d v="2026-04-14T00:00:00"/>
    <s v="Segun la Resolucion FN/MP N.º 2060/2024, emitida el 13/08/2024, se adquirieron pasajes aereos en cabina turista para las rutas ARI-SCL y -SCL-ARI, a favor del FR M.E.C.G."/>
    <s v="Sociedad de Turismo e Inversiones Inmobiliarias Ltda."/>
    <s v="76.204.527-3"/>
    <n v="401618"/>
    <x v="2"/>
  </r>
  <r>
    <s v="F.R. Tarapacá"/>
    <s v="Trato Directo"/>
    <s v="FR/DER/RES 05/2025"/>
    <x v="1"/>
    <d v="2025-01-22T00:00:00"/>
    <s v="O/Servicio"/>
    <n v="1260060"/>
    <d v="2026-04-12T00:00:00"/>
    <s v="Conexión drenaje de baños red alcantarillado"/>
    <s v="JOSE MARIA SILVA CAR"/>
    <s v="13865841-4"/>
    <n v="689010"/>
    <x v="2"/>
  </r>
  <r>
    <s v="F.R. Tarapacá"/>
    <s v="Trato Directo"/>
    <s v="FR/UAF/RES 1/2026"/>
    <x v="1"/>
    <d v="2026-04-23T00:00:00"/>
    <s v="O/Servicio"/>
    <n v="1260056"/>
    <d v="2026-04-27T00:00:00"/>
    <s v="Servicio de mantención 10 mil Kms. Chevrolet Tahoe"/>
    <s v="Salinas Y Fabres S.A"/>
    <s v="91502000-3"/>
    <n v="544990"/>
    <x v="2"/>
  </r>
  <r>
    <s v="F.R. Tarapacá"/>
    <s v="Trato Directo"/>
    <s v="FR/FR/RES-3/2026"/>
    <x v="1"/>
    <d v="2026-04-28T00:00:00"/>
    <s v="O/Servicio"/>
    <n v="1260055"/>
    <d v="2026-04-28T00:00:00"/>
    <s v="Recarga Telefono Satelital Nros. 8988169325000103115-8988169326004368001_x000a_8988169326004368001"/>
    <s v="Tesam Chile S.A"/>
    <s v="96880440-5"/>
    <n v="1551717"/>
    <x v="2"/>
  </r>
  <r>
    <s v="F.R. Tarapacá"/>
    <s v="Trato Directo"/>
    <s v="FR/FR/RES-2/2026"/>
    <x v="1"/>
    <d v="2026-04-28T00:00:00"/>
    <s v="O/Servicio"/>
    <n v="1260054"/>
    <d v="2026-04-28T00:00:00"/>
    <s v="Recarga Telefono Satelital Nros. 881632679611-881632728103"/>
    <s v="Globalsat Telecomunicaciones Chile Ltda"/>
    <s v="76098819-7"/>
    <n v="1457626"/>
    <x v="2"/>
  </r>
  <r>
    <s v="F.R. Antofagasta"/>
    <s v="Licitación Pública"/>
    <s v="Res. FN/MP N° 2060/2024"/>
    <x v="0"/>
    <d v="2024-08-13T00:00:00"/>
    <s v="Orden de Compra"/>
    <n v="2260085"/>
    <d v="2026-04-01T00:00:00"/>
    <s v="Cambio de pasaje aéreo para Fiscal Regional de Antofagasta y escoltas."/>
    <s v="Sociedad de Turismo e Inversiones Inmobiliarias Ltda."/>
    <s v="76.204.527-3"/>
    <n v="132000"/>
    <x v="2"/>
  </r>
  <r>
    <s v="F.R. Antofagasta"/>
    <s v="Compra/Contratación inferior a 3 UTM"/>
    <s v="No Aplica"/>
    <x v="1"/>
    <s v="No Aplica"/>
    <s v="Orden de Compra"/>
    <n v="2260086"/>
    <d v="2026-04-01T00:00:00"/>
    <s v="Aviso concurso público para cargo Administrativo Operativo de Causas para Fiscalía Local de Antofagasta."/>
    <s v="AGENCIA COLOMA CARRASCO Y PUBLICIDAD"/>
    <s v="77.002.769-1"/>
    <n v="175204"/>
    <x v="2"/>
  </r>
  <r>
    <s v="F.R. Antofagasta"/>
    <s v="Licitación Pública"/>
    <s v="Res. FN/MP N° 2060/2024"/>
    <x v="0"/>
    <d v="2024-08-13T00:00:00"/>
    <s v="Orden de Compra"/>
    <n v="2260088"/>
    <d v="2026-04-02T00:00:00"/>
    <s v="Compra de pasaje aéreo para don Pablo Llorente para asistir a Jornada de Instructores EIV. UE208"/>
    <s v="Sociedad de Turismo e Inversiones Inmobiliarias Ltda."/>
    <s v="76.204.527-3"/>
    <n v="128243"/>
    <x v="2"/>
  </r>
  <r>
    <s v="F.R. Antofagasta"/>
    <s v="Licitación Pública"/>
    <s v="Res. FN/MP N° 2060/2024"/>
    <x v="0"/>
    <d v="2024-08-13T00:00:00"/>
    <s v="Orden de Compra"/>
    <n v="2260090"/>
    <d v="2026-04-06T00:00:00"/>
    <s v="Pasaje aéreo para don Alex Pérez para asistir a jornada Taller de Formación Continua de Instructores EIV. UE208"/>
    <s v="Sociedad de Turismo e Inversiones Inmobiliarias Ltda."/>
    <s v="76.204.527-3"/>
    <n v="293402"/>
    <x v="2"/>
  </r>
  <r>
    <s v="F.R. Antofagasta"/>
    <s v="Licitación Pública"/>
    <s v="Res. FN/MP N° 2060/2024"/>
    <x v="0"/>
    <d v="2024-08-13T00:00:00"/>
    <s v="Orden de Compra"/>
    <n v="2260091"/>
    <d v="2026-04-06T00:00:00"/>
    <s v="Cambio de pasaje aéreo por modificación de fecha de retorno a Antofagasta, para Fiscal Regional y escoltas."/>
    <s v="Sociedad de Turismo e Inversiones Inmobiliarias Ltda."/>
    <s v="76.204.527-3"/>
    <n v="74000"/>
    <x v="2"/>
  </r>
  <r>
    <s v="F.R. Antofagasta"/>
    <s v="Compra/Contratación inferior a 3 UTM"/>
    <s v="No Aplica"/>
    <x v="1"/>
    <s v="No Aplica"/>
    <s v="Orden de Compra"/>
    <n v="2260093"/>
    <d v="2026-04-09T00:00:00"/>
    <s v="Mantención de equipo de aire acondicionado de oficinas FAC"/>
    <s v="TRANSP. Y SERV. INT JULIA ARANDA EIRL"/>
    <s v="76.201.119-0"/>
    <n v="178488"/>
    <x v="2"/>
  </r>
  <r>
    <s v="F.R. Antofagasta"/>
    <s v="Compra/Contratación inferior a 3 UTM"/>
    <s v="No Aplica"/>
    <x v="1"/>
    <s v="No Aplica"/>
    <s v="Orden de Compra"/>
    <n v="2260099"/>
    <d v="2026-04-14T00:00:00"/>
    <s v="Revision y levantamiento de falla electrica custodia FL Antofagasta"/>
    <s v="SEMITEC INDUSTRIAL SPA"/>
    <s v="77.910.604-7"/>
    <n v="208250"/>
    <x v="2"/>
  </r>
  <r>
    <s v="F.R. Antofagasta"/>
    <s v="Compra/Contratación inferior a 3 UTM"/>
    <s v="No Aplica"/>
    <x v="1"/>
    <s v="No Aplica"/>
    <s v="Orden de Compra"/>
    <n v="2260104"/>
    <d v="2026-04-21T00:00:00"/>
    <s v="Adquisición de carpetas"/>
    <s v="PROVEEDORES INTEGRALES PRISA S.A."/>
    <s v="76.213.681-3"/>
    <n v="204728"/>
    <x v="2"/>
  </r>
  <r>
    <s v="F.R. Antofagasta"/>
    <s v="Compra/Contratación inferior a 3 UTM"/>
    <s v="No Aplica"/>
    <x v="1"/>
    <s v="No Aplica"/>
    <s v="Orden de Compra"/>
    <n v="2260108"/>
    <d v="2026-04-27T00:00:00"/>
    <s v="Diplomas para jornada de integración y trabajo de la Fiscalía Regional de Antofagasta."/>
    <s v="JULIO CRUZ ESPINDOLA"/>
    <s v="76.393.076-9"/>
    <n v="86400"/>
    <x v="2"/>
  </r>
  <r>
    <s v="F.R. Antofagasta"/>
    <s v="Compra/Contratación inferior a 3 UTM"/>
    <s v="No Aplica"/>
    <x v="1"/>
    <s v="No Aplica"/>
    <s v="Orden de Compra"/>
    <n v="2260109"/>
    <d v="2026-04-27T00:00:00"/>
    <s v="Compra de etiquetas autoadhesivas de 106*70 para la FL Antofagasta"/>
    <s v="PROVEEDORES INTEGRALES PRISA S.A."/>
    <s v="76.213.681-3"/>
    <n v="46672"/>
    <x v="2"/>
  </r>
  <r>
    <s v="F.R. Antofagasta"/>
    <s v="Licitación Pública"/>
    <s v="Res. FN/MP N° 2060/2024"/>
    <x v="0"/>
    <d v="2024-08-13T00:00:00"/>
    <s v="Orden de Compra"/>
    <n v="2260110"/>
    <d v="2026-04-27T00:00:00"/>
    <s v="Pasaje aéreo para don Cristian Aguilar para asistir a consejo de fiscales. UE 201"/>
    <s v="Sociedad de Turismo e Inversiones Inmobiliarias Ltda."/>
    <s v="76.204.527-3"/>
    <n v="233532"/>
    <x v="2"/>
  </r>
  <r>
    <s v="F.R. Antofagasta"/>
    <s v="Compra/Contratación inferior a 3 UTM"/>
    <s v="No Aplica"/>
    <x v="1"/>
    <s v="No Aplica"/>
    <s v="Orden de Compra"/>
    <n v="2260111"/>
    <d v="2026-04-28T00:00:00"/>
    <s v="Evaluación psicolaboral cargo Abogado Asistente para FL Antofagasta."/>
    <s v="CENTRO DE EV Y ASESORIAS  PSICOLOGICAS LTDA"/>
    <s v="77.906.372-0"/>
    <n v="60000"/>
    <x v="2"/>
  </r>
  <r>
    <s v="F.R. Antofagasta"/>
    <s v="Trato Directo"/>
    <s v="FR/ R II 273/2026"/>
    <x v="1"/>
    <d v="2026-04-29T00:00:00"/>
    <s v="Orden de Compra"/>
    <n v="2260113"/>
    <d v="2026-04-29T00:00:00"/>
    <s v="Servicio de traslado de especie incautada de Calama a Antofagasta."/>
    <s v="GEPAL INGENIERIA SPA"/>
    <s v="77.854.345-1"/>
    <n v="2000000"/>
    <x v="2"/>
  </r>
  <r>
    <s v="F.R. Atacama"/>
    <s v="Licitación Pública"/>
    <s v="Res. FN/MP N° 2060/2024"/>
    <x v="0"/>
    <d v="2024-08-13T00:00:00"/>
    <s v="No Aplica"/>
    <n v="3260057"/>
    <d v="2026-04-20T00:00:00"/>
    <s v="Pasaje aéreo, para el Fiscal Regional de Atacama, por participación en la Cuenta Pública del Fiscal Nacional el 28 de abril y posteriormente, asistir el 29/04 al Consejo Extraordinario por Ley de Fortalecimiento."/>
    <s v="Sociedad de Turismo e Inversiones Inmobiliarias Ltda."/>
    <s v="76.204.527-3"/>
    <n v="162388"/>
    <x v="2"/>
  </r>
  <r>
    <s v="F.R. Atacama"/>
    <s v="Licitación Pública"/>
    <s v="Res. FN/MP N° 2060/2024"/>
    <x v="0"/>
    <d v="2024-08-13T00:00:00"/>
    <s v="No Aplica"/>
    <n v="3260058"/>
    <d v="2026-04-20T00:00:00"/>
    <s v="Pasaje aéreo, para Directora Ejecutiva Regional, por participación en la Cuenta Pública del Fiscal Nacional el 28 de abril y posteriormente, asistir el 29/04 al Consejo Extraordinario por Ley de Fortalecimiento."/>
    <s v="Sociedad de Turismo e Inversiones Inmobiliarias Ltda."/>
    <s v="76.204.527-3"/>
    <n v="220388"/>
    <x v="2"/>
  </r>
  <r>
    <s v="F.R. Atacama"/>
    <s v="Licitación Pública"/>
    <s v="Res. FN/MP N° 2060/2024"/>
    <x v="0"/>
    <d v="2024-08-13T00:00:00"/>
    <s v="No Aplica"/>
    <n v="3260059"/>
    <d v="2026-04-20T00:00:00"/>
    <s v="Pasajes aéreos para Administradoras de las F.L.s de Vallenar y Diego de Almagro y Administrador de las FL. Chañaral, que asisten a “Jornadas Formativas para jefaturas de Fiscalías Locales 2026” que se realizará en Santiago entre el 26 y 28 de mayo 2026."/>
    <s v="Sociedad de Turismo e Inversiones Inmobiliarias Ltda."/>
    <s v="76.204.527-3"/>
    <n v="346169"/>
    <x v="2"/>
  </r>
  <r>
    <s v="F.R. Atacama"/>
    <s v="Licitación Pública"/>
    <s v="Res. FN/MP N° 2060/2024"/>
    <x v="0"/>
    <d v="2024-08-13T00:00:00"/>
    <s v="No Aplica"/>
    <n v="3260060"/>
    <d v="2026-04-20T00:00:00"/>
    <s v="Pasajes aéreos para Fiscal Jefe F.L. Vallenar y administradora de la F.L. de Caldera que asisten a “Jornadas Formativas para jefaturas de Fiscalías Locales 2026” que se realizará en Santiago entre el 12 y 14 de mayo 2026."/>
    <s v="Sociedad de Turismo e Inversiones Inmobiliarias Ltda."/>
    <s v="76.204.527-3"/>
    <n v="296348"/>
    <x v="2"/>
  </r>
  <r>
    <s v="F.R. Atacama"/>
    <s v="Licitación Pública"/>
    <s v="Res. FN/MP N° 2060/2024"/>
    <x v="0"/>
    <d v="2024-08-13T00:00:00"/>
    <s v="No Aplica"/>
    <n v="3260064"/>
    <d v="2026-04-29T00:00:00"/>
    <s v="Pasajes aéreos para Fiscal Jefe de la F.L. de Copiapó, que asiste a “Jornadas Formativas para jefaturas de Fiscalías Locales 2026” que se realizará en Santiago entre el 12 y 14 de mayo 2026."/>
    <s v="Sociedad de Turismo e Inversiones Inmobiliarias Ltda."/>
    <s v="76.204.527-3"/>
    <n v="148130"/>
    <x v="2"/>
  </r>
  <r>
    <s v="F.R. Atacama"/>
    <s v="Compra/Contratación inferior a 3 UTM"/>
    <s v="No Aplica"/>
    <x v="1"/>
    <s v="No Aplica"/>
    <s v="No Aplica"/>
    <n v="3260049"/>
    <d v="2026-04-01T00:00:00"/>
    <s v="Evaluación Psicolaboral extra, para el cargo de Administrativo UGI Fiscalía de Atacama. (con autorización FN)"/>
    <s v="JC HUMAN CAPITAL CHILE SPA"/>
    <s v="76.293.721-2"/>
    <n v="19635"/>
    <x v="2"/>
  </r>
  <r>
    <s v="F.R. Coquimbo"/>
    <s v="Licitación Pública"/>
    <s v="Res. FN/MP N° 2060/2024"/>
    <x v="0"/>
    <d v="2024-08-13T00:00:00"/>
    <s v="O/ Compra"/>
    <n v="42600082"/>
    <d v="2026-04-01T00:00:00"/>
    <s v="Pasaje aéreo para Abogada Asistente quien debe asistir a Jornada de Instructores."/>
    <s v="Sociedad de Turismo e Inversiones Inmobiliarias Ltda."/>
    <s v="76.204.527-3"/>
    <n v="147316"/>
    <x v="2"/>
  </r>
  <r>
    <s v="F.R. Coquimbo"/>
    <s v="Compra/Contratación inferior a 3 UTM"/>
    <s v="No Aplica"/>
    <x v="1"/>
    <s v="No Aplica"/>
    <s v="O/ Compra"/>
    <n v="42600083"/>
    <d v="2026-04-01T00:00:00"/>
    <s v="Reparación y Pintura de Muros en  Unidad SAC."/>
    <s v="JAVIER ROJAS LEYTON"/>
    <s v="6.959.294-5"/>
    <n v="200000"/>
    <x v="2"/>
  </r>
  <r>
    <s v="F.R. Coquimbo"/>
    <s v="Licitación Pública"/>
    <s v="Res. FN/MP N° 2060/2024"/>
    <x v="0"/>
    <d v="2024-08-13T00:00:00"/>
    <s v="O/ Compra"/>
    <n v="42600084"/>
    <d v="2026-04-09T00:00:00"/>
    <s v="Pasaje aéreo para Analista SAC ."/>
    <s v="Sociedad de Turismo e Inversiones Inmobiliarias Ltda."/>
    <s v="76.204.527-3"/>
    <n v="156114"/>
    <x v="2"/>
  </r>
  <r>
    <s v="F.R. Coquimbo"/>
    <s v="Licitación Pública"/>
    <s v="Res. FN/MP N° 2060/2024"/>
    <x v="0"/>
    <d v="2024-08-13T00:00:00"/>
    <s v="O/ Compra"/>
    <n v="42600085"/>
    <d v="2026-04-10T00:00:00"/>
    <s v="Pasaje aéreo para Administradora FL Coquimbo quien asiste a Jornadas Formativas para Jefaturas."/>
    <s v="Sociedad de Turismo e Inversiones Inmobiliarias Ltda."/>
    <s v="76.204.527-3"/>
    <n v="161772"/>
    <x v="2"/>
  </r>
  <r>
    <s v="F.R. Coquimbo"/>
    <s v="Licitación Pública"/>
    <s v="Res. FN/MP N° 2060/2024"/>
    <x v="0"/>
    <d v="2024-08-13T00:00:00"/>
    <s v="O/ Compra"/>
    <n v="42600086"/>
    <d v="2026-04-10T00:00:00"/>
    <s v="Pasaje aéreo para Fiscal Jefe FL Coquimbo, quien asiste a Jornadas Formativas para Jefaturas."/>
    <s v="Sociedad de Turismo e Inversiones Inmobiliarias Ltda."/>
    <s v="76.204.527-3"/>
    <n v="161772"/>
    <x v="2"/>
  </r>
  <r>
    <s v="F.R. Coquimbo"/>
    <s v="Licitación Pública"/>
    <s v="Res. FN/MP N° 2060/2024"/>
    <x v="0"/>
    <d v="2024-08-13T00:00:00"/>
    <s v="O/ Compra"/>
    <n v="42600087"/>
    <d v="2026-04-10T00:00:00"/>
    <s v="Pasaje aéreo para Fiscal Adjunto Coquimbo, quien asiste a Jornadas Formativas para Jefaturas."/>
    <s v="Sociedad de Turismo e Inversiones Inmobiliarias Ltda."/>
    <s v="76.204.527-3"/>
    <n v="162088"/>
    <x v="2"/>
  </r>
  <r>
    <s v="F.R. Coquimbo"/>
    <s v="Licitación Pública"/>
    <s v="Res. FN/MP N° 2060/2024"/>
    <x v="0"/>
    <d v="2024-08-13T00:00:00"/>
    <s v="O/ Compra"/>
    <n v="42600088"/>
    <d v="2026-04-10T00:00:00"/>
    <s v="Pasaje aéreo para Administradora FL La Serena, quien debe asistir a Jornadas Formativas."/>
    <s v="Sociedad de Turismo e Inversiones Inmobiliarias Ltda."/>
    <s v="76.204.527-3"/>
    <n v="167646"/>
    <x v="2"/>
  </r>
  <r>
    <s v="F.R. Coquimbo"/>
    <s v="Licitación Pública"/>
    <s v="Res. FN/MP N° 2060/2024"/>
    <x v="0"/>
    <d v="2024-08-13T00:00:00"/>
    <s v="O/ Compra"/>
    <n v="42600089"/>
    <d v="2026-04-10T00:00:00"/>
    <s v="Pasaje aéreo para Fiscal Jefe FL La Serena, quien debe asistir a Jornadas Formativas."/>
    <s v="Sociedad de Turismo e Inversiones Inmobiliarias Ltda."/>
    <s v="76.204.527-3"/>
    <n v="75956"/>
    <x v="2"/>
  </r>
  <r>
    <s v="F.R. Coquimbo"/>
    <s v="Compra/Contratación inferior a 3 UTM"/>
    <s v="No Aplica"/>
    <x v="1"/>
    <s v="No Aplica"/>
    <s v="O/ Compra"/>
    <n v="42600092"/>
    <d v="2026-04-17T00:00:00"/>
    <s v="Presente recordatorio aniversario de Carabineros de Chile."/>
    <s v="PUBLIFOTO LIMITADA"/>
    <s v="76.179.804-9"/>
    <n v="59476"/>
    <x v="2"/>
  </r>
  <r>
    <s v="F.R. Coquimbo"/>
    <s v="Licitación Privada Mayor"/>
    <s v="4-FR Nº 163 "/>
    <x v="2"/>
    <d v="2023-10-12T00:00:00"/>
    <s v="O/ Compra"/>
    <n v="42600102"/>
    <d v="2026-04-23T00:00:00"/>
    <s v="Mantención Correctiva por Fuga en equipos Split ocean de 24000 BTU/H del piso 4 de la FL Coquimbo."/>
    <s v="JAYA SPA"/>
    <s v="76.484.358-4"/>
    <n v="226100"/>
    <x v="2"/>
  </r>
  <r>
    <s v="F.R. Coquimbo"/>
    <s v="Licitación Pública"/>
    <s v="Res. FN/MP N° 2060/2024"/>
    <x v="0"/>
    <d v="2024-08-13T00:00:00"/>
    <s v="O/ Compra"/>
    <n v="42600103"/>
    <d v="2026-04-23T00:00:00"/>
    <s v="Pasaje aéreo para Administrador FL Vicuña quien debe asistir a Jornada Formativas para Jefaturas."/>
    <s v="Sociedad de Turismo e Inversiones Inmobiliarias Ltda."/>
    <s v="76.204.527-3"/>
    <n v="144648"/>
    <x v="2"/>
  </r>
  <r>
    <s v="F.R. Coquimbo"/>
    <s v="Licitación Pública"/>
    <s v="Res. FN/MP N° 2060/2024"/>
    <x v="0"/>
    <d v="2024-08-13T00:00:00"/>
    <s v="O/ Compra"/>
    <n v="42600104"/>
    <d v="2026-04-23T00:00:00"/>
    <s v="Pasaje aéreo para Fiscal Jefe FL Vicuña, quien debe asistir a Jornada Formativas para Jefaturas."/>
    <s v="Sociedad de Turismo e Inversiones Inmobiliarias Ltda."/>
    <s v="76.204.527-3"/>
    <n v="144648"/>
    <x v="2"/>
  </r>
  <r>
    <s v="F.R. Coquimbo"/>
    <s v="Compra/Contratación inferior a 3 UTM"/>
    <s v="No Aplica"/>
    <x v="1"/>
    <s v="No Aplica"/>
    <s v="O/ Compra"/>
    <n v="42600108"/>
    <d v="2026-04-30T00:00:00"/>
    <s v="Reparación, cambio e instalación de pulsadores de asalto y programación de sistema. "/>
    <s v="VIGIL LTDA."/>
    <s v="78.188.340-9"/>
    <n v="176120"/>
    <x v="2"/>
  </r>
  <r>
    <s v="F.R. Coquimbo"/>
    <s v="Compra/Contratación inferior a 3 UTM"/>
    <s v="No Aplica"/>
    <x v="1"/>
    <s v="No Aplica"/>
    <s v="O/ Compra"/>
    <n v="42600109"/>
    <d v="2026-04-30T00:00:00"/>
    <s v="Evaluaciones psicolaborales para cargos auxiliares en FL La Serena. "/>
    <s v="CONSULTORA TCS GROUP SEARCH SPA"/>
    <s v="77.108.874-0"/>
    <n v="202500"/>
    <x v="2"/>
  </r>
  <r>
    <s v="F.R. Valparaíso"/>
    <s v="Compra/Contratación inferior a 3 UTM"/>
    <s v="No Aplica"/>
    <x v="1"/>
    <s v="No Aplica"/>
    <s v="Orden de Compra"/>
    <n v="5260078"/>
    <d v="2026-04-02T00:00:00"/>
    <s v="Contratación de servicio certificación de ascensor de la Fiscalía Local de Valparaíso"/>
    <s v="CERVERT LIMITADA"/>
    <s v="77.767.435-8"/>
    <n v="85000"/>
    <x v="2"/>
  </r>
  <r>
    <s v="F.R. Valparaíso"/>
    <s v="Compra/Contratación inferior a 3 UTM"/>
    <s v="No Aplica"/>
    <x v="1"/>
    <s v="No Aplica"/>
    <s v="Orden de Compra"/>
    <n v="5260085"/>
    <d v="2026-04-13T00:00:00"/>
    <s v="Contratación de servicio de desratizado en la Fiscalía Local de Valparaíso"/>
    <s v="SERVICIOS DE INGENIERÍA Y FUMIGACIONES ENTOMOLOGY SPA"/>
    <s v="77.567.786-4"/>
    <n v="119119"/>
    <x v="2"/>
  </r>
  <r>
    <s v="F.R. Valparaíso"/>
    <s v="Licitación Pública"/>
    <s v="Res. FN/MP N° 2060/2024"/>
    <x v="0"/>
    <d v="2024-08-13T00:00:00"/>
    <s v="Orden de Compra"/>
    <n v="5260092"/>
    <d v="2026-04-17T00:00:00"/>
    <s v="Compra de pasaje Rapa Nui - Santiago - Asistencia de Administradora a Jornada Formativa FL 2026 en dependencias de la Fiscalía Ncaional"/>
    <s v="Sociedad de Turismo e Inversiones Inmobiliarias Ltda."/>
    <s v="76.204.527-3"/>
    <n v="359831"/>
    <x v="2"/>
  </r>
  <r>
    <s v="F.R. Valparaíso"/>
    <s v="Compra/Contratación inferior a 3 UTM"/>
    <s v="No Aplica"/>
    <x v="1"/>
    <s v="No Aplica"/>
    <s v="Orden de Compra"/>
    <n v="5260093"/>
    <d v="2026-04-17T00:00:00"/>
    <s v="Compra de insumos coffee break - reunión de Administradores en la Fiscalía Local de Vina del Mar."/>
    <s v="VERONICA DEL CARMEN JULIA PARDO CISTERNAS"/>
    <s v="12.024.614-3"/>
    <n v="105000"/>
    <x v="2"/>
  </r>
  <r>
    <s v="F.R. Valparaíso"/>
    <s v="Compra/Contratación inferior a 3 UTM"/>
    <s v="No Aplica"/>
    <x v="1"/>
    <s v="No Aplica"/>
    <s v="Orden de Compra"/>
    <n v="5260097"/>
    <d v="2026-04-21T00:00:00"/>
    <s v="Servicio de traslado de 2 Smart TV de 75&quot; desde Fiscalía Regional hacia Fiscalía Local de Valparaíso"/>
    <s v="CARLOS MANUEL SALGADO ACEITUNO"/>
    <s v="6.792.274-3"/>
    <n v="41650"/>
    <x v="2"/>
  </r>
  <r>
    <s v="F.R. Valparaíso"/>
    <s v="Compra/Contratación inferior a 3 UTM"/>
    <s v="No Aplica"/>
    <x v="1"/>
    <s v="No Aplica"/>
    <s v="Orden de Compra"/>
    <n v="5260101"/>
    <d v="2026-04-23T00:00:00"/>
    <s v="Compra de insumos coffee break - reunión de Fiscales Jefes con Fiscal Regional"/>
    <s v="VERONICA DEL CARMEN JULIA PARDO CISTERNAS"/>
    <s v="12.024.614-3"/>
    <n v="105000"/>
    <x v="2"/>
  </r>
  <r>
    <s v="F.R. Valparaíso"/>
    <s v="Compra/Contratación inferior a 3 UTM"/>
    <s v="No Aplica"/>
    <x v="1"/>
    <s v="No Aplica"/>
    <s v="Orden de Compra"/>
    <n v="5260102"/>
    <d v="2026-04-23T00:00:00"/>
    <s v="Contratación de servicio desratizado en la Fiscalía Local de La Ligua"/>
    <s v="SERVICIOS DE INGENIERÍA Y FUMIGACIONES ENTOMOLOGY SPA"/>
    <s v="77.567.786-4"/>
    <n v="125069"/>
    <x v="2"/>
  </r>
  <r>
    <s v="F.R. O´Higgins"/>
    <s v="Licitación Pública"/>
    <s v="Res. FN/MP N° 2060/2024"/>
    <x v="0"/>
    <d v="2024-08-13T00:00:00"/>
    <s v="O/Compra"/>
    <n v="6260104"/>
    <d v="2026-04-01T00:00:00"/>
    <s v="Compra pasaje aéreo Santiago-Balmaceda-Santiago por Jornadas Patagónicas pasajero Andrés Jara. Regulariza orden manual N ° 202622"/>
    <s v="Sociedad de Turismo e Inversiones Inmobiliarias Ltda."/>
    <s v="76.204.527-3"/>
    <n v="427488"/>
    <x v="2"/>
  </r>
  <r>
    <s v="F.R. O´Higgins"/>
    <s v="Licitación Pública"/>
    <s v="Res. FN/MP N° 2060/2024"/>
    <x v="0"/>
    <d v="2024-08-13T00:00:00"/>
    <s v="O/Compra"/>
    <n v="6260105"/>
    <d v="2026-04-01T00:00:00"/>
    <s v="Compra de pasaje aéreo Santiago-Balmaceda-Santiago por Jornadas Patagónicas pasajero José Palominos. Regulariza orden manual N ° 202623"/>
    <s v="Sociedad de Turismo e Inversiones Inmobiliarias Ltda."/>
    <s v="76.204.527-3"/>
    <n v="427488"/>
    <x v="2"/>
  </r>
  <r>
    <s v="F.R. O´Higgins"/>
    <s v="Compra/Contratación inferior a 3 UTM"/>
    <s v="No Aplica"/>
    <x v="1"/>
    <s v="No Aplica"/>
    <s v="O/Compra"/>
    <n v="6260108"/>
    <d v="2026-04-10T00:00:00"/>
    <s v="Publicación aviso concurso diario El Rancaguino domingo 12 de abril"/>
    <s v="SOCIEDAD INFORMATIVA REGIONAL S.A."/>
    <s v="96.852.720-7"/>
    <n v="24990"/>
    <x v="2"/>
  </r>
  <r>
    <s v="F.R. O´Higgins"/>
    <s v="Compra/Contratación inferior a 3 UTM"/>
    <s v="No Aplica"/>
    <x v="1"/>
    <s v="No Aplica"/>
    <s v="O/Compra"/>
    <n v="6260122"/>
    <d v="2026-04-17T00:00:00"/>
    <s v="Publicación aviso concurso diario El Rancaguino domingo 19 de abril"/>
    <s v="SOCIEDAD INFORMATIVA REGIONAL S.A."/>
    <s v="96.852.720-7"/>
    <n v="24990"/>
    <x v="2"/>
  </r>
  <r>
    <s v="F.R. O´Higgins"/>
    <s v="Compra/Contratación inferior a 3 UTM"/>
    <s v="No Aplica"/>
    <x v="1"/>
    <s v="No Aplica"/>
    <s v="O/Compra"/>
    <n v="6260147"/>
    <d v="2026-04-23T00:00:00"/>
    <s v="Normalización eléctrica estación de trabajo Fiscal Yenny Muñoz FL San Fernando"/>
    <s v="GUILLERMO IGNACIO GUZMAN MORAN"/>
    <s v="16.816.622-2"/>
    <n v="130081"/>
    <x v="2"/>
  </r>
  <r>
    <s v="F.R. O´Higgins"/>
    <s v="Compra/Contratación inferior a 3 UTM"/>
    <s v="No Aplica"/>
    <x v="1"/>
    <s v="No Aplica"/>
    <s v="O/Compra"/>
    <n v="6260148"/>
    <d v="2026-04-23T00:00:00"/>
    <s v="Reubicación puntos eléctricos, citofono, interruptores y punto eléctrico en recepción Fiscalía Regional"/>
    <s v="GUILLERMO IGNACIO GUZMAN MORAN"/>
    <s v="16.816.622-2"/>
    <n v="132896"/>
    <x v="2"/>
  </r>
  <r>
    <s v="F.R. O´Higgins"/>
    <s v="Compra/Contratación inferior a 3 UTM"/>
    <s v="No Aplica"/>
    <x v="1"/>
    <s v="No Aplica"/>
    <s v="O/Compra"/>
    <n v="6260152"/>
    <d v="2026-04-28T00:00:00"/>
    <s v="Nivelación de carga eléctrica en tablero de aire acondicionado de la Fiscalía Local de San Vicente"/>
    <s v="REFRICLIMA SPA"/>
    <s v="77.914.712-6"/>
    <n v="139777"/>
    <x v="2"/>
  </r>
  <r>
    <s v="F.R. O´Higgins"/>
    <s v="Compra/Contratación inferior a 3 UTM"/>
    <s v="No Aplica"/>
    <x v="1"/>
    <s v="No Aplica"/>
    <s v="O/Compra"/>
    <n v="6260153"/>
    <d v="2026-04-28T00:00:00"/>
    <s v="Servicio de pintura 30m2 de la fachada de la Fiscalía Local de Rancagua"/>
    <s v="LUIS DOMINGO LILLO PARDO"/>
    <s v="7.759.976-2"/>
    <n v="158999"/>
    <x v="2"/>
  </r>
  <r>
    <s v="F.R. Maule"/>
    <s v="Compra/Contratación inferior a 3 UTM"/>
    <s v="No Aplica"/>
    <x v="1"/>
    <s v="No Aplica"/>
    <s v="Orden de Compra"/>
    <n v="7260074"/>
    <d v="2026-04-07T00:00:00"/>
    <s v="Cambio de la bomba de condensado al equipo UI-3 BCI – Sala de Rack Piso 1, Fiscalía local de Parral"/>
    <s v="SERVICIOS INDUSTRIAL"/>
    <s v="77551932-0"/>
    <n v="180001"/>
    <x v="2"/>
  </r>
  <r>
    <s v="F.R. Maule"/>
    <s v="Compra/Contratación inferior a 3 UTM"/>
    <s v="No Aplica"/>
    <x v="1"/>
    <s v="No Aplica"/>
    <s v="Orden de Compra"/>
    <n v="7260075"/>
    <d v="2026-04-09T00:00:00"/>
    <s v="Suministro e instalación bomba condensado equipo aire acondicionado Split existente en pasillo 5° del edificio de la Fiscalía Regional"/>
    <s v="FRIMAX CLIMA SPA"/>
    <s v="77127954-6"/>
    <n v="172550"/>
    <x v="2"/>
  </r>
  <r>
    <s v="F.R. Maule"/>
    <s v="Compra/Contratación inferior a 3 UTM"/>
    <s v="No Aplica"/>
    <x v="1"/>
    <s v="No Aplica"/>
    <s v="Orden de Compra"/>
    <n v="7260078"/>
    <d v="2026-04-13T00:00:00"/>
    <s v="Visita técnica de evaluación de equipo de aire acondicionado dependencias UNAAC Cotización Folio: P1559. Proyecto UNAAC."/>
    <s v="FRIMAX CLIMA SPA"/>
    <s v="77127954-6"/>
    <n v="21420"/>
    <x v="2"/>
  </r>
  <r>
    <s v="F.R. Maule"/>
    <s v="Compra/Contratación inferior a 3 UTM"/>
    <s v="No Aplica"/>
    <x v="1"/>
    <s v="No Aplica"/>
    <s v="Orden de Compra"/>
    <n v="7260082"/>
    <d v="2026-04-17T00:00:00"/>
    <s v="Aseo en dependencias nuevas de Fiscalía Local de Licantén"/>
    <s v="MARISOL PEREZ TORRES"/>
    <s v="10977557-6"/>
    <n v="196696"/>
    <x v="2"/>
  </r>
  <r>
    <s v="F.R. Maule"/>
    <s v="Trato Directo"/>
    <s v="FRM N°62/2026"/>
    <x v="1"/>
    <d v="2026-04-16T00:00:00"/>
    <s v="Orden de Compra"/>
    <n v="7260083"/>
    <d v="2026-04-21T00:00:00"/>
    <s v="Mantención de vehículo Fiscal Regional de los 70.000 Kilometros - Resolución FRM N° 62-2026"/>
    <s v="CURIFOR S.A."/>
    <s v="92909000-4"/>
    <n v="500134"/>
    <x v="2"/>
  </r>
  <r>
    <s v="F.R. Maule"/>
    <s v="Compra/Contratación inferior a 3 UTM"/>
    <s v="No Aplica"/>
    <x v="1"/>
    <s v="No Aplica"/>
    <s v="Orden de Compra"/>
    <n v="7260089"/>
    <d v="2026-04-22T00:00:00"/>
    <s v="Armado de escritorios en Fiscalía Local de Licantén"/>
    <s v="EDUARDO ARIEL ROJAS"/>
    <s v="12790139-2"/>
    <n v="188791"/>
    <x v="2"/>
  </r>
  <r>
    <s v="F.R. Maule"/>
    <s v="Compra/Contratación inferior a 3 UTM"/>
    <s v="No Aplica"/>
    <x v="1"/>
    <s v="No Aplica"/>
    <s v="Orden de Compra"/>
    <n v="7260092"/>
    <d v="2026-04-28T00:00:00"/>
    <s v="Suministro de cable poder de distintas medidas para el nuevo edificio de FL Licantén"/>
    <s v="COMERCIAL E INVERSIO"/>
    <s v="77768602-K"/>
    <n v="86870"/>
    <x v="2"/>
  </r>
  <r>
    <s v="F.R. Maule"/>
    <s v="Trato Directo"/>
    <s v="FR / MP N°70/2026"/>
    <x v="1"/>
    <d v="2026-04-27T00:00:00"/>
    <s v="Orden de Compra"/>
    <n v="7260093"/>
    <d v="2026-04-29T00:00:00"/>
    <s v="Servicio de Monitoreo y alarma para FL Licantén, Resolución FR/MP N° 70-2026"/>
    <s v="ADT SECURITY SERVICE"/>
    <s v="96719620-7"/>
    <n v="675072"/>
    <x v="2"/>
  </r>
  <r>
    <s v="F.R. Ñuble"/>
    <s v="Compra/Contratación inferior a 3 UTM"/>
    <s v="No Aplica"/>
    <x v="1"/>
    <s v="No Aplica"/>
    <s v="OC"/>
    <n v="20260039"/>
    <d v="2026-04-23T00:00:00"/>
    <s v="Servicio de Publicación en Diario la Discusión Concurso Cargo de Auxiliar para Chillnán"/>
    <s v="EMPRESA PERIODISTICA LA DISCUSION S.A."/>
    <s v="96.546.100-0"/>
    <n v="100585"/>
    <x v="2"/>
  </r>
  <r>
    <s v="F.R. Biobio"/>
    <s v="Trato Directo"/>
    <s v="Res.FR.N° 209"/>
    <x v="1"/>
    <d v="2026-04-23T00:00:00"/>
    <s v="Orden de Servicio"/>
    <n v="8260058"/>
    <d v="2026-04-28T00:00:00"/>
    <s v="Reparación de fuga de agua en red de calefacción central Fiscalía Regional."/>
    <s v="ROBINSON ALBORNOZ RIVAS"/>
    <s v="10.424.765-2"/>
    <n v="1130500"/>
    <x v="2"/>
  </r>
  <r>
    <s v="F.R. Biobio"/>
    <s v="Licitación Pública"/>
    <s v="Res. FN/MP N° 2060/2024"/>
    <x v="0"/>
    <d v="2024-08-13T00:00:00"/>
    <s v="Orden de Compra"/>
    <n v="8"/>
    <d v="2026-04-15T00:00:00"/>
    <s v="Pasajes aéreos Marcela Cartagena  y Ximena Hassi . Cuenta Pública FN Santiago"/>
    <s v="Sociedad de Turismo e Inversiones Inmobiliarias Ltda."/>
    <s v="76.204.527-3"/>
    <n v="614348"/>
    <x v="2"/>
  </r>
  <r>
    <s v="F.R. Biobio"/>
    <s v="Compra/Contratación inferior a 3 UTM"/>
    <s v="No Aplica"/>
    <x v="1"/>
    <s v="No Aplica"/>
    <s v="Orden de Servicio"/>
    <n v="8260056"/>
    <d v="2026-04-24T00:00:00"/>
    <s v="Reparación de puertas y reja acceso Fiscalía Local Lebu. "/>
    <s v="MB CONSTRUCCIONES SPA"/>
    <s v="77.555.345-6"/>
    <n v="142800"/>
    <x v="2"/>
  </r>
  <r>
    <s v="F.R. Biobio"/>
    <s v="Trato Directo"/>
    <s v="Res.FR.N° 219"/>
    <x v="1"/>
    <d v="2026-04-28T00:00:00"/>
    <s v="Orden de Servicio"/>
    <n v="8260060"/>
    <d v="2026-04-30T00:00:00"/>
    <s v="Mantenimiento correctivo Generador Fiscalía Local Yumbel. "/>
    <s v="DISTRIBUIDORA PERKINS CHI"/>
    <s v="93.641.000-6"/>
    <n v="2551582"/>
    <x v="2"/>
  </r>
  <r>
    <s v="F.R. Araucanía"/>
    <s v="Trato Directo"/>
    <s v="Res. FR N°75/2026"/>
    <x v="1"/>
    <d v="2026-04-02T00:00:00"/>
    <s v="O/Compra"/>
    <n v="9260054"/>
    <d v="2026-04-10T00:00:00"/>
    <s v="Reubicación de equipo electrógeno de la Fiscalía Local de Traiguén."/>
    <s v="Ferretería y Servicios Santa Mónica Spa."/>
    <s v="76.875.998-7"/>
    <n v="2963100"/>
    <x v="2"/>
  </r>
  <r>
    <s v="F.R. Araucanía"/>
    <s v="Compra/Contratación inferior a 3 UTM"/>
    <s v="No Aplica"/>
    <x v="1"/>
    <s v="No Aplica"/>
    <s v="O/Compra"/>
    <n v="9260055"/>
    <d v="2026-04-10T00:00:00"/>
    <s v="Servicio de peritaje (ADN vacuno) para causa de la Fiscalía Local de Nueva Imperial."/>
    <s v="Universidad Austral de Chile."/>
    <s v="81.380.500-6"/>
    <n v="184797"/>
    <x v="2"/>
  </r>
  <r>
    <s v="F.R. Araucanía"/>
    <s v="Compra/Contratación inferior a 3 UTM"/>
    <s v="No Aplica"/>
    <x v="1"/>
    <s v="No Aplica"/>
    <s v="O/Compra"/>
    <n v="9260056"/>
    <d v="2026-04-10T00:00:00"/>
    <s v="Reparación de circuito de iluminación del subterráneo de la Fiscalía Local de Temuco y Fiscalía Regional."/>
    <s v="Sociedad de Servicios Computacionales Aska Ltda."/>
    <s v="77.088.350-4"/>
    <n v="200158"/>
    <x v="2"/>
  </r>
  <r>
    <s v="F.R. Araucanía"/>
    <s v="Compra/Contratación inferior a 3 UTM"/>
    <s v="No Aplica"/>
    <x v="1"/>
    <s v="No Aplica"/>
    <s v="O/Compra"/>
    <n v="9260058"/>
    <d v="2026-04-13T00:00:00"/>
    <s v="Servicio de mantención de jardines y limpieza de estufa de la Fiscalía Local de Curacautín."/>
    <s v="Juan Anastasio Medina Maturana."/>
    <s v="5.444.220-3"/>
    <n v="105000"/>
    <x v="2"/>
  </r>
  <r>
    <s v="F.R. Araucanía"/>
    <s v="Licitación Pública"/>
    <s v="Res. FN/MP N° 2060/2024"/>
    <x v="0"/>
    <d v="2024-08-13T00:00:00"/>
    <s v="O/Compra"/>
    <n v="9260059"/>
    <d v="2026-04-14T00:00:00"/>
    <s v="Pasajes aéreos para funcionario en comisión de servicio, trayecto Tco.-Santiago. Tco."/>
    <s v="Sociedad de Turismo e Inversiones Inmobiliarias Ltda."/>
    <s v="76.204.527-3"/>
    <n v="152618"/>
    <x v="2"/>
  </r>
  <r>
    <s v="F.R. Araucanía"/>
    <s v="Licitación Pública"/>
    <s v="Res. FN/MP N° 2060/2024"/>
    <x v="0"/>
    <d v="2024-08-13T00:00:00"/>
    <s v="O/Compra"/>
    <n v="9260060"/>
    <d v="2026-04-14T00:00:00"/>
    <s v="Pasajes aéreos para fiscales y funcionarios en comisión de servicio, trayecto Tco.-Santiago. Tco."/>
    <s v="Sociedad de Turismo e Inversiones Inmobiliarias Ltda."/>
    <s v="76.204.527-3"/>
    <n v="766472"/>
    <x v="2"/>
  </r>
  <r>
    <s v="F.R. Araucanía"/>
    <s v="Compra/Contratación inferior a 3 UTM"/>
    <s v="No Aplica"/>
    <x v="1"/>
    <s v="No Aplica"/>
    <s v="O/Compra"/>
    <n v="9260061"/>
    <d v="2026-04-14T00:00:00"/>
    <s v="Provisión e instalación de contactores eléctricos trifásicos para la Fiscalía Local de Lautaro."/>
    <s v="Sociedad de Servicios Computacionales Aska Ltda."/>
    <s v="77.088.350-4"/>
    <n v="187425"/>
    <x v="2"/>
  </r>
  <r>
    <s v="F.R. Araucanía"/>
    <s v="Licitación Pública"/>
    <s v="Res. FN/MP N° 2060/2024"/>
    <x v="0"/>
    <d v="2024-08-13T00:00:00"/>
    <s v="O/Compra"/>
    <n v="9260062"/>
    <d v="2026-04-15T00:00:00"/>
    <s v="Pasajes aéreos para fiscal en comisión de servicio, trayecto Tco.-Santiago. Tco."/>
    <s v="Sociedad de Turismo e Inversiones Inmobiliarias Ltda."/>
    <s v="76.204.527-3"/>
    <n v="311618"/>
    <x v="2"/>
  </r>
  <r>
    <s v="F.R. Araucanía"/>
    <s v="Trato Directo"/>
    <s v="Res. FR N° 81/2026"/>
    <x v="1"/>
    <d v="2026-04-13T00:00:00"/>
    <s v="O/Compra"/>
    <n v="9260063"/>
    <d v="2026-04-15T00:00:00"/>
    <s v="Mantención vehículo institucional asignado a la Fiscalía Local de Collipulli."/>
    <s v="Automotriz Portillo Sur Ltda."/>
    <s v="76.296.863-0"/>
    <n v="766665"/>
    <x v="2"/>
  </r>
  <r>
    <s v="F.R. Araucanía"/>
    <s v="Licitación Pública"/>
    <s v="Res. FN/MP N° 2060/2024"/>
    <x v="0"/>
    <d v="2024-08-13T00:00:00"/>
    <s v="O/Compra"/>
    <n v="9260064"/>
    <d v="2026-04-16T00:00:00"/>
    <s v="Pasajes aéreos para funcionario en comisión de servicio, trayecto Tco.-Santiago. Tco."/>
    <s v="Sociedad de Turismo e Inversiones Inmobiliarias Ltda."/>
    <s v="76.204.527-3"/>
    <n v="311674"/>
    <x v="2"/>
  </r>
  <r>
    <s v="F.R. Araucanía"/>
    <s v="Licitación Pública"/>
    <s v="Res. FN/MP N° 2060/2024"/>
    <x v="0"/>
    <d v="2024-08-13T00:00:00"/>
    <s v="O/Compra"/>
    <n v="9260065"/>
    <d v="2026-04-16T00:00:00"/>
    <s v="Pasajes aéreos para funcionario en comisión de servicio, trayecto Tco.-Santiago. Tco."/>
    <s v="Sociedad de Turismo e Inversiones Inmobiliarias Ltda."/>
    <s v="76.204.527-3"/>
    <n v="251674"/>
    <x v="2"/>
  </r>
  <r>
    <s v="F.R. Araucanía"/>
    <s v="Compra/Contratación inferior a 3 UTM"/>
    <s v="No Aplica"/>
    <x v="1"/>
    <s v="No Aplica"/>
    <s v="O/Compra"/>
    <n v="9260066"/>
    <d v="2026-04-16T00:00:00"/>
    <s v="Provisión e instalación de termo eléctrico mural para la Fiscalía Local de Lautaro."/>
    <s v="Inversiones Manquemilla Spa."/>
    <s v="78.368.147-1"/>
    <n v="148750"/>
    <x v="2"/>
  </r>
  <r>
    <s v="F.R. Araucanía"/>
    <s v="Licitación Pública"/>
    <s v="Res. FN/MP N° 2060/2024"/>
    <x v="0"/>
    <d v="2024-08-13T00:00:00"/>
    <s v="O/Compra"/>
    <n v="9260067"/>
    <d v="2026-04-16T00:00:00"/>
    <s v="Pasajes aéreos para fiscal en comisión de servicio, trayecto Tco.-Santiago. Tco."/>
    <s v="Sociedad de Turismo e Inversiones Inmobiliarias Ltda."/>
    <s v="76.204.527-3"/>
    <n v="376502"/>
    <x v="2"/>
  </r>
  <r>
    <s v="F.R. Araucanía"/>
    <s v="Compra/Contratación inferior a 3 UTM"/>
    <s v="No Aplica"/>
    <x v="1"/>
    <s v="No Aplica"/>
    <s v="O/Compra"/>
    <n v="9260069"/>
    <d v="2026-04-21T00:00:00"/>
    <s v="Publicación de aviso de concurso público para cargo de la Fiscalía Regional."/>
    <s v="Sociedad Periodística Araucania S.A."/>
    <s v="87.778.800-8"/>
    <n v="203811"/>
    <x v="2"/>
  </r>
  <r>
    <s v="F.R. Araucanía"/>
    <s v="Compra/Contratación inferior a 3 UTM"/>
    <s v="No Aplica"/>
    <x v="1"/>
    <s v="No Aplica"/>
    <s v="O/Compra"/>
    <n v="9260070"/>
    <d v="2026-04-22T00:00:00"/>
    <s v="Silla ergonómica para la Unidad de Atención a Víctimas y Testigos de la Fiscalía Regional."/>
    <s v="Enilda Teresa Figueroa Mellado."/>
    <s v="6.189.318-0"/>
    <n v="88000"/>
    <x v="2"/>
  </r>
  <r>
    <s v="F.R. Araucanía"/>
    <s v="Compra/Contratación inferior a 3 UTM"/>
    <s v="No Aplica"/>
    <x v="1"/>
    <s v="No Aplica"/>
    <s v="O/Compra"/>
    <n v="9260071"/>
    <d v="2026-04-22T00:00:00"/>
    <s v="Servicio de mensajería para comunicación de archivos provisionales."/>
    <s v="Celcom S.A."/>
    <s v="76.023.762-0"/>
    <n v="178500"/>
    <x v="2"/>
  </r>
  <r>
    <s v="F.R. Araucanía"/>
    <s v="Compra/Contratación inferior a 3 UTM"/>
    <s v="No Aplica"/>
    <x v="1"/>
    <s v="No Aplica"/>
    <s v="O/Compra"/>
    <n v="9260072"/>
    <d v="2026-04-22T00:00:00"/>
    <s v="Suministro y reemplazo de botón de cabina de ascensor de la Fiscalía Local de Temuco."/>
    <s v="Fabrimetal S.A."/>
    <s v="85.233.500-9"/>
    <n v="203798"/>
    <x v="2"/>
  </r>
  <r>
    <s v="F.R. Araucanía"/>
    <s v="Compra/Contratación inferior a 3 UTM"/>
    <s v="No Aplica"/>
    <x v="1"/>
    <s v="No Aplica"/>
    <s v="O/Compra"/>
    <n v="9260073"/>
    <d v="2026-04-22T00:00:00"/>
    <s v="Modificación de mesones en la sala de CCTV de la Fiscalía Local de Temuco."/>
    <s v="Construcciones Patricio Manosalva Fernández E.I.R.L."/>
    <s v="76.490.409-5"/>
    <n v="190400"/>
    <x v="2"/>
  </r>
  <r>
    <s v="F.R. Araucanía"/>
    <s v="Compra/Contratación inferior a 3 UTM"/>
    <s v="No Aplica"/>
    <x v="1"/>
    <s v="No Aplica"/>
    <s v="O/Compra"/>
    <n v="9260074"/>
    <d v="2026-04-23T00:00:00"/>
    <s v="Adquisición de  galvanos para entrega de reconocimiento a funcionarios de Carabineros de Chile."/>
    <s v="Trofeos Osorio Ltda."/>
    <s v="76.577.575-2"/>
    <n v="48000"/>
    <x v="2"/>
  </r>
  <r>
    <s v="F.R. Araucanía"/>
    <s v="Licitación Pública"/>
    <s v="Res. FN/MP N° 2060/2024"/>
    <x v="0"/>
    <d v="2024-08-13T00:00:00"/>
    <s v="O/Compra"/>
    <n v="9260075"/>
    <d v="2026-04-23T00:00:00"/>
    <s v="Modificación de pasaje aéreo para fiscal en comisión de servicio, trayecto Tco.-Santiago. Tco."/>
    <s v="Sociedad de Turismo e Inversiones Inmobiliarias Ltda."/>
    <s v="76.204.527-3"/>
    <n v="79686"/>
    <x v="2"/>
  </r>
  <r>
    <s v="F.R. Araucanía"/>
    <s v="Licitación Pública"/>
    <s v="Res. FN/MP N° 2060/2024"/>
    <x v="0"/>
    <d v="2024-08-13T00:00:00"/>
    <s v="O/Compra"/>
    <n v="9260076"/>
    <d v="2026-04-24T00:00:00"/>
    <s v="Pasajes aéreos para fiscales y funcionarios en comisión de servicio, trayecto Tco.-Santiago. Tco."/>
    <s v="Sociedad de Turismo e Inversiones Inmobiliarias Ltda."/>
    <s v="76.204.527-3"/>
    <n v="1337192"/>
    <x v="2"/>
  </r>
  <r>
    <s v="F.R. Araucanía"/>
    <s v="Trato Directo"/>
    <s v="FN/MP N°930/2026"/>
    <x v="1"/>
    <d v="2026-04-23T00:00:00"/>
    <s v="O/Compra"/>
    <n v="9260080"/>
    <d v="2026-04-30T00:00:00"/>
    <s v="Implementación de sistema CCTV para vigilancia del edificio institucional de la Fiscalía Regional."/>
    <s v="Empresa de Telecomunicaciones Carlos Miguel Bernt Leonard E.I.R.L."/>
    <s v="77.803.150-7"/>
    <n v="28837455"/>
    <x v="2"/>
  </r>
  <r>
    <s v="F.R. Los Ríos"/>
    <s v="Licitación Pública"/>
    <s v="Res. FN/MP N° 2060/2024"/>
    <x v="0"/>
    <d v="2024-08-13T00:00:00"/>
    <s v="Orden de Compra"/>
    <n v="19260058"/>
    <d v="2026-04-07T00:00:00"/>
    <s v="Pasajes Aereos Ida Fiscal Claudia Baeza desde Valdivia a Santiago, domingo 12-04-2026 y Saul Lastra desde Temuco - Santiago - Temuco 12 al 16-04-2026"/>
    <s v="Sociedad de Turismo e Inversiones Inmobiliarias Ltda."/>
    <s v="76.204.527-3"/>
    <n v="496702"/>
    <x v="2"/>
  </r>
  <r>
    <s v="F.R. Los Ríos"/>
    <s v="Licitación Pública"/>
    <s v="Res. FN/MP N° 2060/2024"/>
    <x v="0"/>
    <d v="2024-08-13T00:00:00"/>
    <s v="Orden de Compra"/>
    <n v="19260059"/>
    <d v="2026-04-14T00:00:00"/>
    <s v="Compra de pasaje Carlos Inostroza, jornada formativa FL 2026 g1 en FN desde 12 al 14-05-2026"/>
    <s v="Sociedad de Turismo e Inversiones Inmobiliarias Ltda."/>
    <s v="76.204.527-3"/>
    <n v="191618"/>
    <x v="2"/>
  </r>
  <r>
    <s v="F.R. Los Ríos"/>
    <s v="Licitación Pública"/>
    <s v="Res. FN/MP N° 2060/2024"/>
    <x v="0"/>
    <d v="2024-08-13T00:00:00"/>
    <s v="Orden de Compra"/>
    <n v="19260061"/>
    <d v="2026-04-15T00:00:00"/>
    <s v="Compra de pasajes a Carlos Bahamondes y Jaime Godoy de Valdivia - Santiago - Valdivia desde el 12 al 14 de mayo 2026, jornada formativa FL 2026 G1 FN "/>
    <s v="Sociedad de Turismo e Inversiones Inmobiliarias Ltda."/>
    <s v="76.204.527-3"/>
    <n v="405012"/>
    <x v="2"/>
  </r>
  <r>
    <s v="F.R. Los Ríos"/>
    <s v="Licitación Pública"/>
    <s v="Res. FN/MP N° 2060/2024"/>
    <x v="0"/>
    <d v="2024-08-13T00:00:00"/>
    <s v="Orden de Compra"/>
    <n v="19260060"/>
    <d v="2026-04-16T00:00:00"/>
    <s v="Compra de pasajes a Fiscal Regional Tatiana Esquivel y don Jorge Montaña desde Valdivia - Santiago - Valdivia desde el 27 al 30 de abril 2026, asiste a cuenta publica FN y consejo extraordinario Ley de Fortalecimiento."/>
    <s v="Sociedad de Turismo e Inversiones Inmobiliarias Ltda."/>
    <s v="76.204.527-3"/>
    <n v="650164"/>
    <x v="2"/>
  </r>
  <r>
    <s v="F.R. Los Ríos"/>
    <s v="Compra/Contratación inferior a 3 UTM"/>
    <s v="No Aplica"/>
    <x v="1"/>
    <s v="No Aplica"/>
    <s v="Orden de Compra"/>
    <n v="19260063"/>
    <d v="2026-04-16T00:00:00"/>
    <s v="02 Evaluaciones Psicolaborales para Administrativo FL de La Union."/>
    <s v="Technic Talent Spa."/>
    <s v="78.088.605-6"/>
    <n v="59500"/>
    <x v="2"/>
  </r>
  <r>
    <s v="F.R. Los Ríos"/>
    <s v="Licitación Pública"/>
    <s v="Res. FN/MP N° 2060/2024"/>
    <x v="0"/>
    <d v="2024-08-13T00:00:00"/>
    <s v="Orden de Compra"/>
    <n v="19260064"/>
    <d v="2026-04-20T00:00:00"/>
    <s v="Compra de pasajes a Leyla Chahin, Jornada Formativa FL  2026 G3 en la FN los dias 09 al 11-06-2026"/>
    <s v="Sociedad de Turismo e Inversiones Inmobiliarias Ltda."/>
    <s v="76.204.527-3"/>
    <n v="143083"/>
    <x v="2"/>
  </r>
  <r>
    <s v="F.R. Los Ríos"/>
    <s v="Compra/Contratación inferior a 3 UTM"/>
    <s v="No Aplica"/>
    <x v="1"/>
    <s v="No Aplica"/>
    <s v="Orden de Compra"/>
    <n v="19260065"/>
    <d v="2026-04-23T00:00:00"/>
    <s v="Suministro e instalacion de 03 plafones sobrepuestos quemados, en recepcion del piso 1 FR de Los Rios"/>
    <s v="Electricidad y Construcciones Cer Ltda."/>
    <s v="76.846.610-6"/>
    <n v="183260"/>
    <x v="2"/>
  </r>
  <r>
    <s v="F.R. Los Ríos"/>
    <s v="Licitación Pública"/>
    <s v="Res. FN/MP N° 2060/2024"/>
    <x v="0"/>
    <d v="2024-08-13T00:00:00"/>
    <s v="Orden de Compra"/>
    <n v="19260066"/>
    <d v="2026-04-24T00:00:00"/>
    <s v="Compra de pasaje Rodrigo Guzman, jornada formativa FL 2026 G4 en FN desde 16 al 18-05-2026"/>
    <s v="Sociedad de Turismo e Inversiones Inmobiliarias Ltda."/>
    <s v="76.204.527-3"/>
    <n v="161082"/>
    <x v="2"/>
  </r>
  <r>
    <s v="F.R. Los Ríos"/>
    <s v="Licitación Pública"/>
    <s v="Res. FN/MP N° 2060/2024"/>
    <x v="0"/>
    <d v="2024-08-13T00:00:00"/>
    <s v="Orden de Compra"/>
    <n v="19260068"/>
    <d v="2026-04-24T00:00:00"/>
    <s v="Compra de pasaje Juan Carlos Urrieta, jornada formativa FL 2026 g2 en FN desde 26 al 28-05-2026"/>
    <s v="Sociedad de Turismo e Inversiones Inmobiliarias Ltda."/>
    <s v="76.204.527-3"/>
    <n v="214082"/>
    <x v="2"/>
  </r>
  <r>
    <s v="F.R. Los Ríos"/>
    <s v="Licitación Pública"/>
    <s v="Res. FN/MP N° 2060/2024"/>
    <x v="0"/>
    <d v="2024-08-13T00:00:00"/>
    <s v="Orden de Compra"/>
    <n v="19260069"/>
    <d v="2026-04-27T00:00:00"/>
    <s v="Compra de pasajes a Alejandra Anabalon, Jornada Formativa FL  2026 G3 en la FN los dias 26 al 28-06-2026"/>
    <s v="Sociedad de Turismo e Inversiones Inmobiliarias Ltda."/>
    <s v="76.204.527-3"/>
    <n v="207082"/>
    <x v="2"/>
  </r>
  <r>
    <s v="F.R. Los Ríos"/>
    <s v="Compra/Contratación inferior a 3 UTM"/>
    <s v="No Aplica"/>
    <x v="1"/>
    <s v="No Aplica"/>
    <s v="Orden de Compra"/>
    <n v="19260070"/>
    <d v="2026-04-28T00:00:00"/>
    <s v="Compra de interruptores simples por dobles, cableado y separacion de luces led en oficina de abogados y psicologos de equipo calle sin violencia ECOH, Piso 3"/>
    <s v="Katseis Servicios Spa."/>
    <s v="78.139.373-8"/>
    <n v="202312"/>
    <x v="2"/>
  </r>
  <r>
    <s v="F.R. Los Lagos"/>
    <s v="Licitación Pública"/>
    <s v="Res. FN/MP N° 2060/2024"/>
    <x v="0"/>
    <d v="2024-08-13T00:00:00"/>
    <s v="Orden de Compra"/>
    <n v="10260108"/>
    <d v="2026-04-01T00:00:00"/>
    <s v="Pasaje aéreo P.Montt - Balmaceda - P.Montt  del 08 al 10-04-2026"/>
    <s v="Sociedad de Turismo e Inversiones Inmobiliarias Ltda."/>
    <s v="76.204.527-3"/>
    <n v="365488"/>
    <x v="2"/>
  </r>
  <r>
    <s v="F.R. Los Lagos"/>
    <s v="Licitación Pública"/>
    <s v="Res. FN/MP N° 2060/2024"/>
    <x v="0"/>
    <d v="2024-08-13T00:00:00"/>
    <s v="Orden de Compra"/>
    <n v="10260109"/>
    <d v="2026-04-06T00:00:00"/>
    <s v="Pasaje aéreo Osorno- Santiago-Osorno 05-04 al 06-04-26"/>
    <s v="Sociedad de Turismo e Inversiones Inmobiliarias Ltda."/>
    <s v="76.204.527-3"/>
    <n v="419890"/>
    <x v="2"/>
  </r>
  <r>
    <s v="F.R. Los Lagos"/>
    <s v="Licitación Pública"/>
    <s v="Res. FN/MP N° 2060/2024"/>
    <x v="0"/>
    <d v="2024-08-13T00:00:00"/>
    <s v="Orden de Compra"/>
    <n v="10260110"/>
    <d v="2026-04-07T00:00:00"/>
    <s v="Pasaje aéreo Osorno- Santiago-Osorno 07-04 al 09-04-26"/>
    <s v="Sociedad de Turismo e Inversiones Inmobiliarias Ltda."/>
    <s v="76.204.527-3"/>
    <n v="379258"/>
    <x v="2"/>
  </r>
  <r>
    <s v="F.R. Los Lagos"/>
    <s v="Licitación Pública"/>
    <s v="Res. FN/MP N° 2060/2024"/>
    <x v="0"/>
    <d v="2024-08-13T00:00:00"/>
    <s v="Orden de Compra"/>
    <n v="10260111"/>
    <d v="2026-04-08T00:00:00"/>
    <s v="Pasaje aéreo P.Montt - Santiago - P.Montt  del 12 al 14-04-2026"/>
    <s v="Sociedad de Turismo e Inversiones Inmobiliarias Ltda."/>
    <s v="76.204.527-3"/>
    <n v="375058"/>
    <x v="2"/>
  </r>
  <r>
    <s v="F.R. Los Lagos"/>
    <s v="Licitación Pública"/>
    <s v="Res. FN/MP N° 2060/2024"/>
    <x v="0"/>
    <d v="2024-08-13T00:00:00"/>
    <s v="Orden de Compra"/>
    <n v="10260113"/>
    <d v="2026-04-10T00:00:00"/>
    <s v="Pasaje aéreo P.Montt - Santiago - P.Montt  del 12 al 14-04-2026"/>
    <s v="Sociedad de Turismo e Inversiones Inmobiliarias Ltda."/>
    <s v="76.204.527-3"/>
    <n v="415772"/>
    <x v="2"/>
  </r>
  <r>
    <s v="F.R. Los Lagos"/>
    <s v="Licitación Pública"/>
    <s v="Res. FN/MP N° 2060/2024"/>
    <x v="0"/>
    <d v="2024-08-13T00:00:00"/>
    <s v="Orden de Compra"/>
    <n v="10260115"/>
    <d v="2026-04-13T00:00:00"/>
    <s v="Pago multa pasaje aéreo por cambio de horario"/>
    <s v="Sociedad de Turismo e Inversiones Inmobiliarias Ltda."/>
    <s v="76.204.527-3"/>
    <n v="8558"/>
    <x v="2"/>
  </r>
  <r>
    <s v="F.R. Los Lagos"/>
    <s v="Licitación Pública"/>
    <s v="Res. FN/MP N° 2060/2024"/>
    <x v="0"/>
    <d v="2024-08-13T00:00:00"/>
    <s v="Orden de Compra"/>
    <n v="10260116"/>
    <d v="2026-04-14T00:00:00"/>
    <s v="Pasaje aéreo P.Montt - Santiago - P.Montt  del 11 al 14-05-2026"/>
    <s v="Sociedad de Turismo e Inversiones Inmobiliarias Ltda."/>
    <s v="76.204.527-3"/>
    <n v="235618"/>
    <x v="2"/>
  </r>
  <r>
    <s v="F.R. Los Lagos"/>
    <s v="Licitación Pública"/>
    <s v="Res. FN/MP N° 2060/2024"/>
    <x v="0"/>
    <d v="2024-08-13T00:00:00"/>
    <s v="Orden de Compra"/>
    <n v="10260117"/>
    <d v="2026-04-14T00:00:00"/>
    <s v="Pasaje aéreo P.Montt - Santiago - P.Montt  del 13 al 17-04-2026"/>
    <s v="Sociedad de Turismo e Inversiones Inmobiliarias Ltda."/>
    <s v="76.204.527-3"/>
    <n v="508088"/>
    <x v="2"/>
  </r>
  <r>
    <s v="F.R. Los Lagos"/>
    <s v="Licitación Pública"/>
    <s v="Res. FN/MP N° 2060/2024"/>
    <x v="0"/>
    <d v="2024-08-13T00:00:00"/>
    <s v="Orden de Compra"/>
    <n v="10260118"/>
    <d v="2026-04-15T00:00:00"/>
    <s v="Pasaje aéreo Osorno- Santiago-Osorno 25-05 al 29-05-26"/>
    <s v="Sociedad de Turismo e Inversiones Inmobiliarias Ltda."/>
    <s v="76.204.527-3"/>
    <n v="190082"/>
    <x v="2"/>
  </r>
  <r>
    <s v="F.R. Los Lagos"/>
    <s v="Licitación Pública"/>
    <s v="Res. FN/MP N° 2060/2024"/>
    <x v="0"/>
    <d v="2024-08-13T00:00:00"/>
    <s v="Orden de Compra"/>
    <n v="10260119"/>
    <d v="2026-04-15T00:00:00"/>
    <s v="Pasaje aéreo P.Montt - Santiago - P.Montt  del 11 al 14-05-2026"/>
    <s v="Sociedad de Turismo e Inversiones Inmobiliarias Ltda."/>
    <s v="76.204.527-3"/>
    <n v="257674"/>
    <x v="2"/>
  </r>
  <r>
    <s v="F.R. Los Lagos"/>
    <s v="Licitación Pública"/>
    <s v="Res. FN/MP N° 2060/2024"/>
    <x v="0"/>
    <d v="2024-08-13T00:00:00"/>
    <s v="Orden de Compra"/>
    <n v="10260121"/>
    <d v="2026-04-15T00:00:00"/>
    <s v="Pasaje aéreo P.Montt - Santiago - P.Montt  del 20 al 24-04-2026"/>
    <s v="Sociedad de Turismo e Inversiones Inmobiliarias Ltda."/>
    <s v="76.204.527-3"/>
    <n v="349764"/>
    <x v="2"/>
  </r>
  <r>
    <s v="F.R. Los Lagos"/>
    <s v="Licitación Pública"/>
    <s v="Res. FN/MP N° 2060/2024"/>
    <x v="0"/>
    <d v="2024-08-13T00:00:00"/>
    <s v="Orden de Compra"/>
    <n v="10260122"/>
    <d v="2026-04-15T00:00:00"/>
    <s v="Pasaje aéreo P.Montt - Santiago - P.Montt  del 20 al 24-04-2026"/>
    <s v="Sociedad de Turismo e Inversiones Inmobiliarias Ltda."/>
    <s v="76.204.527-3"/>
    <n v="349764"/>
    <x v="2"/>
  </r>
  <r>
    <s v="F.R. Los Lagos"/>
    <s v="Licitación Pública"/>
    <s v="Res. FN/MP N° 2060/2024"/>
    <x v="0"/>
    <d v="2024-08-13T00:00:00"/>
    <s v="Orden de Compra"/>
    <n v="10260124"/>
    <d v="2026-04-16T00:00:00"/>
    <s v="Pasaje aéreo Osorno- Santiago-Osorno 08-06 al 12-06-26"/>
    <s v="Sociedad de Turismo e Inversiones Inmobiliarias Ltda."/>
    <s v="76.204.527-3"/>
    <n v="192618"/>
    <x v="2"/>
  </r>
  <r>
    <s v="F.R. Los Lagos"/>
    <s v="Licitación Pública"/>
    <s v="Res. FN/MP N° 2060/2024"/>
    <x v="0"/>
    <d v="2024-08-13T00:00:00"/>
    <s v="Orden de Compra"/>
    <n v="10260125"/>
    <d v="2026-04-16T00:00:00"/>
    <s v="Pasaje aéreo Osorno- Santiago-Osorno 08-06 al 12-06-26"/>
    <s v="Sociedad de Turismo e Inversiones Inmobiliarias Ltda."/>
    <s v="76.204.527-3"/>
    <n v="192618"/>
    <x v="2"/>
  </r>
  <r>
    <s v="F.R. Los Lagos"/>
    <s v="Licitación Pública"/>
    <s v="Res. FN/MP N° 2060/2024"/>
    <x v="0"/>
    <d v="2024-08-13T00:00:00"/>
    <s v="Orden de Compra"/>
    <n v="10260126"/>
    <d v="2026-04-16T00:00:00"/>
    <s v="Pasaje aéreo P.Montt - Santiago - P.Montt  del 27-04 al 29-04-2026"/>
    <s v="Sociedad de Turismo e Inversiones Inmobiliarias Ltda."/>
    <s v="76.204.527-3"/>
    <n v="375502"/>
    <x v="2"/>
  </r>
  <r>
    <s v="F.R. Los Lagos"/>
    <s v="Licitación Pública"/>
    <s v="Res. FN/MP N° 2060/2024"/>
    <x v="0"/>
    <d v="2024-08-13T00:00:00"/>
    <s v="Orden de Compra"/>
    <n v="10260127"/>
    <d v="2026-04-16T00:00:00"/>
    <s v="Pasaje aéreo P.Montt - Santiago - P.Montt  del 26-04 al 30-04-2026"/>
    <s v="Sociedad de Turismo e Inversiones Inmobiliarias Ltda."/>
    <s v="76.204.527-3"/>
    <n v="428502"/>
    <x v="2"/>
  </r>
  <r>
    <s v="F.R. Los Lagos"/>
    <s v="Licitación Pública"/>
    <s v="Res. FN/MP N° 2060/2024"/>
    <x v="0"/>
    <d v="2024-08-13T00:00:00"/>
    <s v="Orden de Compra"/>
    <n v="10260128"/>
    <d v="2026-04-16T00:00:00"/>
    <s v="Pasaje aéreo P.Montt - Santiago - P.Montt  del 26-04 al 30-04-2026"/>
    <s v="Sociedad de Turismo e Inversiones Inmobiliarias Ltda."/>
    <s v="76.204.527-3"/>
    <n v="388502"/>
    <x v="2"/>
  </r>
  <r>
    <s v="F.R. Los Lagos"/>
    <s v="Licitación Pública"/>
    <s v="Res. FN/MP N° 2060/2024"/>
    <x v="0"/>
    <d v="2024-08-13T00:00:00"/>
    <s v="Orden de Compra"/>
    <n v="10260129"/>
    <d v="2026-04-16T00:00:00"/>
    <s v="Pasaje aéreo P.Montt - Santiago - P.Montt  del 27-04 al 30-04-2026"/>
    <s v="Sociedad de Turismo e Inversiones Inmobiliarias Ltda."/>
    <s v="76.204.527-3"/>
    <n v="65930"/>
    <x v="2"/>
  </r>
  <r>
    <s v="F.R. Los Lagos"/>
    <s v="Licitación Pública"/>
    <s v="Res. FN/MP N° 2060/2024"/>
    <x v="0"/>
    <d v="2024-08-13T00:00:00"/>
    <s v="Orden de Compra"/>
    <n v="10260130"/>
    <d v="2026-04-17T00:00:00"/>
    <s v="Pasaje aéreo P.Montt - Santiago  20-04-2026"/>
    <s v="Sociedad de Turismo e Inversiones Inmobiliarias Ltda."/>
    <s v="76.204.527-3"/>
    <n v="218764"/>
    <x v="2"/>
  </r>
  <r>
    <s v="F.R. Los Lagos"/>
    <s v="Licitación Pública"/>
    <s v="Res. FN/MP N° 2060/2024"/>
    <x v="0"/>
    <d v="2024-08-13T00:00:00"/>
    <s v="Orden de Compra"/>
    <n v="10260132"/>
    <d v="2026-04-20T00:00:00"/>
    <s v="Pasaje aéreo P.Montt - Santiago- P.Montt del 15-06 al 18-06-2026"/>
    <s v="Sociedad de Turismo e Inversiones Inmobiliarias Ltda."/>
    <s v="76.204.527-3"/>
    <n v="235360"/>
    <x v="2"/>
  </r>
  <r>
    <s v="F.R. Los Lagos"/>
    <s v="Licitación Pública"/>
    <s v="Res. FN/MP N° 2060/2024"/>
    <x v="0"/>
    <d v="2024-08-13T00:00:00"/>
    <s v="Orden de Compra"/>
    <n v="10260133"/>
    <d v="2026-04-20T00:00:00"/>
    <s v="Pasaje aéreo P.Montt - Santiago- P.Montt del 08-06 al 11-06-2026"/>
    <s v="Sociedad de Turismo e Inversiones Inmobiliarias Ltda."/>
    <s v="76.204.527-3"/>
    <n v="223360"/>
    <x v="2"/>
  </r>
  <r>
    <s v="F.R. Los Lagos"/>
    <s v="Licitación Pública"/>
    <s v="Res. FN/MP N° 2060/2024"/>
    <x v="0"/>
    <d v="2024-08-13T00:00:00"/>
    <s v="Orden de Compra"/>
    <n v="10260134"/>
    <d v="2026-04-21T00:00:00"/>
    <s v="Pasaje aéreo P.Montt - Santiago- P.Montt del 11-05 al 14-05-2026"/>
    <s v="Sociedad de Turismo e Inversiones Inmobiliarias Ltda."/>
    <s v="76.204.527-3"/>
    <n v="274360"/>
    <x v="2"/>
  </r>
  <r>
    <s v="F.R. Los Lagos"/>
    <s v="Licitación Pública"/>
    <s v="Res. FN/MP N° 2060/2024"/>
    <x v="0"/>
    <d v="2024-08-13T00:00:00"/>
    <s v="Orden de Compra"/>
    <n v="10260135"/>
    <d v="2026-04-21T00:00:00"/>
    <s v="Pasaje aéreo P.Montt - Santiago- P.Montt del 11-05 al 14-05-2026"/>
    <s v="Sociedad de Turismo e Inversiones Inmobiliarias Ltda."/>
    <s v="76.204.527-3"/>
    <n v="274360"/>
    <x v="2"/>
  </r>
  <r>
    <s v="F.R. Los Lagos"/>
    <s v="Licitación Pública"/>
    <s v="Res. FN/MP N° 2060/2024"/>
    <x v="0"/>
    <d v="2024-08-13T00:00:00"/>
    <s v="Orden de Compra"/>
    <n v="10260136"/>
    <d v="2026-04-21T00:00:00"/>
    <s v="Pasaje aéreo P.Montt - Santiago- P.Montt del 08-06 al 11-06-2026"/>
    <s v="Sociedad de Turismo e Inversiones Inmobiliarias Ltda."/>
    <s v="76.204.527-3"/>
    <n v="210130"/>
    <x v="2"/>
  </r>
  <r>
    <s v="F.R. Los Lagos"/>
    <s v="Licitación Pública"/>
    <s v="Res. FN/MP N° 2060/2024"/>
    <x v="0"/>
    <d v="2024-08-13T00:00:00"/>
    <s v="Orden de Compra"/>
    <n v="10260137"/>
    <d v="2026-04-21T00:00:00"/>
    <s v="Pasaje aéreo P.Montt - Santiago- P.Montt del 23-04 al 24-04-2026"/>
    <s v="Sociedad de Turismo e Inversiones Inmobiliarias Ltda."/>
    <s v="76.204.527-3"/>
    <n v="314130"/>
    <x v="2"/>
  </r>
  <r>
    <s v="F.R. Los Lagos"/>
    <s v="Licitación Pública"/>
    <s v="Res. FN/MP N° 2060/2024"/>
    <x v="0"/>
    <d v="2024-08-13T00:00:00"/>
    <s v="Orden de Compra"/>
    <n v="10260139"/>
    <d v="2026-04-23T00:00:00"/>
    <s v="Pasaje aéreo P.Montt - Santiago- P.Montt del 15-06 al 18-06-2026"/>
    <s v="Sociedad de Turismo e Inversiones Inmobiliarias Ltda."/>
    <s v="76.204.527-3"/>
    <n v="245274"/>
    <x v="2"/>
  </r>
  <r>
    <s v="F.R. Los Lagos"/>
    <s v="Licitación Pública"/>
    <s v="Res. FN/MP N° 2060/2024"/>
    <x v="0"/>
    <d v="2024-08-13T00:00:00"/>
    <s v="Orden de Compra"/>
    <n v="10260140"/>
    <d v="2026-04-24T00:00:00"/>
    <s v="Pago multa pasaje aéreo por cambio de horario"/>
    <s v="Sociedad de Turismo e Inversiones Inmobiliarias Ltda."/>
    <s v="76.204.527-3"/>
    <n v="57000"/>
    <x v="2"/>
  </r>
  <r>
    <s v="F.R. Los Lagos"/>
    <s v="Licitación Pública"/>
    <s v="Res. FN/MP N° 2060/2024"/>
    <x v="0"/>
    <d v="2024-08-13T00:00:00"/>
    <s v="Orden de Compra"/>
    <n v="10260141"/>
    <d v="2026-04-24T00:00:00"/>
    <s v="Pasaje aéreo P.Montt - Santiago- Castro del 15-06 al 19-06-2026"/>
    <s v="Sociedad de Turismo e Inversiones Inmobiliarias Ltda."/>
    <s v="76.204.527-3"/>
    <n v="260532"/>
    <x v="2"/>
  </r>
  <r>
    <s v="F.R. Los Lagos"/>
    <s v="Licitación Pública"/>
    <s v="Res. FN/MP N° 2060/2024"/>
    <x v="0"/>
    <d v="2024-08-13T00:00:00"/>
    <s v="Orden de Compra"/>
    <n v="10260150"/>
    <d v="2026-04-27T00:00:00"/>
    <s v="Pasaje aéreo P.Montt - Santiago- P.Montt del 15-06 al 18-06-2026"/>
    <s v="Sociedad de Turismo e Inversiones Inmobiliarias Ltda."/>
    <s v="76.204.527-3"/>
    <n v="222532"/>
    <x v="2"/>
  </r>
  <r>
    <s v="F.R. Los Lagos"/>
    <s v="Licitación Pública"/>
    <s v="Res. FN/MP N° 2060/2024"/>
    <x v="0"/>
    <d v="2024-08-13T00:00:00"/>
    <s v="Orden de Compra"/>
    <n v="10260151"/>
    <d v="2026-04-27T00:00:00"/>
    <s v="Pasaje aéreo P.Montt - Santiago- P.Montt del 08-06 al 12-06-2026"/>
    <s v="Sociedad de Turismo e Inversiones Inmobiliarias Ltda."/>
    <s v="76.204.527-3"/>
    <n v="256889"/>
    <x v="2"/>
  </r>
  <r>
    <s v="F.R. Los Lagos"/>
    <s v="Licitación Pública"/>
    <s v="Res. FN/MP N° 2060/2024"/>
    <x v="0"/>
    <d v="2024-08-13T00:00:00"/>
    <s v="Orden de Compra"/>
    <n v="10260152"/>
    <d v="2026-04-27T00:00:00"/>
    <s v="Pasaje aéreo P.Montt - Santiago- P.Montt del 08-06 al 12-06-2026"/>
    <s v="Sociedad de Turismo e Inversiones Inmobiliarias Ltda."/>
    <s v="76.204.527-3"/>
    <n v="256889"/>
    <x v="2"/>
  </r>
  <r>
    <s v="F.R. Los Lagos"/>
    <s v="Licitación Pública"/>
    <s v="Res. FN/MP N° 2060/2024"/>
    <x v="0"/>
    <d v="2024-08-13T00:00:00"/>
    <s v="Orden de Compra"/>
    <n v="10260153"/>
    <d v="2026-04-28T00:00:00"/>
    <s v="Pago multa pasaje aéreo por cambio de horario"/>
    <s v="Sociedad de Turismo e Inversiones Inmobiliarias Ltda."/>
    <s v="76.204.527-3"/>
    <n v="87000"/>
    <x v="2"/>
  </r>
  <r>
    <s v="F.R. Los Lagos"/>
    <s v="Licitación Pública"/>
    <s v="Res. FN/MP N° 2060/2024"/>
    <x v="0"/>
    <d v="2024-08-13T00:00:00"/>
    <s v="Orden de Compra"/>
    <n v="10260154"/>
    <d v="2026-04-28T00:00:00"/>
    <s v="Pasaje aéreo Santiago- P.Montt 29-04-2026"/>
    <s v="Sociedad de Turismo e Inversiones Inmobiliarias Ltda."/>
    <s v="76.204.527-3"/>
    <n v="237893"/>
    <x v="2"/>
  </r>
  <r>
    <s v="F.R. Los Lagos"/>
    <s v="Licitación Pública"/>
    <s v="Res. FN/MP N° 2060/2024"/>
    <x v="0"/>
    <d v="2024-08-13T00:00:00"/>
    <s v="Orden de Compra"/>
    <n v="10260157"/>
    <d v="2026-04-30T00:00:00"/>
    <s v="Pasaje aéreo P.Montt - Santiago- Castro del 15-06 al 19-06-2026"/>
    <s v="Sociedad de Turismo e Inversiones Inmobiliarias Ltda."/>
    <s v="76.204.527-3"/>
    <n v="232946"/>
    <x v="2"/>
  </r>
  <r>
    <s v="F.R. Los Lagos"/>
    <s v="Licitación Pública"/>
    <s v="Res. FN/MP N° 2060/2024"/>
    <x v="0"/>
    <d v="2024-08-13T00:00:00"/>
    <s v="Orden de Compra"/>
    <n v="10260158"/>
    <d v="2026-04-30T00:00:00"/>
    <s v="Pasaje aéreo P.Montt - Santiago- Castro del 20-07 al 24-07-2026"/>
    <s v="Sociedad de Turismo e Inversiones Inmobiliarias Ltda."/>
    <s v="76.204.527-3"/>
    <n v="220646"/>
    <x v="2"/>
  </r>
  <r>
    <s v="F.R. Los Lagos"/>
    <s v="Licitación Pública"/>
    <s v="Res. FN/MP N° 2060/2024"/>
    <x v="0"/>
    <d v="2024-08-13T00:00:00"/>
    <s v="Orden de Compra"/>
    <n v="10260159"/>
    <d v="2026-04-30T00:00:00"/>
    <s v="Pasaje aéreo P.Montt - Santiago- Castro del 20-07 al 24-07-2026"/>
    <s v="Sociedad de Turismo e Inversiones Inmobiliarias Ltda."/>
    <s v="76.204.527-3"/>
    <n v="220646"/>
    <x v="2"/>
  </r>
  <r>
    <s v="F.R. Los Lagos"/>
    <s v="Licitación Pública"/>
    <s v="Res. FN/MP N° 2060/2024"/>
    <x v="0"/>
    <d v="2024-08-13T00:00:00"/>
    <s v="Orden de Compra"/>
    <n v="10260160"/>
    <d v="2026-04-30T00:00:00"/>
    <s v="Pasaje aéreo Osorno - Santiago - Osorno del 20-07 al 24-07-2026"/>
    <s v="Sociedad de Turismo e Inversiones Inmobiliarias Ltda."/>
    <s v="76.204.527-3"/>
    <n v="202734"/>
    <x v="2"/>
  </r>
  <r>
    <s v="F.R. Los Lagos"/>
    <s v="Licitación Pública"/>
    <s v="Res. FN/MP N° 2060/2024"/>
    <x v="0"/>
    <d v="2024-08-13T00:00:00"/>
    <s v="Orden de Compra"/>
    <n v="10260161"/>
    <d v="2026-04-30T00:00:00"/>
    <s v="Pasaje aéreo P.Montt - Santiago 04-05-2026"/>
    <s v="Sociedad de Turismo e Inversiones Inmobiliarias Ltda."/>
    <s v="76.204.527-3"/>
    <n v="207879"/>
    <x v="2"/>
  </r>
  <r>
    <s v="F.R. Los Lagos"/>
    <s v="Trato Directo"/>
    <s v="10 FR N°031"/>
    <x v="1"/>
    <d v="2026-04-01T00:00:00"/>
    <s v="Contrato"/>
    <s v="no aplica"/>
    <d v="2026-04-01T00:00:00"/>
    <s v="Servicios de mantenimiento de ascensores FL P.Montt  por 1 año a contar del 01-06-2026"/>
    <s v="Ascensores Otis Chile Ltda."/>
    <s v="96.797.340-8"/>
    <n v="13500000"/>
    <x v="2"/>
  </r>
  <r>
    <s v="F.R. Los Lagos"/>
    <s v="Trato Directo"/>
    <s v="10 FR N°032"/>
    <x v="1"/>
    <d v="2026-04-01T00:00:00"/>
    <s v="Contrato"/>
    <s v="no aplica"/>
    <d v="2026-04-01T00:00:00"/>
    <s v="Servicios de mantenimiento de ascensores FL Osorno  por 1 año a contar del 01-08-2026"/>
    <s v="Ascensores Otis Chile Ltda."/>
    <s v="96.797.340-8"/>
    <n v="5280000"/>
    <x v="2"/>
  </r>
  <r>
    <s v="F.R. Aysén"/>
    <s v="Trato Directo"/>
    <s v="Res. FR N° 139/2026"/>
    <x v="1"/>
    <d v="2026-03-31T00:00:00"/>
    <s v="Orden de Servicio "/>
    <n v="11260067"/>
    <d v="2026-04-02T00:00:00"/>
    <s v="Servicios de transporte para participantes en las Jornadas de Derecho Penal Contemporáneo, organizadas por la Fiscalía Regional de Aysén. "/>
    <s v="Juan Fernando García Mansilla"/>
    <s v="7.927.278-7"/>
    <n v="1115000"/>
    <x v="2"/>
  </r>
  <r>
    <s v="F.R. Aysén"/>
    <s v="Compra/Contratación inferior a 3 UTM"/>
    <s v="No Aplica"/>
    <x v="1"/>
    <s v="No Aplica"/>
    <s v="Orden de Compra "/>
    <n v="11260074"/>
    <d v="2026-04-07T00:00:00"/>
    <s v="Adquisición obsequios XIX Jornadas Patagónicas de Derecho Penal en Coyhaique."/>
    <s v="Francisco Javier Gutiérrez Aldunce"/>
    <s v="9164934-9"/>
    <n v="75000"/>
    <x v="2"/>
  </r>
  <r>
    <s v="F.R. Aysén"/>
    <s v="Licitación Pública"/>
    <s v="Res. FN/MP N° 2060/2024"/>
    <x v="0"/>
    <d v="2024-08-13T00:00:00"/>
    <s v="Orden de Servicio "/>
    <n v="11260075"/>
    <d v="2026-04-14T00:00:00"/>
    <s v="Pasajes aéreos nacionales Balmaceda -Santiago, para Director Ejecutivo Fiscalía Regional de Aysén. Inducción en la FN y participación en Cuenta Pública y Consejo de Fiscales."/>
    <s v="Sociedad de Turismo e Inversiones Inmobiliarias Ltda."/>
    <s v="76.204.527-3"/>
    <n v="201009"/>
    <x v="2"/>
  </r>
  <r>
    <s v="F.R. Aysén"/>
    <s v="Licitación Pública"/>
    <s v="Res. FN/MP N° 2060/2024"/>
    <x v="0"/>
    <d v="2024-08-13T00:00:00"/>
    <s v="Orden de Servicio "/>
    <n v="11260076"/>
    <d v="2026-04-14T00:00:00"/>
    <s v="Pasajes aéreos nacionales Balmaceda - Santiago (ida y regreso), para Fiscal Adjunto Fiscalía Local de Coyhaique y Abogado Asesor Fiscalía Regional de Aysén.  Diligencias causa Artículo 19 en Santiago."/>
    <s v="Sociedad de Turismo e Inversiones Inmobiliarias Ltda."/>
    <s v="76.204.527-3"/>
    <n v="691524"/>
    <x v="2"/>
  </r>
  <r>
    <s v="F.R. Aysén"/>
    <s v="Licitación Pública"/>
    <s v="Res. FN/MP N° 2060/2024"/>
    <x v="0"/>
    <d v="2024-08-13T00:00:00"/>
    <s v="Orden de Servicio "/>
    <n v="11260078"/>
    <d v="2026-04-14T00:00:00"/>
    <s v="Pasajes aéreos nacionales Balmacesa - Santiago (ida y regreso), para Fiscal Adjunto Jefe y Administradora Fiscalía Local de Coyhaique.  Jornadas Formativas para Jefaturas de Fiscalías Locales 2026 en Santiago."/>
    <s v="Sociedad de Turismo e Inversiones Inmobiliarias Ltda."/>
    <s v="76.204.527-3"/>
    <n v="387468"/>
    <x v="2"/>
  </r>
  <r>
    <s v="F.R. Aysén"/>
    <s v="Licitación Pública"/>
    <s v="Res. FN/MP N° 2060/2024"/>
    <x v="0"/>
    <d v="2024-08-13T00:00:00"/>
    <s v="Orden de Servicio "/>
    <n v="11260083"/>
    <d v="2026-04-16T00:00:00"/>
    <s v="Pasajes aéreos nacionales, Balmaceda -Santiago, para Jefa Uravit Fiscalía Regional de Aysén.  Jornada de inducción y reuniones con Divisiones Nacionales."/>
    <s v="Sociedad de Turismo e Inversiones Inmobiliarias Ltda."/>
    <s v="76.204.527-3"/>
    <n v="209937"/>
    <x v="2"/>
  </r>
  <r>
    <s v="F.R. Aysén"/>
    <s v="Licitación Pública"/>
    <s v="Res. FN/MP N° 2060/2024"/>
    <x v="0"/>
    <d v="2024-08-13T00:00:00"/>
    <s v="Orden de Servicio "/>
    <n v="11260084"/>
    <d v="2026-04-16T00:00:00"/>
    <s v="Pasajes Aéreos Nacionales, vuelo Balmaceda-Santiago (ida y regreso),  para  Jefe UGI Fiscal Regional de Aysén.  Jornada de inducción y reuniones con Divisiones Nacionales. en Santiago"/>
    <s v="Sociedad de Turismo e Inversiones Inmobiliarias Ltda."/>
    <s v="76.204.527-3"/>
    <n v="401618"/>
    <x v="2"/>
  </r>
  <r>
    <s v="F.R. Aysén"/>
    <s v="Trato Directo"/>
    <s v="Res. FR N° 158/2026"/>
    <x v="1"/>
    <d v="2026-04-15T00:00:00"/>
    <s v="Orden de Servicio "/>
    <n v="11260085"/>
    <d v="2026-04-17T00:00:00"/>
    <s v="Servicio de mantención de caldera de calefacción central de dependencias de la Oficina de Atención de Cochrane Fiscalía Regional de Aysén."/>
    <s v="Héctor J. Oakley Bañares"/>
    <s v="10.198.101-0"/>
    <n v="1185240"/>
    <x v="2"/>
  </r>
  <r>
    <s v="F.R. Aysén"/>
    <s v="Trato Directo"/>
    <s v="Res. FR N° 157/2027"/>
    <x v="1"/>
    <d v="2026-04-15T00:00:00"/>
    <s v="Orden de Servicio "/>
    <n v="11260086"/>
    <d v="2026-04-17T00:00:00"/>
    <s v="Servicio de mantención de caldera de calefacción central de dependencias de la Fiscalía Local de Chile Chico."/>
    <s v="Héctor J. Oakley Bañares"/>
    <s v="10.198.101-0"/>
    <n v="1463694"/>
    <x v="2"/>
  </r>
  <r>
    <s v="F.R. Aysén"/>
    <s v="Trato Directo"/>
    <s v="No aplica"/>
    <x v="1"/>
    <s v="No aplica"/>
    <s v="Orden de Servicio "/>
    <n v="11260087"/>
    <d v="2026-04-17T00:00:00"/>
    <s v="Reparación urgente caldera Fiscalía Regional Aysén y Fiscalía Local Coyhaique. Según Presupuesto de fecha 16-04-2026."/>
    <s v="Héctor J. Oakley Bañares"/>
    <s v="10.198.101-0"/>
    <n v="341530"/>
    <x v="2"/>
  </r>
  <r>
    <s v="F.R. Aysén"/>
    <s v="Licitación Pública"/>
    <s v="Res. FN/MP N° 2060/2024"/>
    <x v="0"/>
    <d v="2024-08-13T00:00:00"/>
    <s v="Orden de Servicio "/>
    <n v="11260091"/>
    <d v="2026-04-23T00:00:00"/>
    <s v="Pasajes aéreos nacionales Balmaceda - Santiago (ida y regreso), para Fiscal Adjunto Jefe y Administrador de Fiscalía Local Aysén.  Jornadas Formativas para Jefaturas de Fiscalías Locales 2026 en Santiago."/>
    <s v="Sociedad de Turismo e Inversiones Inmobiliarias Ltda."/>
    <s v="76.204.527-3"/>
    <n v="480780"/>
    <x v="2"/>
  </r>
  <r>
    <s v="F.R. Aysén"/>
    <s v="Licitación Pública"/>
    <s v="Res. FN/MP N° 2060/2024"/>
    <x v="0"/>
    <d v="2024-08-13T00:00:00"/>
    <s v="Orden de Servicio "/>
    <n v="11260092"/>
    <d v="2026-04-23T00:00:00"/>
    <s v="Pasajes aéreos nacionales Balmaceda - Santiago (ida y regreso), para Fiscal Adjunto Jefe y Administrador de Fiscalía Local Chile Chico.  Jornadas Formativas para Jefaturas de Fiscalías Locales 2026 en Santiago."/>
    <s v="Sociedad de Turismo e Inversiones Inmobiliarias Ltda."/>
    <s v="76.204.527-3"/>
    <n v="578780"/>
    <x v="2"/>
  </r>
  <r>
    <s v="F.R. Magallanes"/>
    <s v="Licitación Pública"/>
    <s v="Res. FN/MP N° 2060/2024"/>
    <x v="0"/>
    <d v="2024-08-13T00:00:00"/>
    <s v="Orden de Compra "/>
    <n v="12260044"/>
    <d v="2026-04-06T00:00:00"/>
    <s v="Pasajes aéreos tramo PUQSCL - SCLPMC fecha ida 14-04-26 regreso 16-04-26 y tramo PUQSCL - SCLPUQ fecha ida 14-04-26 regreso 17-04-26. Comisión de servicio"/>
    <s v="Sociedad de Turismo e Inversiones Inmobiliarias Ltda."/>
    <s v="76.204.527-3"/>
    <n v="711060"/>
    <x v="2"/>
  </r>
  <r>
    <s v="F.R. Magallanes"/>
    <s v="Licitación Pública"/>
    <s v="Res. FN/MP N° 2060/2024"/>
    <x v="0"/>
    <d v="2024-08-13T00:00:00"/>
    <s v="Orden de Compra "/>
    <n v="12260045"/>
    <d v="2026-04-09T00:00:00"/>
    <s v="Pasaje aéreo tramo SCLPUQ - PUQSCL, fecha ida 19-04-26 regreso 24-04-26."/>
    <s v="Sociedad de Turismo e Inversiones Inmobiliarias Ltda."/>
    <s v="76.204.527-3"/>
    <n v="429088"/>
    <x v="2"/>
  </r>
  <r>
    <s v="F.R. Magallanes"/>
    <s v="Licitación Pública"/>
    <s v="Res. FN/MP N° 2060/2024"/>
    <x v="0"/>
    <d v="2024-08-13T00:00:00"/>
    <s v="Orden de Compra "/>
    <n v="12260046"/>
    <d v="2026-04-14T00:00:00"/>
    <s v="Pasaje aéreo para tramo PUQSCL fecha ida 27-04-2026 y tramo PUQSCL - SCLPUQ ida 17-04-2026, regreso 30-04-2026. Comisión de servicio"/>
    <s v="Sociedad de Turismo e Inversiones Inmobiliarias Ltda."/>
    <s v="76.204.527-3"/>
    <n v="492497"/>
    <x v="2"/>
  </r>
  <r>
    <s v="F.R. Magallanes"/>
    <s v="Licitación Pública"/>
    <s v="Res. FN/MP N° 2060/2024"/>
    <x v="0"/>
    <d v="2024-08-13T00:00:00"/>
    <s v="Orden de Compra "/>
    <n v="12260049"/>
    <d v="2026-04-16T00:00:00"/>
    <s v="Cambio pasaje aéreo  tramo SCLPUQ fecha ida 03-05-2026"/>
    <s v="Sociedad de Turismo e Inversiones Inmobiliarias Ltda."/>
    <s v="76.204.527-3"/>
    <n v="14000"/>
    <x v="2"/>
  </r>
  <r>
    <s v="F.R. Magallanes"/>
    <s v="Licitación Pública"/>
    <s v="Res. FN/MP N° 2060/2024"/>
    <x v="0"/>
    <d v="2024-08-13T00:00:00"/>
    <s v="Orden de Compra "/>
    <n v="12260050"/>
    <d v="2026-04-16T00:00:00"/>
    <s v="Cambio pasaje aéreo SCLPUQ fecha 01-05-2026"/>
    <s v="Sociedad de Turismo e Inversiones Inmobiliarias Ltda."/>
    <s v="76.204.527-3"/>
    <n v="6884"/>
    <x v="2"/>
  </r>
  <r>
    <s v="F.R. Magallanes"/>
    <s v="Compra/Contratación inferior a 3 UTM"/>
    <s v="No Aplica"/>
    <x v="1"/>
    <s v="No Aplica"/>
    <s v="Orden de Compra "/>
    <n v="12260051"/>
    <d v="2026-04-17T00:00:00"/>
    <s v="Transbordo vehículo institucional Punta Arenas / Porvenir jueves 23/04/2026 a las 09:00 hrs. Comisión de Servicio"/>
    <s v="TRANSBORDADORA AUSTRAL BROOM S.A."/>
    <s v="82074900-6"/>
    <n v="78500"/>
    <x v="2"/>
  </r>
  <r>
    <s v="F.R. Magallanes"/>
    <s v="Compra/Contratación inferior a 3 UTM"/>
    <s v="No Aplica"/>
    <x v="1"/>
    <s v="No Aplica"/>
    <s v="Orden de Compra "/>
    <n v="12260052"/>
    <d v="2026-04-17T00:00:00"/>
    <s v="Transbordo vehículo institucional Punta Arenas / Porvenir jueves 23/04/2026 a las 09:00 hrs. Comisión de Servicio"/>
    <s v="TRANSBORDADORA AUSTRAL BROOM S.A."/>
    <s v="82074900-6"/>
    <n v="78500"/>
    <x v="2"/>
  </r>
  <r>
    <s v="F.R. Magallanes"/>
    <s v="Licitación Pública"/>
    <s v="Res. FN/MP N° 2060/2024"/>
    <x v="0"/>
    <d v="2024-08-13T00:00:00"/>
    <s v="Orden de Compra "/>
    <n v="12260056"/>
    <d v="2026-04-20T00:00:00"/>
    <s v="Pasajes aéreos IDA 08-06-2026 tramo PUQ-SCL REGRESO 12-06-2026 tramo SCL-PUQ. Comisión de servicio"/>
    <s v="Sociedad de Turismo e Inversiones Inmobiliarias Ltda."/>
    <s v="76.204.527-3"/>
    <n v="472720"/>
    <x v="2"/>
  </r>
  <r>
    <s v="F.R. Magallanes"/>
    <s v="Compra/Contratación inferior a 3 UTM"/>
    <s v="No Aplica"/>
    <x v="1"/>
    <s v="No Aplica"/>
    <s v="Orden de Compra "/>
    <n v="12260058"/>
    <d v="2026-04-20T00:00:00"/>
    <s v="Servicio de apertura de vehículo y confección de llave vehicular (ubicado en corral municipal)"/>
    <s v="MAURICIO MANCILLA VELASQUEZ EIRL"/>
    <s v="76612197-7"/>
    <n v="107100"/>
    <x v="2"/>
  </r>
  <r>
    <s v="F.R. Magallanes"/>
    <s v="Compra/Contratación inferior a 3 UTM"/>
    <s v="No Aplica"/>
    <x v="1"/>
    <s v="No Aplica"/>
    <s v="Orden de Compra "/>
    <n v="12260059"/>
    <d v="2026-04-22T00:00:00"/>
    <s v="Servicio de Corte de Pasto y retiro de material interior Fiscalía Local Tierra del Fuego."/>
    <s v="ALFREDO ROBERTO SALAZAR JEREZ"/>
    <s v="13379713-0"/>
    <n v="130000"/>
    <x v="2"/>
  </r>
  <r>
    <s v="F.R. Magallanes"/>
    <s v="Licitación Pública"/>
    <s v="Res. FN/MP N° 2060/2024"/>
    <x v="0"/>
    <d v="2024-08-13T00:00:00"/>
    <s v="Orden de Compra "/>
    <n v="12260060"/>
    <d v="2026-04-23T00:00:00"/>
    <s v="Cambio pasaje aéreo IDA tramo PUQ-SCL fecha 26-04-2026 22:59hrs. VUELTA tramo SCL-PUQ fecha 03-05-2026 12:52hrs."/>
    <s v="Sociedad de Turismo e Inversiones Inmobiliarias Ltda."/>
    <s v="76.204.527-3"/>
    <n v="87858"/>
    <x v="2"/>
  </r>
  <r>
    <s v="F.R. Magallanes"/>
    <s v="Licitación Pública"/>
    <s v="Res. FN/MP N° 2060/2024"/>
    <x v="0"/>
    <d v="2024-08-13T00:00:00"/>
    <s v="Orden de Compra "/>
    <n v="12260061"/>
    <d v="2026-04-23T00:00:00"/>
    <s v="Cambio pasaje aéreo Tramo PUQSCL, Fecha 23-04-26 23:59 hrs. Comisión de servicio"/>
    <s v="Sociedad de Turismo e Inversiones Inmobiliarias Ltda."/>
    <s v="76.204.527-3"/>
    <n v="29000"/>
    <x v="2"/>
  </r>
  <r>
    <s v="F.R. Magallanes"/>
    <s v="Licitación Pública"/>
    <s v="Res. FN/MP N° 2060/2024"/>
    <x v="0"/>
    <d v="2024-08-13T00:00:00"/>
    <s v="Orden de Compra "/>
    <n v="12260062"/>
    <d v="2026-04-27T00:00:00"/>
    <s v="Cambio pasaje aéreo  PUQSCL, Fecha 05-06-26 14:13 hrs. Comisión de servicio"/>
    <s v="Sociedad de Turismo e Inversiones Inmobiliarias Ltda."/>
    <s v="76.204.527-3"/>
    <n v="41172"/>
    <x v="2"/>
  </r>
  <r>
    <s v="F.R. Magallanes"/>
    <s v="Licitación Pública"/>
    <s v="Res. FN/MP N° 2060/2024"/>
    <x v="0"/>
    <d v="2024-08-13T00:00:00"/>
    <s v="Orden de Compra "/>
    <n v="12260063"/>
    <d v="2026-04-27T00:00:00"/>
    <s v="Pasaje Aéreo IDA PUQ-SCL 10-05-2026 14:13 hrs. REGRESO SCL_PUQ 13-05-2026 08:51hrs. Comisión de servicio."/>
    <s v="Sociedad de Turismo e Inversiones Inmobiliarias Ltda."/>
    <s v="76.204.527-3"/>
    <n v="361532"/>
    <x v="2"/>
  </r>
  <r>
    <s v="F.R. Magallanes"/>
    <s v="Licitación Pública"/>
    <s v="Res. FN/MP N° 2060/2024"/>
    <x v="0"/>
    <d v="2024-08-13T00:00:00"/>
    <s v="Orden de Compra "/>
    <n v="12260065"/>
    <d v="2026-04-30T00:00:00"/>
    <s v="Pasajes aéreos 2 Ida: SCL-PUQ 03-05-2026 a las 07:27hrs./Regreso: PUQ-SCL 05-05-2026 a las 14:02hrs. - 2 Ida: SCL-PUQ 06-05-2026 a las 07:54hrs. / Regreso: PUQ-SCL 08-05-2026 a las 19:30hrs. - 1 Ida: SCL-PUQ 04-05-2026 a las 18:36hrs. / Regreso: PUQ-SCL 07-05-2026 a las 09:49hrs."/>
    <s v="Sociedad de Turismo e Inversiones Inmobiliarias Ltda."/>
    <s v="76.204.527-3"/>
    <n v="1943090"/>
    <x v="2"/>
  </r>
  <r>
    <s v="F.R. Metrop. Centro Norte"/>
    <s v="Trato Directo"/>
    <s v="No aplica"/>
    <x v="1"/>
    <s v="No aplica"/>
    <s v="O/Compra"/>
    <n v="13260066"/>
    <d v="2026-04-01T00:00:00"/>
    <s v="Adquisición de intercomunicadores para Atención de Publico"/>
    <s v="VSA GROUP SPA"/>
    <s v="78199011-6"/>
    <n v="604708"/>
    <x v="2"/>
  </r>
  <r>
    <s v="F.R. Metrop. Centro Norte"/>
    <s v="Compra/Contratación inferior a 3 UTM"/>
    <s v="No Aplica"/>
    <x v="1"/>
    <s v="No Aplica"/>
    <s v="O/Compra"/>
    <n v="13260069"/>
    <d v="2026-04-02T00:00:00"/>
    <s v="Renovación suscripción La Segunda a contar de 29-04-2026"/>
    <s v="EMPRESA EL MERCURIO S.A.P."/>
    <s v="90193000-7"/>
    <n v="114745"/>
    <x v="2"/>
  </r>
  <r>
    <s v="F.R. Metrop. Centro Norte"/>
    <s v="Compra/Contratación inferior a 3 UTM"/>
    <s v="No Aplica"/>
    <x v="1"/>
    <s v="No Aplica"/>
    <s v="O/Compra"/>
    <n v="13260070"/>
    <d v="2026-04-02T00:00:00"/>
    <s v="Renovación anual suscripción El Mercurio, a contar del 26-05-2026"/>
    <s v="EMPRESA EL MERCURIO S.A.P."/>
    <s v="90193000-7"/>
    <n v="191240"/>
    <x v="2"/>
  </r>
  <r>
    <s v="F.R. Metrop. Centro Norte"/>
    <s v="Licitación Pública"/>
    <s v="RES FR N°293"/>
    <x v="0"/>
    <d v="2024-12-05T00:00:00"/>
    <s v="O/Compra"/>
    <n v="13260080"/>
    <d v="2026-04-15T00:00:00"/>
    <s v="Servicio de evaluación psicolaboral cargos administrativos y auxiliares"/>
    <s v="CONSULTORIA E INVESTIGACION EN RRHH SPA"/>
    <s v="76580320-9"/>
    <n v="698387"/>
    <x v="2"/>
  </r>
  <r>
    <s v="F.R. Metrop. Centro Norte"/>
    <s v="Licitación Pública"/>
    <s v="RES FR N°293"/>
    <x v="0"/>
    <d v="2024-12-05T00:00:00"/>
    <s v="O/Compra"/>
    <n v="13260081"/>
    <d v="2026-04-15T00:00:00"/>
    <s v="Servicio de evaluación psicolaboral cargos administrativos y auxiliares"/>
    <s v="CONSULTORA TCS GROUP SEARCH SPA"/>
    <s v="77108874-0"/>
    <n v="598618"/>
    <x v="2"/>
  </r>
  <r>
    <s v="F.R. Metrop. Centro Norte"/>
    <s v="Compra/Contratación inferior a 3 UTM"/>
    <s v="No Aplica"/>
    <x v="1"/>
    <s v="No Aplica"/>
    <s v="O/Compra"/>
    <n v="13260083"/>
    <d v="2026-04-20T00:00:00"/>
    <s v="Adquisición de lanyard institucionales"/>
    <s v="SYS IMPORT LIMITADA"/>
    <s v="76494362-7"/>
    <n v="208512"/>
    <x v="2"/>
  </r>
  <r>
    <s v="F.R. Metrop. Centro Norte"/>
    <s v="Compra/Contratación inferior a 3 UTM"/>
    <s v="No Aplica"/>
    <x v="1"/>
    <s v="No Aplica"/>
    <s v="O/Compra"/>
    <n v="13260085"/>
    <d v="2026-04-21T00:00:00"/>
    <s v="Adquisición de tarjetas de proximidad"/>
    <s v="SOC.CONCESIONARIA C.DE JUSTICIA DE STGO."/>
    <s v="99557380-6"/>
    <n v="190339"/>
    <x v="2"/>
  </r>
  <r>
    <s v="F.R. Metrop. Centro Norte"/>
    <s v="Compra/Contratación inferior a 3 UTM"/>
    <s v="No Aplica"/>
    <x v="1"/>
    <s v="No Aplica"/>
    <s v="O/Compra"/>
    <n v="13260087"/>
    <d v="2026-04-21T00:00:00"/>
    <s v="Servicio de disposición final de residuos"/>
    <s v="K D M S.A."/>
    <s v="96754450-7"/>
    <n v="99246"/>
    <x v="2"/>
  </r>
  <r>
    <s v="F.R. Metrop. Oriente"/>
    <s v="Compra/Contratación inferior a 3 UTM"/>
    <s v="No Aplica"/>
    <x v="1"/>
    <s v="No Aplica"/>
    <s v="Orden de Compra"/>
    <n v="14260053"/>
    <d v="2026-04-09T00:00:00"/>
    <s v="Servicio de TV Satelital para edificio de La Florida."/>
    <s v="TU VES S.A."/>
    <s v="76038873-4"/>
    <n v="189810"/>
    <x v="2"/>
  </r>
  <r>
    <s v="F.R. Metrop. Oriente"/>
    <s v="Compra/Contratación inferior a 3 UTM"/>
    <s v="No Aplica"/>
    <x v="1"/>
    <s v="No Aplica"/>
    <s v="Orden de Compra"/>
    <n v="14260059"/>
    <d v="2026-04-14T00:00:00"/>
    <s v="Arriendo de una máquina dispensadora de agua adicional, para oficinas de Unidad de Ingreso, edificio La Florida. "/>
    <s v="COMERCIALIZADORA VODA CHILE SPA"/>
    <s v="76119711-8"/>
    <n v="191453"/>
    <x v="2"/>
  </r>
  <r>
    <s v="F.R. Metrop. Oriente"/>
    <s v="Compra/Contratación inferior a 3 UTM"/>
    <s v="No Aplica"/>
    <x v="1"/>
    <s v="No Aplica"/>
    <s v="Orden de Compra"/>
    <n v="14260064"/>
    <d v="2026-04-21T00:00:00"/>
    <s v="Contratación de suscripción anual de Diario Financiero."/>
    <s v="EDICIONES FINANCIERAS S.A."/>
    <s v="96539380-3"/>
    <n v="158400"/>
    <x v="2"/>
  </r>
  <r>
    <s v="F.R. Metrop. Oriente"/>
    <s v="Compra/Contratación inferior a 3 UTM"/>
    <s v="No Aplica"/>
    <x v="1"/>
    <s v="No Aplica"/>
    <s v="Orden de Compra"/>
    <n v="14260065"/>
    <d v="2026-04-22T00:00:00"/>
    <s v="Cambio de cerradura y soldadura portón ingreso peatonal edificio Las Condes."/>
    <s v="CONSTR. Y MANTEN. ELIAN RUBIO R. EIRL."/>
    <s v="77975103-1"/>
    <n v="180999"/>
    <x v="2"/>
  </r>
  <r>
    <s v="F.R. Metrop. Oriente"/>
    <s v="Compra/Contratación inferior a 3 UTM"/>
    <s v="No Aplica"/>
    <x v="1"/>
    <s v="No Aplica"/>
    <s v="Orden de Compra"/>
    <n v="14260066"/>
    <d v="2026-04-22T00:00:00"/>
    <s v="Reparación complementaria Equipos de aire acondiconado Ed. Las Condes."/>
    <s v="CASMO INGENIERIA Y CONSTRUCCION SPA"/>
    <s v="77293707-5"/>
    <n v="179902"/>
    <x v="2"/>
  </r>
  <r>
    <s v="F.R. Metrop. Oriente"/>
    <s v="Compra/Contratación inferior a 3 UTM"/>
    <s v="No Aplica"/>
    <x v="1"/>
    <s v="No Aplica"/>
    <s v="Orden de Compra"/>
    <n v="14260068"/>
    <d v="2026-04-27T00:00:00"/>
    <s v="Instalación de circuito eléctrico edificio La Florida."/>
    <s v="SERELEC SPA"/>
    <s v="78052732-3"/>
    <n v="208250"/>
    <x v="2"/>
  </r>
  <r>
    <s v="F.R. Metrop. Oriente"/>
    <s v="Compra/Contratación inferior a 3 UTM"/>
    <s v="No Aplica"/>
    <x v="1"/>
    <s v="No Aplica"/>
    <s v="Orden de Compra"/>
    <n v="14260069"/>
    <d v="2026-04-27T00:00:00"/>
    <s v="Reparación de lockers para guardias de edificio Ñuñoa."/>
    <s v="CONSTR. Y MANTEN. ELIAN RUBIO R. EIRL."/>
    <s v="77975103-1"/>
    <n v="208001"/>
    <x v="2"/>
  </r>
  <r>
    <s v="F.R. Metrop. Oriente"/>
    <s v="Trato Directo"/>
    <s v="Res. DER N° 15-2026"/>
    <x v="1"/>
    <d v="2026-04-27T00:00:00"/>
    <s v="Orden de Compra"/>
    <n v="14260070"/>
    <d v="2026-04-27T00:00:00"/>
    <s v="Servicio de interprete Español-Coreano."/>
    <s v="ISABELA DE TOLEDO FRANCA PUPO EIRL"/>
    <s v="76056497-4"/>
    <n v="300000"/>
    <x v="2"/>
  </r>
  <r>
    <s v="F.R. Metrop. Sur"/>
    <s v="Compra/Contratación inferior a 3 UTM"/>
    <s v="No Aplica"/>
    <x v="1"/>
    <s v="No Aplica"/>
    <s v="Orden de Compra"/>
    <n v="15260073"/>
    <d v="2026-04-17T00:00:00"/>
    <s v="Adquisición de overoles para nuevos custodios del edificio de Fiscalías especializadas en San Miguel."/>
    <s v="COMERCIAL E INVERSIONES FUSION ZERO LTDA. "/>
    <s v="76015943-3"/>
    <n v="64298"/>
    <x v="2"/>
  </r>
  <r>
    <s v="F.R. Metrop. Sur"/>
    <s v="Compra/Contratación inferior a 3 UTM"/>
    <s v="No Aplica"/>
    <x v="1"/>
    <s v="No Aplica"/>
    <s v="Orden de Compra"/>
    <n v="15260074"/>
    <d v="2026-04-17T00:00:00"/>
    <s v="Adquisición de zapatos de seguridad para nuevos custodios del edificio de Fiscalias especializadas en San Miguel. "/>
    <s v="COMERCIAL E INDUSTRIAL NOVA SEGURIDAD LTDA. "/>
    <s v="78610360-6"/>
    <n v="118714"/>
    <x v="2"/>
  </r>
  <r>
    <s v="F.R. Metrop. Sur"/>
    <s v="Compra/Contratación inferior a 3 UTM"/>
    <s v="No Aplica"/>
    <x v="1"/>
    <s v="No Aplica"/>
    <s v="Orden de Compra"/>
    <n v="15260080"/>
    <d v="2026-04-23T00:00:00"/>
    <s v="Reparación de tabique con terminación Wall Panel en sala de reuniones piso 5 de Gran Avenida 3814, San Miguel."/>
    <s v="CONSTRUCTORA OMAR SALAZAR CORREA E.I.R.L "/>
    <s v="77277262-9"/>
    <n v="202344"/>
    <x v="2"/>
  </r>
  <r>
    <s v="F.R. Metrop. Occidente"/>
    <s v="Trato Directo"/>
    <s v="FR N°67"/>
    <x v="1"/>
    <d v="2026-03-31T00:00:00"/>
    <s v="O/Compra"/>
    <n v="16260090"/>
    <d v="2026-04-01T00:00:00"/>
    <s v="CD reparacion compresor equipo AC Melipilla GMI-262611. RS FR 67 del 31.03.26"/>
    <s v="SISTEMAS DE ENERGIA SA"/>
    <s v="99588050-4"/>
    <n v="700000"/>
    <x v="2"/>
  </r>
  <r>
    <s v="F.R. Metrop. Occidente"/>
    <s v="Compra/Contratación inferior a 3 UTM"/>
    <s v="No Aplica"/>
    <x v="1"/>
    <s v="No Aplica"/>
    <s v="O/Compra"/>
    <n v="16260093"/>
    <d v="2026-04-07T00:00:00"/>
    <s v="Servicio de ajuste accesorios CCAA, revision completa de los equipos magneticos, habilitacion, normalización y ajuste necesario. COT 203261. Art 8 letra A"/>
    <s v="OSESA S.A."/>
    <s v="76017001-1"/>
    <n v="196469"/>
    <x v="2"/>
  </r>
  <r>
    <s v="F.R. Metrop. Occidente"/>
    <s v="Trato Directo"/>
    <s v="FR N°20/2025"/>
    <x v="1"/>
    <d v="2025-01-28T00:00:00"/>
    <s v="O/Compra"/>
    <n v="16260094"/>
    <d v="2026-04-07T00:00:00"/>
    <s v="Reparación motor AC piso 11 Flagrancias, GMI-262624. Valores dentro de contrato RS FR 20 del 28.01.25"/>
    <s v="SISTEMAS DE ENERGIA SA"/>
    <s v="99588050-4"/>
    <n v="340000"/>
    <x v="2"/>
  </r>
  <r>
    <s v="F.R. Metrop. Occidente"/>
    <s v="Compra/Contratación inferior a 3 UTM"/>
    <s v="No Aplica"/>
    <x v="1"/>
    <s v="No Aplica"/>
    <s v="O/Compra"/>
    <n v="16260095"/>
    <d v="2026-04-08T00:00:00"/>
    <s v="Visita técnica para levantamiento y diagnóstico de sillones en mal estado para reparación. Contratación servicio conforme a art. 8 letra &quot;a&quot; del reglamento interno del MP, ley 19886."/>
    <s v="REP. Y VENTA DE MUEBLES ROSALINO URRUTIA"/>
    <s v="78308855-K"/>
    <n v="94824"/>
    <x v="2"/>
  </r>
  <r>
    <s v="F.R. Metrop. Occidente"/>
    <s v="Compra/Contratación inferior a 3 UTM"/>
    <s v="No Aplica"/>
    <x v="1"/>
    <s v="No Aplica"/>
    <s v="O/Compra"/>
    <n v="16260096"/>
    <d v="2026-04-08T00:00:00"/>
    <s v="Provisión e instalación de centros de enchufes triples con respectiva canalización y cableado en casino piso 11 edificio Miraflores. Contratación de conformidad a letra &quot;a&quot; del art. 8 del reglamento interno del Ministerio Público, ley 19886."/>
    <s v="SERELEC SPA"/>
    <s v="78052732-3"/>
    <n v="208250"/>
    <x v="2"/>
  </r>
  <r>
    <s v="F.R. Metrop. Occidente"/>
    <s v="Trato Directo"/>
    <s v="FR N°20/2025"/>
    <x v="1"/>
    <d v="2025-01-28T00:00:00"/>
    <s v="O/Compra"/>
    <n v="16260097"/>
    <d v="2026-04-08T00:00:00"/>
    <s v="CD limpieza motor/serpentin y cambio valvulas en piso 9, FL Maipu. Valores por contrato Res FR 20 Adj. Lic. Pub. Mant. Clima 28.01.25"/>
    <s v="SISTEMAS DE ENERGIA SA"/>
    <s v="99588050-4"/>
    <n v="2010000"/>
    <x v="2"/>
  </r>
  <r>
    <s v="F.R. Metrop. Occidente"/>
    <s v="Compra/Contratación inferior a 3 UTM"/>
    <s v="No Aplica"/>
    <x v="1"/>
    <s v="No Aplica"/>
    <s v="O/Compra"/>
    <n v="16260098"/>
    <d v="2026-04-08T00:00:00"/>
    <s v="Adquisición de cofres case transparentes Sata 2.5 USB 3.0 para disco duro externo solicitado por UGI. Compra de conformidad a letra &quot;a2 art.8 del reglamento interno del Ministerio Público, ley 19886."/>
    <s v="TECNOCAM SPA"/>
    <s v="76484316-9"/>
    <n v="206497"/>
    <x v="2"/>
  </r>
  <r>
    <s v="F.R. Metrop. Occidente"/>
    <s v="Compra/Contratación inferior a 3 UTM"/>
    <s v="No Aplica"/>
    <x v="1"/>
    <s v="No Aplica"/>
    <s v="O/Compra"/>
    <n v="16260102"/>
    <d v="2026-04-15T00:00:00"/>
    <s v="Reparacion y provision de caja porta filtro AC piso 9, Contratación de acuerdo al Reglamento de compras art 8 letra A."/>
    <s v="SISTEMAS DE ENERGIA SA"/>
    <s v="99588050-4"/>
    <n v="154700"/>
    <x v="2"/>
  </r>
  <r>
    <s v="F.R. Metrop. Occidente"/>
    <s v="Trato Directo"/>
    <s v="FR N°82"/>
    <x v="1"/>
    <d v="2026-04-15T00:00:00"/>
    <s v="O/Compra"/>
    <n v="16260103"/>
    <d v="2026-04-16T00:00:00"/>
    <s v="Trabajos menores de Reparaciones de cercos eléctricos en las Fiscalías locales de Pudahuel- San Bernardo- Talagante- Melipilla - Curacaví y Oficina Auxiliar de Buin. Contratación Directa (CD) con Resolución FR N°82 del 15-04-2026."/>
    <s v="OSESA S.A."/>
    <s v="76017001-1"/>
    <n v="711739"/>
    <x v="2"/>
  </r>
  <r>
    <s v="F.R. Metrop. Occidente"/>
    <s v="Compra/Contratación inferior a 3 UTM"/>
    <s v="No Aplica"/>
    <x v="1"/>
    <s v="No Aplica"/>
    <s v="O/Compra"/>
    <n v="16260105"/>
    <d v="2026-04-22T00:00:00"/>
    <s v="Servicio reparacion de emergencia de porton vehicular FL Pudahuel, art 8 letra A."/>
    <s v="LEONEL SALIT GAJARDO"/>
    <s v="9765193-0"/>
    <n v="202300"/>
    <x v="2"/>
  </r>
  <r>
    <s v="F.R. Metrop. Occidente"/>
    <s v="Trato Directo"/>
    <s v="FR N°20/2025"/>
    <x v="1"/>
    <d v="2025-01-28T00:00:00"/>
    <s v="O/Compra"/>
    <n v="16260106"/>
    <d v="2026-04-23T00:00:00"/>
    <s v="CD reparacion partes y piezas AC FL Curacavi, valores dentro de contrato RS FR 20 del 28.01.25"/>
    <s v="SISTEMAS DE ENERGIA SA"/>
    <s v="99588050-4"/>
    <n v="770000"/>
    <x v="2"/>
  </r>
  <r>
    <s v="F.R. Metrop. Occidente"/>
    <s v="Trato Directo"/>
    <s v="FR N°20/2025"/>
    <x v="1"/>
    <d v="2025-01-28T00:00:00"/>
    <s v="O/Compra"/>
    <n v="16260107"/>
    <d v="2026-04-23T00:00:00"/>
    <s v="CD prov equipo AC split 12BTU y bomba condensado, parte de los valores por contrato RS FR 20 del 28.01.25 y el kit fuera de valores, autorizado en RS FR 88 del 23.04.26"/>
    <s v="SISTEMAS DE ENERGIA SA"/>
    <s v="99588050-4"/>
    <n v="1090000"/>
    <x v="2"/>
  </r>
  <r>
    <s v="F.R. Metrop. Occidente"/>
    <s v="Compra/Contratación inferior a 3 UTM"/>
    <s v="No Aplica"/>
    <x v="1"/>
    <s v="No Aplica"/>
    <s v="O/Compra"/>
    <n v="16260109"/>
    <d v="2026-04-28T00:00:00"/>
    <s v="Regulariza trabajos de emergencia ejecutados en oficina auxiliar de Buin por inundación por aguas lluvias. Solicita trabajos de urgencia Administradora Faride Lobos. Contratación conforme a art. 8 letra &quot;a&quot; del reglamento interno del MP, Ley 19886."/>
    <s v="WINSTON MANUEL HERNANDEZ RIOS"/>
    <s v="11169776-0"/>
    <n v="164012"/>
    <x v="2"/>
  </r>
  <r>
    <s v="F.R. Metrop. Occidente"/>
    <s v="Compra/Contratación inferior a 3 UTM"/>
    <s v="No Aplica"/>
    <x v="1"/>
    <s v="No Aplica"/>
    <s v="O/Compra"/>
    <n v="16260111"/>
    <d v="2026-04-29T00:00:00"/>
    <s v="Servicio visita para revisión circuito eléctrico de sistema de aire acondicionado con informe en piso 11 edificio Miraflores. Contratación de acuerdo a letra &quot;a&quot; del art. 8 del reglamento interno del MP, ley 19886."/>
    <s v="SERELEC SPA"/>
    <s v="78052732-3"/>
    <n v="85680"/>
    <x v="2"/>
  </r>
  <r>
    <s v="F.R. Metrop. Occidente"/>
    <s v="Compra/Contratación inferior a 3 UTM"/>
    <s v="No Aplica"/>
    <x v="1"/>
    <s v="No Aplica"/>
    <s v="O/Compra"/>
    <n v="16260112"/>
    <d v="2026-04-29T00:00:00"/>
    <s v="Revisión de emergencia cerco eléctrico por falla en sistema en FL Curacaví. Contratación de conformidad a art. 8 en su letra &quot;a&quot; del reglamento interno del MP, ley 19886."/>
    <s v="SERELEC SPA"/>
    <s v="78052732-3"/>
    <n v="104720"/>
    <x v="2"/>
  </r>
  <r>
    <s v="F.R. Metrop. Occidente"/>
    <s v="Compra/Contratación inferior a 3 UTM"/>
    <s v="No Aplica"/>
    <x v="1"/>
    <s v="No Aplica"/>
    <s v="O/Compra"/>
    <n v="16260113"/>
    <d v="2026-04-29T00:00:00"/>
    <s v="Provisión e instalación de luminaria panel con respectivo circuito eléctrico e interruptor en bodega piso 11. Contratación de acuerdo a art. 8 letra &quot;a&quot; del reglamento interno del MP, ley 19886.."/>
    <s v="SERELEC SPA"/>
    <s v="78052732-3"/>
    <n v="164220"/>
    <x v="2"/>
  </r>
  <r>
    <s v="Fiscalía Nacional"/>
    <s v="Licitación Pública"/>
    <s v="Res. FN/MP N° 2060/2024"/>
    <x v="0"/>
    <d v="2024-08-13T00:00:00"/>
    <m/>
    <n v="17260219"/>
    <d v="2026-04-01T00:00:00"/>
    <s v="Pasaje aéreo nacional para Sra. María Elena Leiva, Rut: 10.575.564-3, Santiago/Puerto Montt/Santiago, del 20 al 22 de abril de 2026. Asiste a revisión de última etapa de la FL Quellón y visita de obra FL Castro."/>
    <s v="Sociedad de Turismo e Inversiones Inmobiliarias Ltda."/>
    <s v="76.204.527-3"/>
    <n v="99850"/>
    <x v="2"/>
  </r>
  <r>
    <s v="Fiscalía Nacional"/>
    <s v="Trato Directo"/>
    <s v="FN/MP N° 636"/>
    <x v="1"/>
    <d v="2026-03-18T00:00:00"/>
    <m/>
    <n v="17260222"/>
    <d v="2026-04-02T00:00:00"/>
    <s v="Contratación de servicio de traslado de equipamiento asociado a contratos vigentes de multifuncionales y plataforma usuaria desde la región del maule a la fiscalía nacional."/>
    <s v="Ricoh S.A."/>
    <s v="96513980-k"/>
    <n v="1413720"/>
    <x v="2"/>
  </r>
  <r>
    <s v="Fiscalía Nacional"/>
    <s v="Licitación Pública"/>
    <s v="Res. FN/MP N° 2060/2024"/>
    <x v="0"/>
    <d v="2024-08-13T00:00:00"/>
    <m/>
    <n v="17260223"/>
    <d v="2026-04-02T00:00:00"/>
    <s v="Compra de 1 Bolsa de 500 días de seguros de viajes internacionales, bajo modalidad de pre-compra por cada día de cobertura."/>
    <s v="Sociedad de Turismo e Inversiones Inmobiliarias Ltda."/>
    <s v="76.204.527-3"/>
    <n v="2297500"/>
    <x v="2"/>
  </r>
  <r>
    <s v="Fiscalía Nacional"/>
    <s v="Licitación Pública"/>
    <s v="Res. FN/MP N° 2060/2024"/>
    <x v="0"/>
    <d v="2024-08-13T00:00:00"/>
    <m/>
    <n v="17260224"/>
    <d v="2026-04-02T00:00:00"/>
    <s v="Pasaje aéreo nacional para Sr. Eugenio Campos Lucero, Rut: 10.607.556-5, Santiago/Puerto Montt/Santiago, el 15 de abril Motivo: Apoyo jurídico penal y procesal en causa denominada Trama Bielorrusa conforme art. 19 LOC."/>
    <s v="Sociedad de Turismo e Inversiones Inmobiliarias Ltda."/>
    <s v="76.204.527-3"/>
    <n v="205402"/>
    <x v="2"/>
  </r>
  <r>
    <s v="Fiscalía Nacional"/>
    <s v="Licitación Pública"/>
    <s v="Res. FN/MP N° 2060/2024"/>
    <x v="0"/>
    <d v="2024-08-13T00:00:00"/>
    <m/>
    <n v="17260225"/>
    <d v="2026-04-07T00:00:00"/>
    <s v="Pasaje aéreo nacional para Sr. Enrique Andres Vasquez Inostroza, Rut: 15.989.493-2, Santiago/Balmaceda/Santiago, del 09 al 11 de abril de 2026. Viaja junto al fiscal jefe de Aysén."/>
    <s v="Sociedad de Turismo e Inversiones Inmobiliarias Ltda."/>
    <s v="76.204.527-3"/>
    <n v="429172"/>
    <x v="2"/>
  </r>
  <r>
    <s v="Fiscalía Nacional"/>
    <s v="Licitación Privada"/>
    <s v="FN/MP N° 1454"/>
    <x v="2"/>
    <d v="2023-08-21T00:00:00"/>
    <m/>
    <n v="17260227"/>
    <d v="2026-04-07T00:00:00"/>
    <s v="Contratación de Servicios de Coffe break, para 20 personas por jornada, las cuales se realizara entre el 15 al 16 de abril de 2026, en jornadas AM a las 10:15 horas, en dependencias de Catedral 1401, piso 16, sala de reuniones Academia. Con motivo de Comité Curricular Ruta Facilitadores."/>
    <s v="Servicios Alimentarios Pedro Pablo Hernandez Medina E.I.R.L."/>
    <s v="77599203-4"/>
    <n v="163600"/>
    <x v="2"/>
  </r>
  <r>
    <s v="Fiscalía Nacional"/>
    <s v="Licitación Pública"/>
    <s v="Res. FN/MP N° 2060/2024"/>
    <x v="0"/>
    <d v="2024-08-13T00:00:00"/>
    <m/>
    <n v="17260229"/>
    <d v="2026-04-07T00:00:00"/>
    <s v="Pasaje aéreo nacional para Sr. Juan Droguett, Rut: 13.596.560-K, Santiago/Arica/Santiago, del 13 al 15 de abril de 2026. Actividades propia de la unidad de seguridad."/>
    <s v="Sociedad de Turismo e Inversiones Inmobiliarias Ltda."/>
    <s v="76.204.527-3"/>
    <n v="539116"/>
    <x v="2"/>
  </r>
  <r>
    <s v="Fiscalía Nacional"/>
    <s v="Licitación Pública"/>
    <s v="Res. FN/MP N° 2060/2024"/>
    <x v="0"/>
    <d v="2024-08-13T00:00:00"/>
    <m/>
    <n v="17260230"/>
    <d v="2026-04-07T00:00:00"/>
    <s v="Pasaje aéreo nacional para Sr. Emilio Rodriguez, Rut: 13.197.814-6, Santiago/Iquique/Santiago, el 20 de abril de 2026. Actividades propia de la unidad de seguridad. "/>
    <s v="Sociedad de Turismo e Inversiones Inmobiliarias Ltda."/>
    <s v="76.204.527-3"/>
    <n v="206116"/>
    <x v="2"/>
  </r>
  <r>
    <s v="Fiscalía Nacional"/>
    <s v="Licitación Pública"/>
    <s v="Res. FN/MP N° 2060/2024"/>
    <x v="0"/>
    <d v="2024-08-13T00:00:00"/>
    <m/>
    <n v="17260231"/>
    <d v="2026-04-07T00:00:00"/>
    <s v="Pasaje aéreo nacional para Sr. Felipe Carreño, Rut: 17.054.548-6, Santiago/Iquique/Santiago, el 20 de abril de 2026. Actividades propia de la unidad de seguridad."/>
    <s v="Sociedad de Turismo e Inversiones Inmobiliarias Ltda."/>
    <s v="76.204.527-3"/>
    <n v="206116"/>
    <x v="2"/>
  </r>
  <r>
    <s v="Fiscalía Nacional"/>
    <s v="Licitación Pública"/>
    <s v="Res. FN/MP N° 2060/2024"/>
    <x v="0"/>
    <d v="2024-08-13T00:00:00"/>
    <m/>
    <n v="17260232"/>
    <d v="2026-04-07T00:00:00"/>
    <s v="Pasaje aéreo nacional para Sr. Juan Droguett, Rut: 13.596.560-K, Santiago/Iquique/Santiago, del 20 al 22 de abril de 2026. Actividades propia de la unidad de seguridad."/>
    <s v="Sociedad de Turismo e Inversiones Inmobiliarias Ltda."/>
    <s v="76.204.527-3"/>
    <n v="206116"/>
    <x v="2"/>
  </r>
  <r>
    <s v="Fiscalía Nacional"/>
    <s v="Compra/Contratación inferior a 3 UTM"/>
    <s v="No Aplica"/>
    <x v="1"/>
    <s v="No Aplica"/>
    <m/>
    <n v="17260233"/>
    <d v="2026-04-08T00:00:00"/>
    <s v="Publicación Aviso Llamado a Concurso Público de Fiscales Adjuntos 2026, realizado el 27 de marzo de 2026. "/>
    <s v="Subsecretaria del Interior (Diario Oficial)"/>
    <s v="60501000-8"/>
    <n v="43125"/>
    <x v="2"/>
  </r>
  <r>
    <s v="Fiscalía Nacional"/>
    <s v="Licitación Pública"/>
    <s v="Res. FN/MP N° 2060/2024"/>
    <x v="0"/>
    <d v="2024-08-13T00:00:00"/>
    <m/>
    <n v="17260234"/>
    <d v="2026-04-08T00:00:00"/>
    <s v="Pasaje aéreo nacional para Sr. Carlos Figueroa Echavarría, Rut: 14.410.351-3, Temuco/Santiago, el 22 de marzo de 2026. Acompaña a actividades del FN."/>
    <s v="Sociedad de Turismo e Inversiones Inmobiliarias Ltda."/>
    <s v="76.204.527-3"/>
    <n v="141531"/>
    <x v="2"/>
  </r>
  <r>
    <s v="Fiscalía Nacional"/>
    <s v="Licitación Pública"/>
    <s v="Res. FN/MP N° 2060/2024"/>
    <x v="0"/>
    <d v="2024-08-13T00:00:00"/>
    <m/>
    <n v="17260239"/>
    <d v="2026-04-09T00:00:00"/>
    <s v="Pasaje aéreo internacional, Sr. Felipe Fritz Castro Rut: 16899242-4, Nueva York/Santiago, el 14 de marzo de 2026. Escolta al Fiscal Nacional a Concurrencia a reunión directiva."/>
    <s v="Sociedad de Turismo e Inversiones Inmobiliarias Ltda."/>
    <s v="76.204.527-3"/>
    <n v="1994958"/>
    <x v="2"/>
  </r>
  <r>
    <s v="Fiscalía Nacional"/>
    <s v="Licitación Privada"/>
    <s v="FN/MP N° 1454"/>
    <x v="2"/>
    <d v="2023-08-21T00:00:00"/>
    <m/>
    <n v="17260240"/>
    <d v="2026-04-10T00:00:00"/>
    <s v="Contratación de Servicios de Coffe break, para 55 personas por jornada, las cuales se realizara entre el 20 al 24 de abril de 2026, en jornadas AM a las 10:30 horas, en dependencias de Catedral 1401, piso 16, sala de reuniones Academia. Con motivo de Lavado de activos e investigación Patrimonial del Ministerio Público para las BRILAC."/>
    <s v="Servicios Alimentarios Pedro Pablo Hernandez Medina E.I.R.L."/>
    <s v="77599203-4"/>
    <n v="1063975"/>
    <x v="2"/>
  </r>
  <r>
    <s v="Fiscalía Nacional"/>
    <s v="Licitación Pública"/>
    <s v="Res. FN/MP N° 2060/2024"/>
    <x v="0"/>
    <d v="2024-08-13T00:00:00"/>
    <m/>
    <n v="17260241"/>
    <d v="2026-04-10T00:00:00"/>
    <s v="Pasaje aéreo nacional para Sr. José Manuel Madariaga, Rut: 18.634.420-0, Santiago/Puerto Montt/Santiago, del 05 al 07 de mayo de 2026. Jornada de capacitación y revisión de causas de competencia ULDDECO. "/>
    <s v="Sociedad de Turismo e Inversiones Inmobiliarias Ltda."/>
    <s v="76.204.527-3"/>
    <n v="200058"/>
    <x v="2"/>
  </r>
  <r>
    <s v="Fiscalía Nacional"/>
    <s v="Licitación Pública"/>
    <s v="Res. FN/MP N° 2060/2024"/>
    <x v="0"/>
    <d v="2024-08-13T00:00:00"/>
    <m/>
    <n v="17260242"/>
    <d v="2026-04-10T00:00:00"/>
    <s v="Pasaje aéreo nacional para Sra. Nataly Muñoz Ulloa, Rut: 16.931.283-4, Santiago/Puerto Montt/Santiago, del 05 al 07 de mayo de 2026. Jornada de capacitación y revisión de causas de competencia ULDDECO. "/>
    <s v="Sociedad de Turismo e Inversiones Inmobiliarias Ltda."/>
    <s v="76.204.527-3"/>
    <n v="200058"/>
    <x v="2"/>
  </r>
  <r>
    <s v="Fiscalía Nacional"/>
    <s v="Licitación Pública"/>
    <s v="Res. FN/MP N° 2060/2024"/>
    <x v="0"/>
    <d v="2024-08-13T00:00:00"/>
    <m/>
    <n v="17260243"/>
    <d v="2026-04-10T00:00:00"/>
    <s v="Pasaje aéreo nacional para Sra. Paula Arroyave Escaffi, Rut: 10.359.201-1, Santiago/Punta Arenas/Santiago, del 16 al 18 de junio de 2026. Participación en la reunión de Fiscales Jefes y Administradores, organizada por Cristián Saavedra, en la cual se contempla además la realización de un taller. Asimismo, se sostendrán reuniones de trabajo con funcionarios de Punta Arenas y Puerto Natales. "/>
    <s v="Sociedad de Turismo e Inversiones Inmobiliarias Ltda."/>
    <s v="76.204.527-3"/>
    <n v="244088"/>
    <x v="2"/>
  </r>
  <r>
    <s v="Fiscalía Nacional"/>
    <s v="Licitación Pública"/>
    <s v="Res. FN/MP N° 2060/2024"/>
    <x v="0"/>
    <d v="2024-08-13T00:00:00"/>
    <m/>
    <n v="17260244"/>
    <d v="2026-04-10T00:00:00"/>
    <s v="Pasaje aéreo nacional para Sr. Alejandro Bozzi Acuña, Rut: 10.212.342-5, Santiago/Punta Arenas/Santiago, del 16 al 18 de junio de 2026. Participación en la reunión de Fiscales Jefes y Administradores, organizada por Cristián Saavedra, en la cual se contempla además la realización de un taller. Asimismo, se sostendrán reuniones de trabajo con funcionarios de Punta Arenas y Puerto Natales. "/>
    <s v="Sociedad de Turismo e Inversiones Inmobiliarias Ltda."/>
    <s v="76.204.527-3"/>
    <n v="244088"/>
    <x v="2"/>
  </r>
  <r>
    <s v="Fiscalía Nacional"/>
    <s v="Licitación Pública"/>
    <s v="Res. FN/MP N° 2060/2024"/>
    <x v="0"/>
    <d v="2024-08-13T00:00:00"/>
    <m/>
    <n v="17260247"/>
    <d v="2026-04-13T00:00:00"/>
    <s v="Pasaje aéreo nacional para Sr. Cristian Paredes Valenzuela, Rut: 14.303.292-2, Santiago/Temuco/Santiago, del 21 al 24 de abril de 2026. Participa como coordinador en la Mesa VR de la MZ Sur que se desarrollará en Temuco los días 22 y 23 de abril; y el día 24 en horario AM reunión de trabajo con equipo directivo regional por temas de interés UPCE."/>
    <s v="Sociedad de Turismo e Inversiones Inmobiliarias Ltda."/>
    <s v="76.204.527-3"/>
    <n v="208646"/>
    <x v="2"/>
  </r>
  <r>
    <s v="Fiscalía Nacional"/>
    <s v="Compra/Contratación inferior a 3 UTM"/>
    <s v="No Aplica"/>
    <x v="1"/>
    <s v="No Aplica"/>
    <m/>
    <n v="17260248"/>
    <d v="2026-04-13T00:00:00"/>
    <s v="Adquisición de 1 Ciento de tarjetas de presentación, impresa por ambas caras, a color tiro y retiro,tamaño 9x5.5 cm corte recto en papel couche de 300 gr. Para el Fiscal Jefe de la Fiscalia Supraterritorial don Miguel Ángel Orellana."/>
    <s v="Fongraf S.A."/>
    <s v="76126182-7"/>
    <n v="28560"/>
    <x v="2"/>
  </r>
  <r>
    <s v="Fiscalía Nacional"/>
    <s v="Licitación Pública"/>
    <s v="Res. FN/MP N° 2060/2024"/>
    <x v="0"/>
    <d v="2024-08-13T00:00:00"/>
    <m/>
    <n v="17260250"/>
    <d v="2026-04-15T00:00:00"/>
    <s v="Pasaje aéreo nacional para Sr. Enrique Vásquez Inostroza Rut.:15989493-2, Santiago/Temuco, del 22 de abril de 2026. Motivo: Exposición del modelo (Equipo Supra) y Exposición de mercados delictuales y/o fenómenos criminales regionales. (SAC Regionales) "/>
    <s v="Sociedad de Turismo e Inversiones Inmobiliarias Ltda."/>
    <s v="76.204.527-3"/>
    <n v="90879"/>
    <x v="2"/>
  </r>
  <r>
    <s v="Fiscalía Nacional"/>
    <s v="Licitación Pública"/>
    <s v="Res. FN/MP N° 2060/2024"/>
    <x v="0"/>
    <d v="2024-08-13T00:00:00"/>
    <m/>
    <n v="17260251"/>
    <d v="2026-04-15T00:00:00"/>
    <s v="Pasaje aéreo nacional para Sra. Ivonne Sepúlveda Sánchez Rut: 12.872.933-K, Santiago/Punta Arenas/Santiago, del 25 al 26 de mayo de 2026. Motivo: Impartir Seminario Femicidios"/>
    <s v="Sociedad de Turismo e Inversiones Inmobiliarias Ltda."/>
    <s v="76.204.527-3"/>
    <n v="233674"/>
    <x v="2"/>
  </r>
  <r>
    <s v="Fiscalía Nacional"/>
    <s v="Licitación Pública"/>
    <s v="Res. FN/MP N° 2060/2024"/>
    <x v="0"/>
    <d v="2024-08-13T00:00:00"/>
    <m/>
    <n v="17260252"/>
    <d v="2026-04-15T00:00:00"/>
    <s v="Pasaje aéreo nacional para Sr. Sebastian Aguilera Vasconcellos Rut: 18.934.619-0, Santiago/Punta Arenas/Santiago, del 25 al 26 de mayo de 2026. Motivo: Impartir Seminario Femicidios"/>
    <s v="Sociedad de Turismo e Inversiones Inmobiliarias Ltda."/>
    <s v="76.204.527-3"/>
    <n v="233674"/>
    <x v="2"/>
  </r>
  <r>
    <s v="Fiscalía Nacional"/>
    <s v="Trato Directo"/>
    <s v="FN/MP N° 3082"/>
    <x v="1"/>
    <d v="2024-12-05T00:00:00"/>
    <m/>
    <n v="17260253"/>
    <d v="2026-04-15T00:00:00"/>
    <s v="Renovación del Convenio &quot;Enterprise Agreement” conforme al año 2026, lo que incluye los servicios de mantención y soporte de 384 licencias Windows Server y 40 licencias SQL Server y SQL Server Enterprise. "/>
    <s v="MSLI Latam Inc."/>
    <s v="88044324-9"/>
    <n v="117790200"/>
    <x v="2"/>
  </r>
  <r>
    <s v="Fiscalía Nacional"/>
    <s v="Compra/Contratación inferior a 3 UTM"/>
    <s v="No Aplica"/>
    <x v="1"/>
    <s v="No Aplica"/>
    <m/>
    <n v="17260255"/>
    <d v="2026-04-16T00:00:00"/>
    <s v="Adquisición e instalación de 2 baterías de 12 volt 7 anp, para central de descarga rp-2002. ubicado en piso 18, edificio de la fiscalía."/>
    <s v="Protego S.A."/>
    <s v="99573010-3"/>
    <n v="150945"/>
    <x v="2"/>
  </r>
  <r>
    <s v="Fiscalía Nacional"/>
    <s v="Licitación Pública"/>
    <s v="Res. FN/MP N° 2060/2024"/>
    <x v="0"/>
    <d v="2024-08-13T00:00:00"/>
    <m/>
    <n v="17260257"/>
    <d v="2026-04-16T00:00:00"/>
    <s v="Pasaje aéreo nacional para Sr. Asher Hasson Díaz, Rut: 16.376.464-4, Santiago/Punta Arenas/Santiago, del 16 al 18 de junio de 2026. Programa Auditoria 2026."/>
    <s v="Sociedad de Turismo e Inversiones Inmobiliarias Ltda."/>
    <s v="76.204.527-3"/>
    <n v="233502"/>
    <x v="2"/>
  </r>
  <r>
    <s v="Fiscalía Nacional"/>
    <s v="Licitación Pública"/>
    <s v="Res. FN/MP N° 2060/2024"/>
    <x v="0"/>
    <d v="2024-08-13T00:00:00"/>
    <m/>
    <n v="17260258"/>
    <d v="2026-04-16T00:00:00"/>
    <s v="Pasaje aéreo nacional para Sra. Maria Jesús Gutierrez, Rut: 18.391.651-3, Santiago/Punta Arenas/Santiago, del 16 al 18 de junio de 2026. Programa Auditoria 2026."/>
    <s v="Sociedad de Turismo e Inversiones Inmobiliarias Ltda."/>
    <s v="76.204.527-3"/>
    <n v="233502"/>
    <x v="2"/>
  </r>
  <r>
    <s v="Fiscalía Nacional"/>
    <s v="Licitación Pública"/>
    <s v="Res. FN/MP N° 2060/2024"/>
    <x v="0"/>
    <d v="2024-08-13T00:00:00"/>
    <m/>
    <n v="17260259"/>
    <d v="2026-04-16T00:00:00"/>
    <s v="Pasaje aéreo nacional para Sra. Paloma Farias Gamboa, Rut: 19.002.792-9, Santiago/Punta Arenas/Santiago, del 16 al 18 de junio de 2026. Programa Auditoria 2026."/>
    <s v="Sociedad de Turismo e Inversiones Inmobiliarias Ltda."/>
    <s v="76.204.527-3"/>
    <n v="233502"/>
    <x v="2"/>
  </r>
  <r>
    <s v="Fiscalía Nacional"/>
    <s v="Licitación Pública"/>
    <s v="Res. FN/MP N° 2060/2024"/>
    <x v="0"/>
    <d v="2024-08-13T00:00:00"/>
    <m/>
    <n v="17260260"/>
    <d v="2026-04-16T00:00:00"/>
    <s v="Pasaje aéreo nacional para Sa. Pablo Andrade Zuñiga, Rut: 10.228.056 -3, Santiago/Punta Arenas/Santiago, del 15 al 19 de junio de 2026. Programa Auditoria 2026."/>
    <s v="Sociedad de Turismo e Inversiones Inmobiliarias Ltda."/>
    <s v="76.204.527-3"/>
    <n v="253502"/>
    <x v="2"/>
  </r>
  <r>
    <s v="Fiscalía Nacional"/>
    <s v="Licitación Pública"/>
    <s v="Res. FN/MP N° 2060/2024"/>
    <x v="0"/>
    <d v="2024-08-13T00:00:00"/>
    <m/>
    <n v="17260261"/>
    <d v="2026-04-16T00:00:00"/>
    <s v="Pasaje aéreo nacional para Sr. Gabriel Araya Ibáñez, Rut: 7.848.406-3, Santiago/Punta Arenas/Santiago, del 15 al 19 de junio de 2026. Programa Auditoria 2026."/>
    <s v="Sociedad de Turismo e Inversiones Inmobiliarias Ltda."/>
    <s v="76.204.527-3"/>
    <n v="253502"/>
    <x v="2"/>
  </r>
  <r>
    <s v="Fiscalía Nacional"/>
    <s v="Licitación Pública"/>
    <s v="Res. FN/MP N° 2060/2024"/>
    <x v="0"/>
    <d v="2024-08-13T00:00:00"/>
    <m/>
    <n v="17260262"/>
    <d v="2026-04-16T00:00:00"/>
    <s v="Pasaje aéreo nacional para Sr. Eduardo Gallegos Díaz, Rut: 11.242.138-6 , Santiago/Punta Arenas/Santiago, del 15 al 19 de junio de 2026. Programa Auditoria 2026."/>
    <s v="Sociedad de Turismo e Inversiones Inmobiliarias Ltda."/>
    <s v="76.204.527-3"/>
    <n v="253502"/>
    <x v="2"/>
  </r>
  <r>
    <s v="Fiscalía Nacional"/>
    <s v="Licitación Pública"/>
    <s v="Res. FN/MP N° 2060/2024"/>
    <x v="0"/>
    <d v="2024-08-13T00:00:00"/>
    <m/>
    <n v="17260263"/>
    <d v="2026-04-16T00:00:00"/>
    <s v="Pasaje aéreo nacional para Sr. Jaime Estrada Osses, Rut: 13.265.306-2, Santiago/Punta Arenas/Santiago, del 15 al 19 de junio de 2026. Programa Auditoria 2026."/>
    <s v="Sociedad de Turismo e Inversiones Inmobiliarias Ltda."/>
    <s v="76.204.527-3"/>
    <n v="253502"/>
    <x v="2"/>
  </r>
  <r>
    <s v="Fiscalía Nacional"/>
    <s v="Licitación Pública"/>
    <s v="Res. FN/MP N° 2060/2024"/>
    <x v="0"/>
    <d v="2024-08-13T00:00:00"/>
    <m/>
    <n v="17260264"/>
    <d v="2026-04-16T00:00:00"/>
    <s v="Pasaje aéreo nacional para Sra. Evelyn Valencia, Rut: 10.560.250-2, Santiago/Arica/Santiago, del 28 al 31 de julio de 2026. Programa Auditoria 2026."/>
    <s v="Sociedad de Turismo e Inversiones Inmobiliarias Ltda."/>
    <s v="76.204.527-3"/>
    <n v="256502"/>
    <x v="2"/>
  </r>
  <r>
    <s v="Fiscalía Nacional"/>
    <s v="Licitación Pública"/>
    <s v="Res. FN/MP N° 2060/2024"/>
    <x v="0"/>
    <d v="2024-08-13T00:00:00"/>
    <m/>
    <n v="17260265"/>
    <d v="2026-04-16T00:00:00"/>
    <s v="Pasaje aéreo nacional para Sra. Maria Jesús Gutierrez, Rut: 18.391.651-3, Santiago/Arica/Santiago, del 28 al 31 de julio de 2026. Programa Auditoria 2026."/>
    <s v="Sociedad de Turismo e Inversiones Inmobiliarias Ltda."/>
    <s v="76.204.527-3"/>
    <n v="256502"/>
    <x v="2"/>
  </r>
  <r>
    <s v="Fiscalía Nacional"/>
    <s v="Licitación Pública"/>
    <s v="Res. FN/MP N° 2060/2024"/>
    <x v="0"/>
    <d v="2024-08-13T00:00:00"/>
    <m/>
    <n v="17260266"/>
    <d v="2026-04-16T00:00:00"/>
    <s v="Pasaje aéreo nacional para Sa. Pablo Andrade Zuñiga, Rut: 10.228.056 -3, Santiago/Arica/Santiago, del 28 al 31 de julio de 2026. Programa Auditoria 2026."/>
    <s v="Sociedad de Turismo e Inversiones Inmobiliarias Ltda."/>
    <s v="76.204.527-3"/>
    <n v="256502"/>
    <x v="2"/>
  </r>
  <r>
    <s v="Fiscalía Nacional"/>
    <s v="Licitación Pública"/>
    <s v="Res. FN/MP N° 2060/2024"/>
    <x v="0"/>
    <d v="2024-08-13T00:00:00"/>
    <m/>
    <n v="17260267"/>
    <d v="2026-04-16T00:00:00"/>
    <s v="Pasaje aéreo nacional para Sr. Gabriel Araya Ibáñez, Rut: 7.848.406-3, Santiago/Arica/Santiago, del 28 al 31 de julio de 2026. Programa Auditoria 2026."/>
    <s v="Sociedad de Turismo e Inversiones Inmobiliarias Ltda."/>
    <s v="76.204.527-3"/>
    <n v="256502"/>
    <x v="2"/>
  </r>
  <r>
    <s v="Fiscalía Nacional"/>
    <s v="Licitación Pública"/>
    <s v="Res. FN/MP N° 2060/2024"/>
    <x v="0"/>
    <d v="2024-08-13T00:00:00"/>
    <m/>
    <n v="17260268"/>
    <d v="2026-04-16T00:00:00"/>
    <s v="Pasaje aéreo nacional para Sr. Eduardo Gallegos Díaz, Rut: 11.242.138-6 , Santiago/Arica/Santiago, del 28 al 31 de julio de 2026. Programa Auditoria 2026."/>
    <s v="Sociedad de Turismo e Inversiones Inmobiliarias Ltda."/>
    <s v="76.204.527-3"/>
    <n v="256502"/>
    <x v="2"/>
  </r>
  <r>
    <s v="Fiscalía Nacional"/>
    <s v="Licitación Pública"/>
    <s v="Res. FN/MP N° 2060/2024"/>
    <x v="0"/>
    <d v="2024-08-13T00:00:00"/>
    <m/>
    <n v="17260269"/>
    <d v="2026-04-16T00:00:00"/>
    <s v="Pasaje aéreo nacional para Sr. Jaime Estrada Osses, Rut: 13.265.306-2, Santiago/Arica/Santiago, del 28 al 31 de julio de 2026. Programa Auditoria 2026."/>
    <s v="Sociedad de Turismo e Inversiones Inmobiliarias Ltda."/>
    <s v="76.204.527-3"/>
    <n v="256502"/>
    <x v="2"/>
  </r>
  <r>
    <s v="Fiscalía Nacional"/>
    <s v="Licitación Pública"/>
    <s v="Res. FN/MP N° 2060/2024"/>
    <x v="0"/>
    <d v="2024-08-13T00:00:00"/>
    <m/>
    <n v="17260270"/>
    <d v="2026-04-16T00:00:00"/>
    <s v="Pasaje aéreo nacional para Sr. Patricio Soto Latrille, Rut: 18.839.360-8, Santiago/Copiapo/Santiago, del 11 al 13 de agosto de 2026. Programa Auditoria 2026."/>
    <s v="Sociedad de Turismo e Inversiones Inmobiliarias Ltda."/>
    <s v="76.204.527-3"/>
    <n v="241502"/>
    <x v="2"/>
  </r>
  <r>
    <s v="Fiscalía Nacional"/>
    <s v="Licitación Pública"/>
    <s v="Res. FN/MP N° 2060/2024"/>
    <x v="0"/>
    <d v="2024-08-13T00:00:00"/>
    <m/>
    <n v="17260271"/>
    <d v="2026-04-16T00:00:00"/>
    <s v="Pasaje aéreo nacional para Sra. Paloma Farias Gamboa, Rut: 19.002.792-9, Santiago/Copiapo/Santiago, del 11 al 13 de agosto de 2026. Programa Auditoria 2026."/>
    <s v="Sociedad de Turismo e Inversiones Inmobiliarias Ltda."/>
    <s v="76.204.527-3"/>
    <n v="241502"/>
    <x v="2"/>
  </r>
  <r>
    <s v="Fiscalía Nacional"/>
    <s v="Licitación Pública"/>
    <s v="Res. FN/MP N° 2060/2024"/>
    <x v="0"/>
    <d v="2024-08-13T00:00:00"/>
    <m/>
    <n v="17260272"/>
    <d v="2026-04-16T00:00:00"/>
    <s v="Pasaje aéreo nacional para Sa. Pablo Andrade Zuñiga, Rut: 10.228.056 -3, Santiago/Copiapo/Santiago, del 10 al 14 de agosto de 2026. Programa Auditoria 2026."/>
    <s v="Sociedad de Turismo e Inversiones Inmobiliarias Ltda."/>
    <s v="76.204.527-3"/>
    <n v="182502"/>
    <x v="2"/>
  </r>
  <r>
    <s v="Fiscalía Nacional"/>
    <s v="Licitación Pública"/>
    <s v="Res. FN/MP N° 2060/2024"/>
    <x v="0"/>
    <d v="2024-08-13T00:00:00"/>
    <m/>
    <n v="17260273"/>
    <d v="2026-04-16T00:00:00"/>
    <s v="Pasaje aéreo nacional para Sr. Gabriel Araya Ibáñez, Rut: 7.848.406-3, Santiago/Copiapo/Santiago, del 10 al 14 de agosto de 2026. Programa Auditoria 2026."/>
    <s v="Sociedad de Turismo e Inversiones Inmobiliarias Ltda."/>
    <s v="76.204.527-3"/>
    <n v="182502"/>
    <x v="2"/>
  </r>
  <r>
    <s v="Fiscalía Nacional"/>
    <s v="Licitación Pública"/>
    <s v="Res. FN/MP N° 2060/2024"/>
    <x v="0"/>
    <d v="2024-08-13T00:00:00"/>
    <m/>
    <n v="17260274"/>
    <d v="2026-04-16T00:00:00"/>
    <s v="Pasaje aéreo nacional para Sr. Eduardo Gallegos Díaz, Rut: 11.242.138-6 , Santiago/Copiapo/Santiago, del 10 al 14 de agosto de 2026. Programa Auditoria 2026."/>
    <s v="Sociedad de Turismo e Inversiones Inmobiliarias Ltda."/>
    <s v="76.204.527-3"/>
    <n v="182502"/>
    <x v="2"/>
  </r>
  <r>
    <s v="Fiscalía Nacional"/>
    <s v="Licitación Pública"/>
    <s v="Res. FN/MP N° 2060/2024"/>
    <x v="0"/>
    <d v="2024-08-13T00:00:00"/>
    <m/>
    <n v="17260275"/>
    <d v="2026-04-16T00:00:00"/>
    <s v="Pasaje aéreo nacional para Sr. Jaime Estrada Osses, Rut: 13.265.306-2, Santiago/Copiapo/Santiago, del 10 al 14 de agosto de 2026. Programa Auditoria 2026."/>
    <s v="Sociedad de Turismo e Inversiones Inmobiliarias Ltda."/>
    <s v="76.204.527-3"/>
    <n v="182502"/>
    <x v="2"/>
  </r>
  <r>
    <s v="Fiscalía Nacional"/>
    <s v="Licitación Pública"/>
    <s v="Res. FN/MP N° 2060/2024"/>
    <x v="0"/>
    <d v="2024-08-13T00:00:00"/>
    <m/>
    <n v="17260276"/>
    <d v="2026-04-16T00:00:00"/>
    <s v="Pasaje aéreo nacional para Sra. Evelyn Valencia, Rut: 10.560.250-2, Santiago/Temuco/Santiago, del 25 al 27 de agosto de 2026. Programa Auditoria 2026."/>
    <s v="Sociedad de Turismo e Inversiones Inmobiliarias Ltda."/>
    <s v="76.204.527-3"/>
    <n v="163874"/>
    <x v="2"/>
  </r>
  <r>
    <s v="Fiscalía Nacional"/>
    <s v="Licitación Pública"/>
    <s v="Res. FN/MP N° 2060/2024"/>
    <x v="0"/>
    <d v="2024-08-13T00:00:00"/>
    <m/>
    <n v="17260277"/>
    <d v="2026-04-16T00:00:00"/>
    <s v="Pasaje aéreo nacional para Sra. Paloma Farias Gamboa, Rut: 19.002.792-9, Santiago/Temuco/Santiago, del 25 al 27 de agosto de 2026. Programa Auditoria 2026."/>
    <s v="Sociedad de Turismo e Inversiones Inmobiliarias Ltda."/>
    <s v="76.204.527-3"/>
    <n v="163874"/>
    <x v="2"/>
  </r>
  <r>
    <s v="Fiscalía Nacional"/>
    <s v="Licitación Pública"/>
    <s v="Res. FN/MP N° 2060/2024"/>
    <x v="0"/>
    <d v="2024-08-13T00:00:00"/>
    <m/>
    <n v="17260278"/>
    <d v="2026-04-16T00:00:00"/>
    <s v="Pasaje aéreo nacional para Sra. Maria Jesús Gutierrez, Rut: 18.391.651-3, Santiago/Temuco/Santiago, del 25 al 27 de agosto de 2026. Programa Auditoria 2026."/>
    <s v="Sociedad de Turismo e Inversiones Inmobiliarias Ltda."/>
    <s v="76.204.527-3"/>
    <n v="163874"/>
    <x v="2"/>
  </r>
  <r>
    <s v="Fiscalía Nacional"/>
    <s v="Licitación Pública"/>
    <s v="Res. FN/MP N° 2060/2024"/>
    <x v="0"/>
    <d v="2024-08-13T00:00:00"/>
    <m/>
    <n v="17260279"/>
    <d v="2026-04-16T00:00:00"/>
    <s v="Pasaje aéreo nacional para Sa. Pablo Andrade Zuñiga, Rut: 10.228.056 -3, Santiago/Temuco/Santiago, del 24 al 28 de agosto de 2026. Programa Auditoria 2026."/>
    <s v="Sociedad de Turismo e Inversiones Inmobiliarias Ltda."/>
    <s v="76.204.527-3"/>
    <n v="170502"/>
    <x v="2"/>
  </r>
  <r>
    <s v="Fiscalía Nacional"/>
    <s v="Licitación Pública"/>
    <s v="Res. FN/MP N° 2060/2024"/>
    <x v="0"/>
    <d v="2024-08-13T00:00:00"/>
    <m/>
    <n v="17260280"/>
    <d v="2026-04-16T00:00:00"/>
    <s v="Pasaje aéreo nacional para Sr. Gabriel Araya Ibáñez, Rut: 7.848.406-3, Santiago/Temuco/Santiago, del 24 al 28 de agosto de 2026. Programa Auditoria 2026."/>
    <s v="Sociedad de Turismo e Inversiones Inmobiliarias Ltda."/>
    <s v="76.204.527-3"/>
    <n v="170502"/>
    <x v="2"/>
  </r>
  <r>
    <s v="Fiscalía Nacional"/>
    <s v="Licitación Pública"/>
    <s v="Res. FN/MP N° 2060/2024"/>
    <x v="0"/>
    <d v="2024-08-13T00:00:00"/>
    <m/>
    <n v="17260281"/>
    <d v="2026-04-16T00:00:00"/>
    <s v="Pasaje aéreo nacional para Sr. Eduardo Gallegos Díaz, Rut: 11.242.138-6 , Santiago/Temuco/Santiago, del 24 al 28 de agosto de 2026. Programa Auditoria 2026."/>
    <s v="Sociedad de Turismo e Inversiones Inmobiliarias Ltda."/>
    <s v="76.204.527-3"/>
    <n v="170502"/>
    <x v="2"/>
  </r>
  <r>
    <s v="Fiscalía Nacional"/>
    <s v="Licitación Pública"/>
    <s v="Res. FN/MP N° 2060/2024"/>
    <x v="0"/>
    <d v="2024-08-13T00:00:00"/>
    <m/>
    <n v="17260282"/>
    <d v="2026-04-16T00:00:00"/>
    <s v="Pasaje aéreo nacional para Sr. Jaime Estrada Osses, Rut: 13.265.306-2, Santiago/Temuco/Santiago, del 24 al 28 de agosto de 2026. Programa Auditoria 2026."/>
    <s v="Sociedad de Turismo e Inversiones Inmobiliarias Ltda."/>
    <s v="76.204.527-3"/>
    <n v="170502"/>
    <x v="2"/>
  </r>
  <r>
    <s v="Fiscalía Nacional"/>
    <s v="Licitación Pública"/>
    <s v="Res. FN/MP N° 2060/2024"/>
    <x v="0"/>
    <d v="2024-08-13T00:00:00"/>
    <m/>
    <n v="17260285"/>
    <d v="2026-04-20T00:00:00"/>
    <s v="Pasaje aéreo nacional para Sr. Roberto Garrido Bedwell, Rut: 10.363.681-7, Temuco/Santiago/Temuco, del 20 al 21 de abril de 2026. Subroga al Fiscal Nacional."/>
    <s v="Sociedad de Turismo e Inversiones Inmobiliarias Ltda."/>
    <s v="76.204.527-3"/>
    <n v="518360"/>
    <x v="2"/>
  </r>
  <r>
    <s v="Fiscalía Nacional"/>
    <s v="Compra/Contratación inferior a 3 UTM"/>
    <s v="No Aplica"/>
    <x v="1"/>
    <s v="No Aplica"/>
    <m/>
    <n v="17260287"/>
    <d v="2026-04-20T00:00:00"/>
    <s v="Contratación de Coffe break para 15 personas a realizarse el día miércoles 22 de abril de 2026 en jornada PM a las 15:00 horas, en dependencias de la Fiscalía Nacional, con motivo de &quot;focus de cuidado de equipo de la Unidad de Delitos Sexuales&quot;."/>
    <s v="Cheeseenjoy Spa."/>
    <s v="77280572-1"/>
    <n v="89250"/>
    <x v="2"/>
  </r>
  <r>
    <s v="Fiscalía Nacional"/>
    <s v="Trato Directo"/>
    <s v="FN/MP N° 845"/>
    <x v="1"/>
    <d v="2026-04-16T00:00:00"/>
    <m/>
    <n v="17260288"/>
    <d v="2026-04-20T00:00:00"/>
    <s v="Contratación de renovación anual de 2 licencias GRAYKEY 125 avanzado y 3 licencias de GRAYKEY 30 básico, para el Ministerio Público."/>
    <s v="Digitoforense Spa."/>
    <s v="77128254-7"/>
    <n v="132352908"/>
    <x v="2"/>
  </r>
  <r>
    <s v="Fiscalía Nacional"/>
    <s v="Compra/Contratación inferior a 3 UTM"/>
    <s v="No Aplica"/>
    <x v="1"/>
    <s v="No Aplica"/>
    <m/>
    <n v="17260290"/>
    <d v="2026-04-21T00:00:00"/>
    <s v="Publicación de aviso de resolución de nombramiento de Fiscal Regional Metropolitana Occidente individualizado, realizado el 09 de abril de 2026. "/>
    <s v="Subsecretaria del Interior (Diario Oficial)"/>
    <s v="60501000-8"/>
    <n v="121449"/>
    <x v="2"/>
  </r>
  <r>
    <s v="Fiscalía Nacional"/>
    <s v="Compra/Contratación inferior a 3 UTM"/>
    <s v="No Aplica"/>
    <x v="1"/>
    <s v="No Aplica"/>
    <m/>
    <n v="17260292"/>
    <d v="2026-04-21T00:00:00"/>
    <s v="Contratación de Visita de emergencia, según lo estipulado en la Cláusula Quinta del contrato suscrito entre Comercial Bone y el Ministerio Público, realizada el día 20 de abril del 2026, en la Fiscalia Nacional."/>
    <s v="Comercial Bone S.A."/>
    <s v="96976640-K"/>
    <n v="111964.58"/>
    <x v="2"/>
  </r>
  <r>
    <s v="Fiscalía Nacional"/>
    <s v="Licitación Pública"/>
    <s v="Res. FN/MP N° 2060/2024"/>
    <x v="0"/>
    <d v="2024-08-13T00:00:00"/>
    <m/>
    <n v="17260293"/>
    <d v="2026-04-21T00:00:00"/>
    <s v="Pasaje aéreo nacional para Sr. Ignacio Castillo, Rut: 10.598.535-5, Santiago/Concepción/Santiago, del 22 al 23 de abril de 2026. Apoyar un procedimiento de la Fiscalía ECOH."/>
    <s v="Sociedad de Turismo e Inversiones Inmobiliarias Ltda."/>
    <s v="76.204.527-3"/>
    <n v="245966"/>
    <x v="2"/>
  </r>
  <r>
    <s v="Fiscalía Nacional"/>
    <s v="Licitación Privada"/>
    <s v="FN/MP N° 1454"/>
    <x v="2"/>
    <d v="2023-08-21T00:00:00"/>
    <m/>
    <n v="17260294"/>
    <d v="2026-04-22T00:00:00"/>
    <s v="Contratación de Servicios de Coffe break, para 38 personas, a realizarse el 28 de abril de 2026, en jornada AM a las 11:15 horas, en dependencias de la Fiscalía Nacional piso 07. Con motivo de “Presentación Programa BITMAP”."/>
    <s v="Servicios Alimentarios Pedro Pablo Hernandez Medina E.I.R.L."/>
    <s v="77599203-4"/>
    <n v="151202"/>
    <x v="2"/>
  </r>
  <r>
    <s v="Fiscalía Nacional"/>
    <s v="Licitación Privada"/>
    <s v="FN/MP N° 1454"/>
    <x v="2"/>
    <d v="2023-08-21T00:00:00"/>
    <m/>
    <n v="17260295"/>
    <d v="2026-04-22T00:00:00"/>
    <s v="Contratación de Servicios de Coffe break, para 25 personas por jornada, a realizarse los días 23 y 24 de abril de 2026, en jornadas AM a las 11:15 horas. Con motivo de “Tópicos de Gestión y Economía para apoyar la toma de decisiones”."/>
    <s v="Servicios Alimentarios Pedro Pablo Hernandez Medina E.I.R.L."/>
    <s v="77599203-4"/>
    <n v="204500"/>
    <x v="2"/>
  </r>
  <r>
    <s v="Fiscalía Nacional"/>
    <s v="Licitación Pública"/>
    <s v="Res. FN/MP N° 2060/2024"/>
    <x v="0"/>
    <d v="2024-08-13T00:00:00"/>
    <m/>
    <n v="17260297"/>
    <d v="2026-04-22T00:00:00"/>
    <s v="Pasaje aéreo nacional para Sr. Rodrigo Honores Cisternas, Rut: 17.654.837-1, Santiago/Antofagasta/Santiago, del 12 al 14 de mayo de 2026. Visitas inspectivas a los equipos ECOH"/>
    <s v="Sociedad de Turismo e Inversiones Inmobiliarias Ltda."/>
    <s v="76.204.527-3"/>
    <n v="196130"/>
    <x v="2"/>
  </r>
  <r>
    <s v="Fiscalía Nacional"/>
    <s v="Licitación Pública"/>
    <s v="Res. FN/MP N° 2060/2024"/>
    <x v="0"/>
    <d v="2024-08-13T00:00:00"/>
    <m/>
    <n v="17260298"/>
    <d v="2026-04-22T00:00:00"/>
    <s v="Pasaje aéreo nacional para Sra. Maite Negrete Alegría, Rut: 19.031.718-8, Santiago/Antofagasta/Santiago, del 12 al 14 de mayo de 2026. Visitas inspectivas a los equipos ECOH"/>
    <s v="Sociedad de Turismo e Inversiones Inmobiliarias Ltda."/>
    <s v="76.204.527-3"/>
    <n v="196130"/>
    <x v="2"/>
  </r>
  <r>
    <s v="Fiscalía Nacional"/>
    <s v="Licitación Pública"/>
    <s v="Res. FN/MP N° 2060/2024"/>
    <x v="0"/>
    <d v="2024-08-13T00:00:00"/>
    <m/>
    <n v="17260299"/>
    <d v="2026-04-22T00:00:00"/>
    <s v="Pasaje aéreo nacional para Sra. Javiera Espinoza, Rut: 17.697.864-3, Santiago/Antofagasta/Santiago, del 12 al 14 de mayo de 2026. Reuniones con equipo ECOH de Antofagasta y Calama."/>
    <s v="Sociedad de Turismo e Inversiones Inmobiliarias Ltda."/>
    <s v="76.204.527-3"/>
    <n v="196274"/>
    <x v="2"/>
  </r>
  <r>
    <s v="Fiscalía Nacional"/>
    <s v="Licitación Pública"/>
    <s v="Res. FN/MP N° 2060/2024"/>
    <x v="0"/>
    <d v="2024-08-13T00:00:00"/>
    <m/>
    <n v="17260300"/>
    <d v="2026-04-22T00:00:00"/>
    <s v="Pasaje aéreo nacional para Sr. Claudio Ramírez Nuñez, Rut: 11.415.366-4, Santiago/Concepción, el 12 de mayo de 2026. jornadas de trabajo presenciales con los equipos SAC de las Fiscalías Regionales."/>
    <s v="Sociedad de Turismo e Inversiones Inmobiliarias Ltda."/>
    <s v="76.204.527-3"/>
    <n v="109707"/>
    <x v="2"/>
  </r>
  <r>
    <s v="Fiscalía Nacional"/>
    <s v="Licitación Pública"/>
    <s v="Res. FN/MP N° 2060/2024"/>
    <x v="0"/>
    <d v="2024-08-13T00:00:00"/>
    <m/>
    <n v="17260301"/>
    <d v="2026-04-22T00:00:00"/>
    <s v="Pasaje aéreo nacional para Sr. Carlos Bobadilla Barra, Rut: 17.619.374-3, Santiago/Concepción, el 12 de mayo de 2026. jornadas de trabajo presenciales con los equipos SAC de las Fiscalías Regionales."/>
    <s v="Sociedad de Turismo e Inversiones Inmobiliarias Ltda."/>
    <s v="76.204.527-3"/>
    <n v="109707"/>
    <x v="2"/>
  </r>
  <r>
    <s v="Fiscalía Nacional"/>
    <s v="Licitación Pública"/>
    <s v="Res. FN/MP N° 2060/2024"/>
    <x v="0"/>
    <d v="2024-08-13T00:00:00"/>
    <m/>
    <n v="17260302"/>
    <d v="2026-04-22T00:00:00"/>
    <s v="Pasaje aéreo nacional para Sr. Willybaldo Saavedra Portales, Rut: 14.497.340-2, Santiago/Concepción, el 12 de mayo de 2026. jornadas de trabajo presenciales con los equipos SAC de las Fiscalías Regionales."/>
    <s v="Sociedad de Turismo e Inversiones Inmobiliarias Ltda."/>
    <s v="76.204.527-3"/>
    <n v="109707"/>
    <x v="2"/>
  </r>
  <r>
    <s v="Fiscalía Nacional"/>
    <s v="Licitación Pública"/>
    <s v="Res. FN/MP N° 2060/2024"/>
    <x v="0"/>
    <d v="2024-08-13T00:00:00"/>
    <m/>
    <n v="17260307"/>
    <d v="2026-04-23T00:00:00"/>
    <s v="Pasaje aéreo nacional para Sra. Paola Alejandra Apablaza Arias, Rut: 8.704.052-6, Santiago/Antofagasta/Santiago, del 14 al 15 de mayo de 2026. Viaje a Antofagasta Fiscal Jefe y Fiscal Coordinadora zona norte."/>
    <s v="Sociedad de Turismo e Inversiones Inmobiliarias Ltda."/>
    <s v="76.204.527-3"/>
    <n v="327274"/>
    <x v="2"/>
  </r>
  <r>
    <s v="Fiscalía Nacional"/>
    <s v="Licitación Pública"/>
    <s v="Res. FN/MP N° 2060/2024"/>
    <x v="0"/>
    <d v="2024-08-13T00:00:00"/>
    <m/>
    <n v="17260308"/>
    <d v="2026-04-23T00:00:00"/>
    <s v="Pasaje aéreo nacional para Sr. Miguel Orellana Perez, Rut: 9.875.973-5, Santiago/Antofagasta/Santiago, del 14 al 15 de mayo de 2026. Viaje a Antofagasta Fiscal Jefe y Fiscal Coordinadora zona norte."/>
    <s v="Sociedad de Turismo e Inversiones Inmobiliarias Ltda."/>
    <s v="76.204.527-3"/>
    <n v="292274"/>
    <x v="2"/>
  </r>
  <r>
    <s v="Fiscalía Nacional"/>
    <s v="Trato Directo"/>
    <s v="FN/MP N° 843"/>
    <x v="1"/>
    <d v="2026-04-16T00:00:00"/>
    <m/>
    <n v="17260309"/>
    <d v="2026-04-24T00:00:00"/>
    <s v="Contratación de traslado del enlace del Ministerio Público que se conecta al Data Center del Servicio de Registro Civil e Identificación, actualmente ubicado en calle Amunátegui N° 25, piso 2, comuna y ciudad de Santiago (Data Center de ENTEL), a su nueva ubicación en Av. Eduardo Frei Montalva N° 3615, comuna y ciudad de Conchalí (Data Center de GTD)."/>
    <s v="Claro Chile Spa."/>
    <s v="96799250-k"/>
    <n v="4653138"/>
    <x v="2"/>
  </r>
  <r>
    <s v="Fiscalía Nacional"/>
    <s v="Compra/Contratación inferior a 3 UTM"/>
    <s v="No Aplica"/>
    <x v="1"/>
    <s v="No Aplica"/>
    <m/>
    <n v="17260311"/>
    <d v="2026-04-21T00:00:00"/>
    <s v="Contratación de Visita de emergencia, según lo estipulado en la Cláusula Quinta del contrato suscrito entre Comercial Bone y el Ministerio Público, realizada el día 23 de abril del 2026, en horario inhábil en la Fiscalia Nacional."/>
    <s v="Comercial Bone S.A."/>
    <s v="96976640-K"/>
    <n v="112077"/>
    <x v="2"/>
  </r>
  <r>
    <s v="Fiscalía Nacional"/>
    <s v="Compra/Contratación inferior a 3 UTM"/>
    <s v="No Aplica"/>
    <x v="1"/>
    <s v="No Aplica"/>
    <m/>
    <n v="17260313"/>
    <d v="2026-04-24T00:00:00"/>
    <s v="Publicación de aviso de resolución de nombramiento de Fiscal Regional de Aysén individualizado, realizado el 16 de abril de 2026. "/>
    <s v="Subsecretaria del Interior (Diario Oficial)"/>
    <s v="60501000-8"/>
    <n v="128389"/>
    <x v="2"/>
  </r>
  <r>
    <s v="Fiscalía Nacional"/>
    <s v="Compra/Contratación inferior a 3 UTM"/>
    <s v="No Aplica"/>
    <x v="1"/>
    <s v="No Aplica"/>
    <m/>
    <n v="17260314"/>
    <d v="2026-04-24T00:00:00"/>
    <s v="Contratación de Servicios de Coffe Break para 30 personas a realizarse el día 28 de abril en jornadas PM a las 16:15 horas, con motivo de la realización de Reunión DERs."/>
    <s v="Cheeseenjoy Spa."/>
    <s v="77280572-1"/>
    <n v="178500"/>
    <x v="2"/>
  </r>
  <r>
    <s v="Fiscalía Nacional"/>
    <s v="Licitación Pública"/>
    <s v="Res. FN/MP N° 2060/2024"/>
    <x v="0"/>
    <d v="2024-08-13T00:00:00"/>
    <m/>
    <n v="17260315"/>
    <d v="2026-04-24T00:00:00"/>
    <s v="Pasaje aéreo nacional para Sra. Sonia Flores Rubio, Rut: 13.581.084-3, Santiago/Concepcion/Santiago, del 26 de abril de 2026. Motivo acompañar al Señor Fiscal Nacional a la ceremonia de conmemoración del 2do. Aniversario del Fallecimiento de los Suboficiales Mayores Carlos Cisterna, Misael Vidal y Sergio Arévalo (Q.E.PDD.) a realizarse en Los Álamos."/>
    <s v="Sociedad de Turismo e Inversiones Inmobiliarias Ltda."/>
    <s v="76.204.527-3"/>
    <n v="243360"/>
    <x v="2"/>
  </r>
  <r>
    <s v="Fiscalía Nacional"/>
    <s v="Licitación Pública"/>
    <s v="Res. FN/MP N° 2060/2024"/>
    <x v="0"/>
    <d v="2024-08-13T00:00:00"/>
    <m/>
    <n v="17260316"/>
    <d v="2026-04-24T00:00:00"/>
    <s v="Pasaje aéreo nacional para Sra. Deborah Bailey Vera, Rut: 11.605.340-3, Santiago/Concepcion/Santiago, del 26 de abril de 2026. Motivo acompañar al Señor Fiscal Nacional a la ceremonia de conmemoración del 2do. Aniversario del Fallecimiento de los Suboficiales Mayores Carlos Cisterna, Misael Vidal y Sergio Arévalo (Q.E.PDD.) a realizarse en Los Álamos."/>
    <s v="Sociedad de Turismo e Inversiones Inmobiliarias Ltda."/>
    <s v="76.204.527-3"/>
    <n v="243360"/>
    <x v="2"/>
  </r>
  <r>
    <s v="Fiscalía Nacional"/>
    <s v="Trato Directo"/>
    <s v="FN/MP N° 855"/>
    <x v="1"/>
    <d v="2026-04-17T00:00:00"/>
    <m/>
    <n v="17260317"/>
    <d v="2026-04-24T00:00:00"/>
    <s v="Contratación de suscripción anual para la adquisición de las licencias Cellebrite Pathfindr 200; una licencia Clarview Pro; dos licencias Chainalysis Reactor."/>
    <s v="Servicios Profesionales UP Spa."/>
    <s v="76831298-2"/>
    <n v="244131335.33333334"/>
    <x v="2"/>
  </r>
  <r>
    <s v="Fiscalía Nacional"/>
    <s v="Licitación Pública"/>
    <s v="Res. FN/MP N° 2060/2024"/>
    <x v="0"/>
    <d v="2024-08-13T00:00:00"/>
    <m/>
    <n v="17260320"/>
    <d v="2026-04-28T00:00:00"/>
    <s v="Pasaje aéreo nacional para Sr. Marco Pacheco Veron, Rut: 12.611.628-4,Santiago/Punta Arenas/Santiago, del 12 al 14 de mayo de 2026. Jornada sobre crimen organizado y narcotráfico transnacional en el ámbito portuario 13 y 14 de mayo de 2026 / Fiscalía Regional de Magallanes y la Antár􀆟ca Chilena."/>
    <s v="Sociedad de Turismo e Inversiones Inmobiliarias Ltda."/>
    <s v="76.204.527-3"/>
    <n v="311532"/>
    <x v="2"/>
  </r>
  <r>
    <s v="Fiscalía Nacional"/>
    <s v="Licitación Pública"/>
    <s v="Res. FN/MP N° 2060/2024"/>
    <x v="0"/>
    <d v="2024-08-13T00:00:00"/>
    <m/>
    <n v="17260321"/>
    <d v="2026-04-28T00:00:00"/>
    <s v="Pasaje aéreo nacional para Sr. Luis Quiroga Escobar, Rut: 14.357.807-0,Santiago/Punta Arenas/Santiago, del 12 al 14 de mayo de 2026. Jornada sobre crimen organizado y narcotráfico transnacional en el ámbito portuario 13 y 14 de mayo de 2026 / Fiscalía Regional de Magallanes y la Antár􀆟ca Chilena."/>
    <s v="Sociedad de Turismo e Inversiones Inmobiliarias Ltda."/>
    <s v="76.204.527-3"/>
    <n v="311532"/>
    <x v="2"/>
  </r>
  <r>
    <s v="Fiscalía Nacional"/>
    <s v="Licitación Pública"/>
    <s v="Res. FN/MP N° 2060/2024"/>
    <x v="0"/>
    <d v="2024-08-13T00:00:00"/>
    <m/>
    <n v="17260323"/>
    <d v="2026-04-29T00:00:00"/>
    <s v="Pasaje aéreo nacional para Sra. Tania Gajardo, Rut: 14.143.379-2,Santiago/Punta Arenas/Santiago, del 13 al 14 de mayo de 2026. Capacitaciones Programa Tráfico Portuario Austral"/>
    <s v="Sociedad de Turismo e Inversiones Inmobiliarias Ltda."/>
    <s v="76.204.527-3"/>
    <n v="275646"/>
    <x v="2"/>
  </r>
  <r>
    <s v="Fiscalía Nacional"/>
    <s v="Licitación Pública"/>
    <s v="Res. FN/MP N° 2060/2024"/>
    <x v="0"/>
    <d v="2024-08-13T00:00:00"/>
    <m/>
    <n v="17260324"/>
    <d v="2026-04-29T00:00:00"/>
    <s v="Pasaje aéreo internacional para Sr. Felipe Fritz Castro, Rut: 16.899.242-4,Santiago/Roma - Palermo – Italia/Santiago, del 19 al 24 de mayo de 2026. Escoltar al Fiscal Nacional a Participar en Reuniones Operativas en Roma y posteriormente al Encuentro Regional #FollowtheMoney #FollowtheData en honor a  Giovanni Falcone en Palermo. "/>
    <s v="Sociedad de Turismo e Inversiones Inmobiliarias Ltda."/>
    <s v="76.204.527-3"/>
    <n v="2663808"/>
    <x v="2"/>
  </r>
  <r>
    <s v="Fiscalía Nacional"/>
    <s v="Licitación Pública"/>
    <s v="Res. FN/MP N° 2060/2024"/>
    <x v="0"/>
    <d v="2024-08-13T00:00:00"/>
    <m/>
    <n v="17260325"/>
    <d v="2026-04-29T00:00:00"/>
    <s v="Pasaje aéreo internacional para Sr. Juan Pablo Glasinovic Vernon, Rut: 9.616.765-2,Santiago/Lima – Perú/Santiago, del 04 al 05 de mayo de 2026. Participar en seminario internacional: &quot;seguridad ciudadana 360°: prevención, persecución y política criminal, Reunión con Fiscal General de Perú  y firma de convenio entre Ministerios Públicos."/>
    <s v="Sociedad de Turismo e Inversiones Inmobiliarias Ltda."/>
    <s v="76.204.527-3"/>
    <n v="671911"/>
    <x v="2"/>
  </r>
  <r>
    <s v="Fiscalía Nacional"/>
    <s v="Licitación Pública"/>
    <s v="Res. FN/MP N° 2060/2024"/>
    <x v="0"/>
    <d v="2024-08-13T00:00:00"/>
    <m/>
    <n v="17260326"/>
    <d v="2026-04-29T00:00:00"/>
    <s v="Pasaje aéreo internacional para Sr. Iván Navarro Papic, Rut: 15.338.286-7,Santiago/Lima – Perú/Santiago, del 04 al 06 de mayo de 2026. Participar en seminario internacional: &quot;seguridad ciudadana 360°: prevención, persecución y política criminal, Reunión con Fiscal General de Perú  y firma de convenio entre Ministerios Públicos."/>
    <s v="Sociedad de Turismo e Inversiones Inmobiliarias Ltda."/>
    <s v="76.204.527-3"/>
    <n v="770471"/>
    <x v="2"/>
  </r>
  <r>
    <s v="Fiscalía Nacional"/>
    <s v="Licitación Pública"/>
    <s v="Res. FN/MP N° 2060/2024"/>
    <x v="0"/>
    <d v="2024-08-13T00:00:00"/>
    <m/>
    <n v="17260327"/>
    <d v="2026-04-29T00:00:00"/>
    <s v="Pasaje aéreo internacional para Sr. Juan Carlos Navarrete Cuevas, Rut: 15.235.197-6,Santiago/Lima – Perú/Santiago, del 04 al 05 de mayo de 2026. Escolta al Fiscal Nacional en seminario internacional: &quot;seguridad ciudadana 360°: prevención, persecución y política criminal, Reunión con Fiscal General de Perú  y firma de convenio entre Ministerios Públicos."/>
    <s v="Sociedad de Turismo e Inversiones Inmobiliarias Ltda."/>
    <s v="76.204.527-3"/>
    <n v="671911"/>
    <x v="2"/>
  </r>
  <r>
    <s v="Fiscalía Nacional"/>
    <s v="Licitación Pública"/>
    <s v="Res. FN/MP N° 2060/2024"/>
    <x v="0"/>
    <d v="2024-08-13T00:00:00"/>
    <m/>
    <n v="17260328"/>
    <d v="2026-04-29T00:00:00"/>
    <s v="Pasaje aéreo nacional para Sra. Carolina Zavidich, Rut: 10.324.655-5,Santiago/Punta Arenas/Santiago, del 12 al 14 de mayo de 2026. Capacitaciones Programa Tráfico Portuario Austral."/>
    <s v="Sociedad de Turismo e Inversiones Inmobiliarias Ltda."/>
    <s v="76.204.527-3"/>
    <n v="299646"/>
    <x v="2"/>
  </r>
  <r>
    <s v="Fiscalía Nacional"/>
    <s v="Licitación Pública"/>
    <s v="Res. FN/MP N° 2060/2024"/>
    <x v="0"/>
    <d v="2024-08-13T00:00:00"/>
    <m/>
    <n v="17260332"/>
    <d v="2026-04-29T00:00:00"/>
    <s v="Pasaje aéreo nacional para Sra. Maruzzella Pavan, Rut: 9.037.574-1,Santiago/La Serena/Santiago, del 26 al 27 de mayo de 2026. asiste a una reunión en la DAMOP de la región de Coquimbo."/>
    <s v="Sociedad de Turismo e Inversiones Inmobiliarias Ltda."/>
    <s v="76.204.527-3"/>
    <n v="140646"/>
    <x v="2"/>
  </r>
  <r>
    <s v="Fiscalía Nacional"/>
    <s v="Licitación Pública"/>
    <s v="Res. FN/MP N° 2060/2024"/>
    <x v="0"/>
    <d v="2024-08-13T00:00:00"/>
    <m/>
    <n v="17260333"/>
    <d v="2026-04-30T00:00:00"/>
    <s v="Pasaje aéreo nacional para Sr. Eduardo Velasquez Valdebenito , Rut: 12.670.571-9, Santiago/La Serena/Santiago, del 27 al 28 de mayo de 2026. Proceso de implementación de los Sistemas de Análisis Criminal. "/>
    <s v="Sociedad de Turismo e Inversiones Inmobiliarias Ltda."/>
    <s v="76.204.527-3"/>
    <n v="140646"/>
    <x v="2"/>
  </r>
  <r>
    <s v="Fiscalía Nacional"/>
    <s v="Licitación Pública"/>
    <s v="Res. FN/MP N° 2060/2024"/>
    <x v="0"/>
    <d v="2024-08-13T00:00:00"/>
    <m/>
    <n v="17260334"/>
    <d v="2026-04-30T00:00:00"/>
    <s v="Pasaje aéreo nacional para Sr. Willybaldo Saavedra Portales, Rut: 14.497.340-2, Santiago/Arica-Iquique/Santiago, del 24 al 26 de mayo de 2026. Proceso de implementación de los Sistemas de Análisis Criminal. "/>
    <s v="Sociedad de Turismo e Inversiones Inmobiliarias Ltda."/>
    <s v="76.204.527-3"/>
    <n v="291646"/>
    <x v="2"/>
  </r>
  <r>
    <s v="Fiscalía Nacional"/>
    <s v="Licitación Pública"/>
    <s v="Res. FN/MP N° 2060/2024"/>
    <x v="0"/>
    <d v="2024-08-13T00:00:00"/>
    <m/>
    <n v="17260334"/>
    <d v="2026-04-30T00:00:00"/>
    <s v="Pasaje aéreo nacional para Sr. Claudio Ramírez Nuñez, Rut: 11.415.366-4, Santiago/La Serena/Santiago, del 27 al 28 de mayo de 2026. Proceso de implementación de los Sistemas de Análisis Criminal. "/>
    <s v="Sociedad de Turismo e Inversiones Inmobiliarias Ltda."/>
    <s v="76.204.527-3"/>
    <n v="140646"/>
    <x v="2"/>
  </r>
  <r>
    <s v="Fiscalía Nacional"/>
    <s v="Licitación Pública"/>
    <s v="Res. FN/MP N° 2060/2024"/>
    <x v="0"/>
    <d v="2024-08-13T00:00:00"/>
    <m/>
    <n v="17260337"/>
    <d v="2026-04-30T00:00:00"/>
    <s v="Pasaje aéreo nacional para Sra. Giovanna Herrera A., Rut: 11.625.141-8, Santiago/Coquimbo/Santiago, del 18 al 19 de mayo de 2026. Realización de una Jornada de capacitación y revisión de causas de competencia ULDDECO."/>
    <s v="Sociedad de Turismo e Inversiones Inmobiliarias Ltda."/>
    <s v="76.204.527-3"/>
    <n v="160646"/>
    <x v="2"/>
  </r>
  <r>
    <s v="Fiscalía Nacional"/>
    <s v="Licitación Pública"/>
    <s v="Res. FN/MP N° 2060/2024"/>
    <x v="0"/>
    <d v="2024-08-13T00:00:00"/>
    <m/>
    <n v="17260338"/>
    <d v="2026-04-30T00:00:00"/>
    <s v="Pasaje aéreo nacional para Sra. Nataly Muñoz Ulloa, Rut: 16.931.283-4, Santiago/Coquimbo/Santiago, del 18 al 19 de mayo de 2026. Realización de una Jornada de capacitación y revisión de causas de competencia ULDDECO."/>
    <s v="Sociedad de Turismo e Inversiones Inmobiliarias Ltda."/>
    <s v="76.204.527-3"/>
    <n v="160646"/>
    <x v="2"/>
  </r>
  <r>
    <s v="Fiscalía Nacional"/>
    <s v="Licitación Privada"/>
    <s v="FN/MP N° 1454"/>
    <x v="2"/>
    <d v="2023-08-21T00:00:00"/>
    <m/>
    <n v="17260339"/>
    <d v="2026-04-30T00:00:00"/>
    <s v="Contratación de Servicios de Coffe break, para 50 personas por jornada, a realizarse los días 12, 13 y 14 de mayo de 2026, en jornada AM a las 11:10 horas, en dependencias de la Fiscalía Nacional piso 07. Con motivo de “Jornadas Formativas FL”."/>
    <s v="Servicios Alimentarios Pedro Pablo Hernandez Medina E.I.R.L."/>
    <s v="77599203-4"/>
    <n v="596850"/>
    <x v="2"/>
  </r>
  <r>
    <s v="Fiscalía Nacional"/>
    <s v="Licitación Pública"/>
    <s v="Res. FN/MP N° 2060/2024"/>
    <x v="0"/>
    <d v="2024-08-13T00:00:00"/>
    <m/>
    <n v="17260341"/>
    <d v="2026-04-29T00:00:00"/>
    <s v="Pasaje aéreo nacional para sr. Claudio Ramírez Nuñez, Rut: 11.415.366-4, Santiago/Arica-Iquique/Santiago, del 24 al 26 de mayo de 2026. Proceso de implementación de los Sistemas de Análisis Criminal. "/>
    <s v="Sociedad de Turismo e Inversiones Inmobiliarias Ltda."/>
    <s v="76.204.527-3"/>
    <n v="291646"/>
    <x v="2"/>
  </r>
  <r>
    <s v="Fiscalía Nacional"/>
    <s v="Licitación Pública"/>
    <s v="Res. FN/MP N° 2060/2024"/>
    <x v="0"/>
    <d v="2024-08-13T00:00:00"/>
    <m/>
    <n v="17260342"/>
    <d v="2026-04-30T00:00:00"/>
    <s v="Pasaje aéreo nacional para Jose Manuel Madariaga Rut:18.634.420-0 , Santiago/Coquimbo/Santiago, del 18 al 19 de mayo de 2026. Realización de una Jornada de capacitación y revisión de causas de competencia ULDDECO. Cambio de pasaje por Nataly Muñoz"/>
    <s v="Sociedad de Turismo e Inversiones Inmobiliarias Ltda."/>
    <s v="76.204.527-3"/>
    <n v="37000"/>
    <x v="2"/>
  </r>
  <r>
    <s v="Fiscalía Nacional"/>
    <s v="Licitación Pública"/>
    <s v="Res. FN/MP N° 2060/2024"/>
    <x v="0"/>
    <d v="2024-08-13T00:00:00"/>
    <m/>
    <n v="17260343"/>
    <d v="2026-04-30T00:00:00"/>
    <s v="Pasaje aéreo nacional para Sr. Sebastián Gana Encalada, Rut.: 1415899-7 Santiago/Punta Arenas /Santiago, del 12 al 14 de mayo de 2026. Cometido a Punta Arenas (Tráfico portuario Zona Sur y Austral y Encuentro Macrozonal)"/>
    <s v="Sociedad de Turismo e Inversiones Inmobiliarias Ltda."/>
    <s v="76.204.527-3"/>
    <n v="326618"/>
    <x v="2"/>
  </r>
  <r>
    <s v="Fiscalía Nacional"/>
    <s v="Licitación Pública"/>
    <s v="Res. FN/MP N° 2060/2024"/>
    <x v="0"/>
    <d v="2024-08-13T00:00:00"/>
    <m/>
    <n v="17260344"/>
    <d v="2026-04-30T00:00:00"/>
    <s v="Pasaje aéreo nacional para Sr. Enrique Vásquez Inostroza, Rut.: 15989493-2 Santiago/Punta Arenas /Santiago, del 12 al 14 de mayo de 2026. Cometido a Punta Arenas (Tráfico portuario Zona Sur y Austral y Encuentro Macrozonal)"/>
    <s v="Sociedad de Turismo e Inversiones Inmobiliarias Ltda."/>
    <s v="76.204.527-3"/>
    <n v="326618"/>
    <x v="2"/>
  </r>
  <r>
    <s v="Fiscalía Nacional"/>
    <s v="Licitación Pública"/>
    <s v="Res. FN/MP N° 2060/2024"/>
    <x v="0"/>
    <d v="2024-08-13T00:00:00"/>
    <m/>
    <n v="17260345"/>
    <d v="2026-04-30T00:00:00"/>
    <s v="Pasaje aéreo nacional para Srta. Maria Jose Mayral de Micheli Rut.: 18782906-2 Santiago/Punta Arenas /Santiago, del 12 al 14 de mayo de 2026. Cometido a Punta Arenas (Tráfico portuario Zona Sur y Austral y Encuentro Macrozonal)"/>
    <s v="Sociedad de Turismo e Inversiones Inmobiliarias Ltda."/>
    <s v="76.204.527-3"/>
    <n v="326618"/>
    <x v="2"/>
  </r>
  <r>
    <m/>
    <m/>
    <m/>
    <x v="3"/>
    <m/>
    <m/>
    <m/>
    <d v="2026-06-30T17:01:53"/>
    <m/>
    <m/>
    <m/>
    <n v="1475033.56"/>
    <x v="0"/>
  </r>
  <r>
    <m/>
    <m/>
    <m/>
    <x v="3"/>
    <m/>
    <m/>
    <m/>
    <d v="2026-06-30T15:11:39"/>
    <m/>
    <m/>
    <m/>
    <n v="1218000"/>
    <x v="0"/>
  </r>
  <r>
    <m/>
    <m/>
    <m/>
    <x v="3"/>
    <m/>
    <m/>
    <m/>
    <d v="2026-06-30T12:04:00"/>
    <m/>
    <m/>
    <m/>
    <n v="1068953.2"/>
    <x v="0"/>
  </r>
  <r>
    <m/>
    <m/>
    <m/>
    <x v="3"/>
    <m/>
    <m/>
    <m/>
    <d v="2026-06-30T10:23:54"/>
    <m/>
    <m/>
    <m/>
    <n v="1094800"/>
    <x v="0"/>
  </r>
  <r>
    <m/>
    <m/>
    <m/>
    <x v="3"/>
    <m/>
    <m/>
    <m/>
    <d v="2026-06-30T09:55:07"/>
    <m/>
    <m/>
    <m/>
    <n v="1490384.56"/>
    <x v="0"/>
  </r>
  <r>
    <m/>
    <m/>
    <m/>
    <x v="3"/>
    <m/>
    <m/>
    <m/>
    <d v="2026-06-30T09:45:44"/>
    <m/>
    <m/>
    <m/>
    <n v="117149.55"/>
    <x v="0"/>
  </r>
  <r>
    <m/>
    <m/>
    <m/>
    <x v="1"/>
    <m/>
    <m/>
    <m/>
    <d v="2026-06-26T15:11:30"/>
    <m/>
    <m/>
    <m/>
    <n v="7540000"/>
    <x v="0"/>
  </r>
  <r>
    <m/>
    <m/>
    <m/>
    <x v="3"/>
    <m/>
    <m/>
    <m/>
    <d v="2026-06-26T14:55:17"/>
    <m/>
    <m/>
    <m/>
    <n v="3332000"/>
    <x v="0"/>
  </r>
  <r>
    <m/>
    <m/>
    <m/>
    <x v="3"/>
    <m/>
    <m/>
    <m/>
    <d v="2026-06-26T14:51:47"/>
    <m/>
    <m/>
    <m/>
    <n v="690200"/>
    <x v="0"/>
  </r>
  <r>
    <m/>
    <m/>
    <m/>
    <x v="0"/>
    <m/>
    <m/>
    <m/>
    <d v="2026-06-26T13:46:00"/>
    <m/>
    <m/>
    <m/>
    <n v="38103714.993093751"/>
    <x v="0"/>
  </r>
  <r>
    <m/>
    <m/>
    <m/>
    <x v="3"/>
    <m/>
    <m/>
    <m/>
    <d v="2026-06-26T12:58:42"/>
    <m/>
    <m/>
    <m/>
    <n v="424000"/>
    <x v="0"/>
  </r>
  <r>
    <m/>
    <m/>
    <m/>
    <x v="3"/>
    <m/>
    <m/>
    <m/>
    <d v="2026-06-26T12:52:03"/>
    <m/>
    <m/>
    <m/>
    <n v="2149999.1800000002"/>
    <x v="0"/>
  </r>
  <r>
    <m/>
    <m/>
    <m/>
    <x v="3"/>
    <m/>
    <m/>
    <m/>
    <d v="2026-06-26T12:22:20"/>
    <m/>
    <m/>
    <m/>
    <n v="1298119.83"/>
    <x v="0"/>
  </r>
  <r>
    <m/>
    <m/>
    <m/>
    <x v="1"/>
    <m/>
    <m/>
    <m/>
    <d v="2026-06-26T11:40:47"/>
    <m/>
    <m/>
    <m/>
    <n v="280269.99"/>
    <x v="0"/>
  </r>
  <r>
    <m/>
    <m/>
    <m/>
    <x v="1"/>
    <m/>
    <m/>
    <m/>
    <d v="2026-06-26T10:55:41"/>
    <m/>
    <m/>
    <m/>
    <n v="3635259.6"/>
    <x v="0"/>
  </r>
  <r>
    <m/>
    <m/>
    <m/>
    <x v="3"/>
    <m/>
    <m/>
    <m/>
    <d v="2026-06-26T10:39:38"/>
    <m/>
    <m/>
    <m/>
    <n v="1499400"/>
    <x v="0"/>
  </r>
  <r>
    <m/>
    <m/>
    <m/>
    <x v="3"/>
    <m/>
    <m/>
    <m/>
    <d v="2026-06-25T17:11:13"/>
    <m/>
    <m/>
    <m/>
    <n v="654500"/>
    <x v="0"/>
  </r>
  <r>
    <m/>
    <m/>
    <m/>
    <x v="3"/>
    <m/>
    <m/>
    <m/>
    <d v="2026-06-25T16:58:54"/>
    <m/>
    <m/>
    <m/>
    <n v="835637.04"/>
    <x v="0"/>
  </r>
  <r>
    <m/>
    <m/>
    <m/>
    <x v="3"/>
    <m/>
    <m/>
    <m/>
    <d v="2026-06-25T16:31:34"/>
    <m/>
    <m/>
    <m/>
    <n v="2500000"/>
    <x v="0"/>
  </r>
  <r>
    <m/>
    <m/>
    <m/>
    <x v="3"/>
    <m/>
    <m/>
    <m/>
    <d v="2026-06-25T12:19:46"/>
    <m/>
    <m/>
    <m/>
    <n v="230423"/>
    <x v="0"/>
  </r>
  <r>
    <m/>
    <m/>
    <m/>
    <x v="3"/>
    <m/>
    <m/>
    <m/>
    <d v="2026-06-25T12:01:19"/>
    <m/>
    <m/>
    <m/>
    <n v="92849.75"/>
    <x v="0"/>
  </r>
  <r>
    <m/>
    <m/>
    <m/>
    <x v="3"/>
    <m/>
    <m/>
    <m/>
    <d v="2026-06-25T11:54:17"/>
    <m/>
    <m/>
    <m/>
    <n v="6105230"/>
    <x v="0"/>
  </r>
  <r>
    <m/>
    <m/>
    <m/>
    <x v="3"/>
    <m/>
    <m/>
    <m/>
    <d v="2026-06-25T10:32:59"/>
    <m/>
    <m/>
    <m/>
    <n v="1070464.5"/>
    <x v="0"/>
  </r>
  <r>
    <m/>
    <m/>
    <m/>
    <x v="3"/>
    <m/>
    <m/>
    <m/>
    <d v="2026-06-25T09:41:58"/>
    <m/>
    <m/>
    <m/>
    <n v="829430"/>
    <x v="0"/>
  </r>
  <r>
    <m/>
    <m/>
    <m/>
    <x v="3"/>
    <m/>
    <m/>
    <m/>
    <d v="2026-06-25T08:49:28"/>
    <m/>
    <m/>
    <m/>
    <n v="1285200"/>
    <x v="0"/>
  </r>
  <r>
    <m/>
    <m/>
    <m/>
    <x v="3"/>
    <m/>
    <m/>
    <m/>
    <d v="2026-06-25T07:40:14"/>
    <m/>
    <m/>
    <m/>
    <n v="7105775.5999999996"/>
    <x v="0"/>
  </r>
  <r>
    <m/>
    <m/>
    <m/>
    <x v="3"/>
    <m/>
    <m/>
    <m/>
    <d v="2026-06-24T18:20:04"/>
    <m/>
    <m/>
    <m/>
    <n v="428400"/>
    <x v="0"/>
  </r>
  <r>
    <m/>
    <m/>
    <m/>
    <x v="3"/>
    <m/>
    <m/>
    <m/>
    <d v="2026-06-24T17:24:40"/>
    <m/>
    <m/>
    <m/>
    <n v="494000"/>
    <x v="0"/>
  </r>
  <r>
    <m/>
    <m/>
    <m/>
    <x v="3"/>
    <m/>
    <m/>
    <m/>
    <d v="2026-06-24T17:22:18"/>
    <m/>
    <m/>
    <m/>
    <n v="1777860"/>
    <x v="0"/>
  </r>
  <r>
    <m/>
    <m/>
    <m/>
    <x v="3"/>
    <m/>
    <m/>
    <m/>
    <d v="2026-06-24T16:24:55"/>
    <m/>
    <m/>
    <m/>
    <n v="880600"/>
    <x v="0"/>
  </r>
  <r>
    <m/>
    <m/>
    <m/>
    <x v="3"/>
    <m/>
    <m/>
    <m/>
    <d v="2026-06-24T16:02:57"/>
    <m/>
    <m/>
    <m/>
    <n v="3986500"/>
    <x v="0"/>
  </r>
  <r>
    <m/>
    <m/>
    <m/>
    <x v="3"/>
    <m/>
    <m/>
    <m/>
    <d v="2026-06-24T15:59:20"/>
    <m/>
    <m/>
    <m/>
    <n v="595595"/>
    <x v="0"/>
  </r>
  <r>
    <m/>
    <m/>
    <m/>
    <x v="3"/>
    <m/>
    <m/>
    <m/>
    <d v="2026-06-24T15:09:26"/>
    <m/>
    <m/>
    <m/>
    <n v="4990860"/>
    <x v="0"/>
  </r>
  <r>
    <m/>
    <m/>
    <m/>
    <x v="0"/>
    <m/>
    <m/>
    <m/>
    <d v="2026-06-23T17:08:50"/>
    <m/>
    <m/>
    <m/>
    <n v="399000"/>
    <x v="0"/>
  </r>
  <r>
    <m/>
    <m/>
    <m/>
    <x v="1"/>
    <m/>
    <m/>
    <m/>
    <d v="2026-06-23T15:57:50"/>
    <m/>
    <m/>
    <m/>
    <n v="18200000"/>
    <x v="0"/>
  </r>
  <r>
    <m/>
    <m/>
    <m/>
    <x v="3"/>
    <m/>
    <m/>
    <m/>
    <d v="2026-06-23T12:07:00"/>
    <m/>
    <m/>
    <m/>
    <n v="356952.4"/>
    <x v="0"/>
  </r>
  <r>
    <m/>
    <m/>
    <m/>
    <x v="3"/>
    <m/>
    <m/>
    <m/>
    <d v="2026-06-23T11:49:32"/>
    <m/>
    <m/>
    <m/>
    <n v="1392300"/>
    <x v="0"/>
  </r>
  <r>
    <m/>
    <m/>
    <m/>
    <x v="3"/>
    <m/>
    <m/>
    <m/>
    <d v="2026-06-23T11:08:45"/>
    <m/>
    <m/>
    <m/>
    <n v="340385"/>
    <x v="0"/>
  </r>
  <r>
    <m/>
    <m/>
    <m/>
    <x v="3"/>
    <m/>
    <m/>
    <m/>
    <d v="2026-06-23T10:55:49"/>
    <m/>
    <m/>
    <m/>
    <n v="2271000"/>
    <x v="0"/>
  </r>
  <r>
    <m/>
    <m/>
    <m/>
    <x v="3"/>
    <m/>
    <m/>
    <m/>
    <d v="2026-06-23T10:50:07"/>
    <m/>
    <m/>
    <m/>
    <n v="328559"/>
    <x v="0"/>
  </r>
  <r>
    <m/>
    <m/>
    <m/>
    <x v="3"/>
    <m/>
    <m/>
    <m/>
    <d v="2026-06-23T10:03:43"/>
    <m/>
    <m/>
    <m/>
    <n v="755650"/>
    <x v="0"/>
  </r>
  <r>
    <m/>
    <m/>
    <m/>
    <x v="3"/>
    <m/>
    <m/>
    <m/>
    <d v="2026-06-23T09:46:34"/>
    <m/>
    <m/>
    <m/>
    <n v="2249999.64"/>
    <x v="0"/>
  </r>
  <r>
    <m/>
    <m/>
    <m/>
    <x v="3"/>
    <m/>
    <m/>
    <m/>
    <d v="2026-06-23T09:10:25"/>
    <m/>
    <m/>
    <m/>
    <n v="95188.1"/>
    <x v="0"/>
  </r>
  <r>
    <m/>
    <m/>
    <m/>
    <x v="3"/>
    <m/>
    <m/>
    <m/>
    <d v="2026-06-23T08:33:53"/>
    <m/>
    <m/>
    <m/>
    <n v="599760"/>
    <x v="0"/>
  </r>
  <r>
    <m/>
    <m/>
    <m/>
    <x v="3"/>
    <m/>
    <m/>
    <m/>
    <d v="2026-06-22T17:25:33"/>
    <m/>
    <m/>
    <m/>
    <n v="160650"/>
    <x v="0"/>
  </r>
  <r>
    <m/>
    <m/>
    <m/>
    <x v="3"/>
    <m/>
    <m/>
    <m/>
    <d v="2026-06-22T16:32:06"/>
    <m/>
    <m/>
    <m/>
    <n v="3927000"/>
    <x v="0"/>
  </r>
  <r>
    <m/>
    <m/>
    <m/>
    <x v="1"/>
    <m/>
    <m/>
    <m/>
    <d v="2026-06-22T16:31:01"/>
    <m/>
    <m/>
    <m/>
    <n v="11.352600000000001"/>
    <x v="0"/>
  </r>
  <r>
    <m/>
    <m/>
    <m/>
    <x v="3"/>
    <m/>
    <m/>
    <m/>
    <d v="2026-06-22T15:27:35"/>
    <m/>
    <m/>
    <m/>
    <n v="3550040.13"/>
    <x v="0"/>
  </r>
  <r>
    <m/>
    <m/>
    <m/>
    <x v="3"/>
    <m/>
    <m/>
    <m/>
    <d v="2026-06-22T14:59:04"/>
    <m/>
    <m/>
    <m/>
    <n v="428400"/>
    <x v="0"/>
  </r>
  <r>
    <m/>
    <m/>
    <m/>
    <x v="1"/>
    <m/>
    <m/>
    <m/>
    <d v="2026-06-22T11:27:11"/>
    <m/>
    <m/>
    <m/>
    <n v="378273.63"/>
    <x v="0"/>
  </r>
  <r>
    <m/>
    <m/>
    <m/>
    <x v="3"/>
    <m/>
    <m/>
    <m/>
    <d v="2026-06-22T10:27:16"/>
    <m/>
    <m/>
    <m/>
    <n v="1100000.3"/>
    <x v="0"/>
  </r>
  <r>
    <m/>
    <m/>
    <m/>
    <x v="3"/>
    <m/>
    <m/>
    <m/>
    <d v="2026-06-22T10:15:42"/>
    <m/>
    <m/>
    <m/>
    <n v="488867.47"/>
    <x v="0"/>
  </r>
  <r>
    <m/>
    <m/>
    <m/>
    <x v="3"/>
    <m/>
    <m/>
    <m/>
    <d v="2026-06-22T09:46:13"/>
    <m/>
    <m/>
    <m/>
    <n v="257040"/>
    <x v="0"/>
  </r>
  <r>
    <m/>
    <m/>
    <m/>
    <x v="3"/>
    <m/>
    <m/>
    <m/>
    <d v="2026-06-19T15:33:23"/>
    <m/>
    <m/>
    <m/>
    <n v="867391"/>
    <x v="0"/>
  </r>
  <r>
    <m/>
    <m/>
    <m/>
    <x v="3"/>
    <m/>
    <m/>
    <m/>
    <d v="2026-06-19T15:00:33"/>
    <m/>
    <m/>
    <m/>
    <n v="433352.78"/>
    <x v="0"/>
  </r>
  <r>
    <m/>
    <m/>
    <m/>
    <x v="1"/>
    <m/>
    <m/>
    <m/>
    <d v="2026-06-19T12:38:39"/>
    <m/>
    <m/>
    <m/>
    <n v="355750.5"/>
    <x v="0"/>
  </r>
  <r>
    <m/>
    <m/>
    <m/>
    <x v="3"/>
    <m/>
    <m/>
    <m/>
    <d v="2026-06-19T11:57:13"/>
    <m/>
    <m/>
    <m/>
    <n v="595000"/>
    <x v="0"/>
  </r>
  <r>
    <m/>
    <m/>
    <m/>
    <x v="3"/>
    <m/>
    <m/>
    <m/>
    <d v="2026-06-19T11:55:53"/>
    <m/>
    <m/>
    <m/>
    <n v="892500"/>
    <x v="0"/>
  </r>
  <r>
    <m/>
    <m/>
    <m/>
    <x v="1"/>
    <m/>
    <m/>
    <m/>
    <d v="2026-06-19T11:54:24"/>
    <m/>
    <m/>
    <m/>
    <n v="400000.65"/>
    <x v="0"/>
  </r>
  <r>
    <m/>
    <m/>
    <m/>
    <x v="3"/>
    <m/>
    <m/>
    <m/>
    <d v="2026-06-19T11:37:20"/>
    <m/>
    <m/>
    <m/>
    <n v="1263363.5"/>
    <x v="0"/>
  </r>
  <r>
    <m/>
    <m/>
    <m/>
    <x v="0"/>
    <m/>
    <m/>
    <m/>
    <d v="2026-06-19T11:36:52"/>
    <m/>
    <m/>
    <m/>
    <n v="2667559.99902"/>
    <x v="0"/>
  </r>
  <r>
    <m/>
    <m/>
    <m/>
    <x v="1"/>
    <m/>
    <m/>
    <m/>
    <d v="2026-06-19T11:14:55"/>
    <m/>
    <m/>
    <m/>
    <n v="34800000.619999997"/>
    <x v="0"/>
  </r>
  <r>
    <m/>
    <m/>
    <m/>
    <x v="3"/>
    <m/>
    <m/>
    <m/>
    <d v="2026-06-19T10:53:21"/>
    <m/>
    <m/>
    <m/>
    <n v="1488690"/>
    <x v="0"/>
  </r>
  <r>
    <m/>
    <m/>
    <m/>
    <x v="0"/>
    <m/>
    <m/>
    <m/>
    <d v="2026-06-18T16:38:02"/>
    <m/>
    <m/>
    <m/>
    <n v="65100.016239999997"/>
    <x v="0"/>
  </r>
  <r>
    <m/>
    <m/>
    <m/>
    <x v="3"/>
    <m/>
    <m/>
    <m/>
    <d v="2026-06-18T15:09:26"/>
    <m/>
    <m/>
    <m/>
    <n v="149940"/>
    <x v="0"/>
  </r>
  <r>
    <m/>
    <m/>
    <m/>
    <x v="3"/>
    <m/>
    <m/>
    <m/>
    <d v="2026-06-18T12:35:22"/>
    <m/>
    <m/>
    <m/>
    <n v="2879999.92"/>
    <x v="0"/>
  </r>
  <r>
    <m/>
    <m/>
    <m/>
    <x v="3"/>
    <m/>
    <m/>
    <m/>
    <d v="2026-06-18T12:16:42"/>
    <m/>
    <m/>
    <m/>
    <n v="1071000"/>
    <x v="0"/>
  </r>
  <r>
    <m/>
    <m/>
    <m/>
    <x v="3"/>
    <m/>
    <m/>
    <m/>
    <d v="2026-06-18T12:07:39"/>
    <m/>
    <m/>
    <m/>
    <n v="1911140"/>
    <x v="0"/>
  </r>
  <r>
    <m/>
    <m/>
    <m/>
    <x v="3"/>
    <m/>
    <m/>
    <m/>
    <d v="2026-06-18T11:57:31"/>
    <m/>
    <m/>
    <m/>
    <n v="417690"/>
    <x v="0"/>
  </r>
  <r>
    <m/>
    <m/>
    <m/>
    <x v="3"/>
    <m/>
    <m/>
    <m/>
    <d v="2026-06-18T11:13:12"/>
    <m/>
    <m/>
    <m/>
    <n v="1305000"/>
    <x v="0"/>
  </r>
  <r>
    <m/>
    <m/>
    <m/>
    <x v="3"/>
    <m/>
    <m/>
    <m/>
    <d v="2026-06-18T09:23:40"/>
    <m/>
    <m/>
    <m/>
    <n v="238000"/>
    <x v="0"/>
  </r>
  <r>
    <m/>
    <m/>
    <m/>
    <x v="0"/>
    <m/>
    <m/>
    <m/>
    <d v="2026-06-17T17:30:00"/>
    <m/>
    <m/>
    <m/>
    <n v="15300000.17"/>
    <x v="0"/>
  </r>
  <r>
    <m/>
    <m/>
    <m/>
    <x v="3"/>
    <m/>
    <m/>
    <m/>
    <d v="2026-06-17T16:27:01"/>
    <m/>
    <m/>
    <m/>
    <n v="149940"/>
    <x v="0"/>
  </r>
  <r>
    <m/>
    <m/>
    <m/>
    <x v="0"/>
    <m/>
    <m/>
    <m/>
    <d v="2026-06-17T15:49:12"/>
    <m/>
    <m/>
    <m/>
    <n v="7232400"/>
    <x v="0"/>
  </r>
  <r>
    <m/>
    <m/>
    <m/>
    <x v="3"/>
    <m/>
    <m/>
    <m/>
    <d v="2026-06-17T15:47:53"/>
    <m/>
    <m/>
    <m/>
    <n v="719259.8"/>
    <x v="0"/>
  </r>
  <r>
    <m/>
    <m/>
    <m/>
    <x v="3"/>
    <m/>
    <m/>
    <m/>
    <d v="2026-06-17T15:01:51"/>
    <m/>
    <m/>
    <m/>
    <n v="3964544.5"/>
    <x v="0"/>
  </r>
  <r>
    <m/>
    <m/>
    <m/>
    <x v="0"/>
    <m/>
    <m/>
    <m/>
    <d v="2026-06-17T14:22:00"/>
    <m/>
    <m/>
    <m/>
    <n v="6999932.835"/>
    <x v="0"/>
  </r>
  <r>
    <m/>
    <m/>
    <m/>
    <x v="0"/>
    <m/>
    <m/>
    <m/>
    <d v="2026-06-17T14:22:00"/>
    <m/>
    <m/>
    <m/>
    <n v="39999999.549999997"/>
    <x v="0"/>
  </r>
  <r>
    <m/>
    <m/>
    <m/>
    <x v="0"/>
    <m/>
    <m/>
    <m/>
    <d v="2026-06-17T14:22:00"/>
    <m/>
    <m/>
    <m/>
    <n v="6999658.54"/>
    <x v="0"/>
  </r>
  <r>
    <m/>
    <m/>
    <m/>
    <x v="3"/>
    <m/>
    <m/>
    <m/>
    <d v="2026-06-17T11:53:44"/>
    <m/>
    <m/>
    <m/>
    <n v="1449999.53"/>
    <x v="0"/>
  </r>
  <r>
    <m/>
    <m/>
    <m/>
    <x v="3"/>
    <m/>
    <m/>
    <m/>
    <d v="2026-06-17T10:42:37"/>
    <m/>
    <m/>
    <m/>
    <n v="718095.98"/>
    <x v="0"/>
  </r>
  <r>
    <m/>
    <m/>
    <m/>
    <x v="3"/>
    <m/>
    <m/>
    <m/>
    <d v="2026-06-17T10:39:25"/>
    <m/>
    <m/>
    <m/>
    <n v="159460"/>
    <x v="0"/>
  </r>
  <r>
    <m/>
    <m/>
    <m/>
    <x v="3"/>
    <m/>
    <m/>
    <m/>
    <d v="2026-06-17T10:30:21"/>
    <m/>
    <m/>
    <m/>
    <n v="915198.06"/>
    <x v="0"/>
  </r>
  <r>
    <m/>
    <m/>
    <m/>
    <x v="3"/>
    <m/>
    <m/>
    <m/>
    <d v="2026-06-17T10:05:47"/>
    <m/>
    <m/>
    <m/>
    <n v="1800000"/>
    <x v="0"/>
  </r>
  <r>
    <m/>
    <m/>
    <m/>
    <x v="3"/>
    <m/>
    <m/>
    <m/>
    <d v="2026-06-17T09:47:23"/>
    <m/>
    <m/>
    <m/>
    <n v="723549.75"/>
    <x v="0"/>
  </r>
  <r>
    <m/>
    <m/>
    <m/>
    <x v="3"/>
    <m/>
    <m/>
    <m/>
    <d v="2026-06-17T09:46:08"/>
    <m/>
    <m/>
    <m/>
    <n v="3427200"/>
    <x v="0"/>
  </r>
  <r>
    <m/>
    <m/>
    <m/>
    <x v="3"/>
    <m/>
    <m/>
    <m/>
    <d v="2026-06-17T09:33:22"/>
    <m/>
    <m/>
    <m/>
    <n v="1661476.81"/>
    <x v="0"/>
  </r>
  <r>
    <m/>
    <m/>
    <m/>
    <x v="0"/>
    <m/>
    <m/>
    <m/>
    <d v="2026-06-16T15:47:29"/>
    <m/>
    <m/>
    <m/>
    <n v="2892960"/>
    <x v="0"/>
  </r>
  <r>
    <m/>
    <m/>
    <m/>
    <x v="1"/>
    <m/>
    <m/>
    <m/>
    <d v="2026-06-16T13:08:44"/>
    <m/>
    <m/>
    <m/>
    <n v="1495830"/>
    <x v="0"/>
  </r>
  <r>
    <m/>
    <m/>
    <m/>
    <x v="1"/>
    <m/>
    <m/>
    <m/>
    <d v="2026-06-16T12:56:28"/>
    <m/>
    <m/>
    <m/>
    <n v="18781641.48"/>
    <x v="0"/>
  </r>
  <r>
    <m/>
    <m/>
    <m/>
    <x v="3"/>
    <m/>
    <m/>
    <m/>
    <d v="2026-06-16T12:39:56"/>
    <m/>
    <m/>
    <m/>
    <n v="6997203.5700000003"/>
    <x v="0"/>
  </r>
  <r>
    <m/>
    <m/>
    <m/>
    <x v="3"/>
    <m/>
    <m/>
    <m/>
    <d v="2026-06-16T12:29:34"/>
    <m/>
    <m/>
    <m/>
    <n v="2201500"/>
    <x v="0"/>
  </r>
  <r>
    <m/>
    <m/>
    <m/>
    <x v="3"/>
    <m/>
    <m/>
    <m/>
    <d v="2026-06-16T12:07:25"/>
    <m/>
    <m/>
    <m/>
    <n v="1659681"/>
    <x v="0"/>
  </r>
  <r>
    <m/>
    <m/>
    <m/>
    <x v="3"/>
    <m/>
    <m/>
    <m/>
    <d v="2026-06-16T11:49:14"/>
    <m/>
    <m/>
    <m/>
    <n v="753984"/>
    <x v="0"/>
  </r>
  <r>
    <m/>
    <m/>
    <m/>
    <x v="3"/>
    <m/>
    <m/>
    <m/>
    <d v="2026-06-16T11:34:43"/>
    <m/>
    <m/>
    <m/>
    <n v="872100"/>
    <x v="0"/>
  </r>
  <r>
    <m/>
    <m/>
    <m/>
    <x v="3"/>
    <m/>
    <m/>
    <m/>
    <d v="2026-06-16T10:01:33"/>
    <m/>
    <m/>
    <m/>
    <n v="999590.48"/>
    <x v="0"/>
  </r>
  <r>
    <m/>
    <m/>
    <m/>
    <x v="0"/>
    <m/>
    <m/>
    <m/>
    <d v="2026-06-16T09:28:00"/>
    <m/>
    <m/>
    <m/>
    <n v="160650000"/>
    <x v="0"/>
  </r>
  <r>
    <m/>
    <m/>
    <m/>
    <x v="3"/>
    <m/>
    <m/>
    <m/>
    <d v="2026-06-16T09:15:45"/>
    <m/>
    <m/>
    <m/>
    <n v="181306"/>
    <x v="0"/>
  </r>
  <r>
    <m/>
    <m/>
    <m/>
    <x v="3"/>
    <m/>
    <m/>
    <m/>
    <d v="2026-06-16T09:06:57"/>
    <m/>
    <m/>
    <m/>
    <n v="181306"/>
    <x v="0"/>
  </r>
  <r>
    <m/>
    <m/>
    <m/>
    <x v="3"/>
    <m/>
    <m/>
    <m/>
    <d v="2026-06-15T17:10:57"/>
    <m/>
    <m/>
    <m/>
    <n v="595000"/>
    <x v="0"/>
  </r>
  <r>
    <m/>
    <m/>
    <m/>
    <x v="3"/>
    <m/>
    <m/>
    <m/>
    <d v="2026-06-15T15:28:36"/>
    <m/>
    <m/>
    <m/>
    <n v="4760000"/>
    <x v="0"/>
  </r>
  <r>
    <m/>
    <m/>
    <m/>
    <x v="3"/>
    <m/>
    <m/>
    <m/>
    <d v="2026-06-15T14:22:58"/>
    <m/>
    <m/>
    <m/>
    <n v="5951190"/>
    <x v="0"/>
  </r>
  <r>
    <m/>
    <m/>
    <m/>
    <x v="3"/>
    <m/>
    <m/>
    <m/>
    <d v="2026-06-15T14:14:22"/>
    <m/>
    <m/>
    <m/>
    <n v="7110250"/>
    <x v="0"/>
  </r>
  <r>
    <m/>
    <m/>
    <m/>
    <x v="3"/>
    <m/>
    <m/>
    <m/>
    <d v="2026-06-15T10:14:12"/>
    <m/>
    <m/>
    <m/>
    <n v="799537.2"/>
    <x v="0"/>
  </r>
  <r>
    <m/>
    <m/>
    <m/>
    <x v="3"/>
    <m/>
    <m/>
    <m/>
    <d v="2026-06-15T09:25:50"/>
    <m/>
    <m/>
    <m/>
    <n v="122736.6"/>
    <x v="0"/>
  </r>
  <r>
    <m/>
    <m/>
    <m/>
    <x v="3"/>
    <m/>
    <m/>
    <m/>
    <d v="2026-06-15T08:35:35"/>
    <m/>
    <m/>
    <m/>
    <n v="245156.66"/>
    <x v="0"/>
  </r>
  <r>
    <m/>
    <m/>
    <m/>
    <x v="3"/>
    <m/>
    <m/>
    <m/>
    <d v="2026-06-12T16:27:48"/>
    <m/>
    <m/>
    <m/>
    <n v="137428"/>
    <x v="0"/>
  </r>
  <r>
    <m/>
    <m/>
    <m/>
    <x v="3"/>
    <m/>
    <m/>
    <m/>
    <d v="2026-06-12T16:06:56"/>
    <m/>
    <m/>
    <m/>
    <n v="202000"/>
    <x v="0"/>
  </r>
  <r>
    <m/>
    <m/>
    <m/>
    <x v="3"/>
    <m/>
    <m/>
    <m/>
    <d v="2026-06-12T16:06:08"/>
    <m/>
    <m/>
    <m/>
    <n v="137428"/>
    <x v="0"/>
  </r>
  <r>
    <m/>
    <m/>
    <m/>
    <x v="0"/>
    <m/>
    <m/>
    <m/>
    <d v="2026-06-12T14:32:01"/>
    <m/>
    <m/>
    <m/>
    <n v="20051434.550000001"/>
    <x v="0"/>
  </r>
  <r>
    <m/>
    <m/>
    <m/>
    <x v="3"/>
    <m/>
    <m/>
    <m/>
    <d v="2026-06-12T13:09:08"/>
    <m/>
    <m/>
    <m/>
    <n v="654500"/>
    <x v="0"/>
  </r>
  <r>
    <m/>
    <m/>
    <m/>
    <x v="0"/>
    <m/>
    <m/>
    <m/>
    <d v="2026-06-12T13:02:12"/>
    <m/>
    <m/>
    <m/>
    <n v="8467999.5399999991"/>
    <x v="0"/>
  </r>
  <r>
    <m/>
    <m/>
    <m/>
    <x v="3"/>
    <m/>
    <m/>
    <m/>
    <d v="2026-06-12T12:53:23"/>
    <m/>
    <m/>
    <m/>
    <n v="258230"/>
    <x v="0"/>
  </r>
  <r>
    <m/>
    <m/>
    <m/>
    <x v="3"/>
    <m/>
    <m/>
    <m/>
    <d v="2026-06-12T12:23:54"/>
    <m/>
    <m/>
    <m/>
    <n v="1132642"/>
    <x v="0"/>
  </r>
  <r>
    <m/>
    <m/>
    <m/>
    <x v="1"/>
    <m/>
    <m/>
    <m/>
    <d v="2026-06-12T12:06:06"/>
    <m/>
    <m/>
    <m/>
    <n v="1369081.91"/>
    <x v="0"/>
  </r>
  <r>
    <m/>
    <m/>
    <m/>
    <x v="3"/>
    <m/>
    <m/>
    <m/>
    <d v="2026-06-12T11:52:57"/>
    <m/>
    <m/>
    <m/>
    <n v="284172"/>
    <x v="0"/>
  </r>
  <r>
    <m/>
    <m/>
    <m/>
    <x v="3"/>
    <m/>
    <m/>
    <m/>
    <d v="2026-06-12T11:46:24"/>
    <m/>
    <m/>
    <m/>
    <n v="996030"/>
    <x v="0"/>
  </r>
  <r>
    <m/>
    <m/>
    <m/>
    <x v="3"/>
    <m/>
    <m/>
    <m/>
    <d v="2026-06-12T11:15:46"/>
    <m/>
    <m/>
    <m/>
    <n v="423409"/>
    <x v="0"/>
  </r>
  <r>
    <m/>
    <m/>
    <m/>
    <x v="3"/>
    <m/>
    <m/>
    <m/>
    <d v="2026-06-12T09:59:21"/>
    <m/>
    <m/>
    <m/>
    <n v="595000"/>
    <x v="0"/>
  </r>
  <r>
    <m/>
    <m/>
    <m/>
    <x v="3"/>
    <m/>
    <m/>
    <m/>
    <d v="2026-06-12T09:57:31"/>
    <m/>
    <m/>
    <m/>
    <n v="1756202"/>
    <x v="0"/>
  </r>
  <r>
    <m/>
    <m/>
    <m/>
    <x v="3"/>
    <m/>
    <m/>
    <m/>
    <d v="2026-06-12T09:39:21"/>
    <m/>
    <m/>
    <m/>
    <n v="1729641.2"/>
    <x v="0"/>
  </r>
  <r>
    <m/>
    <m/>
    <m/>
    <x v="3"/>
    <m/>
    <m/>
    <m/>
    <d v="2026-06-12T09:29:07"/>
    <m/>
    <m/>
    <m/>
    <n v="888930"/>
    <x v="0"/>
  </r>
  <r>
    <m/>
    <m/>
    <m/>
    <x v="3"/>
    <m/>
    <m/>
    <m/>
    <d v="2026-06-12T09:24:21"/>
    <m/>
    <m/>
    <m/>
    <n v="4569600"/>
    <x v="0"/>
  </r>
  <r>
    <m/>
    <m/>
    <m/>
    <x v="3"/>
    <m/>
    <m/>
    <m/>
    <d v="2026-06-12T09:19:19"/>
    <m/>
    <m/>
    <m/>
    <n v="4452408.8"/>
    <x v="0"/>
  </r>
  <r>
    <m/>
    <m/>
    <m/>
    <x v="3"/>
    <m/>
    <m/>
    <m/>
    <d v="2026-06-11T18:34:15"/>
    <m/>
    <m/>
    <m/>
    <n v="697635.12"/>
    <x v="0"/>
  </r>
  <r>
    <m/>
    <m/>
    <m/>
    <x v="3"/>
    <m/>
    <m/>
    <m/>
    <d v="2026-06-11T16:53:46"/>
    <m/>
    <m/>
    <m/>
    <n v="34770"/>
    <x v="0"/>
  </r>
  <r>
    <m/>
    <m/>
    <m/>
    <x v="3"/>
    <m/>
    <m/>
    <m/>
    <d v="2026-06-11T16:23:08"/>
    <m/>
    <m/>
    <m/>
    <n v="1096677.82"/>
    <x v="0"/>
  </r>
  <r>
    <m/>
    <m/>
    <m/>
    <x v="3"/>
    <m/>
    <m/>
    <m/>
    <d v="2026-06-11T15:28:09"/>
    <m/>
    <m/>
    <m/>
    <n v="220584"/>
    <x v="0"/>
  </r>
  <r>
    <m/>
    <m/>
    <m/>
    <x v="3"/>
    <m/>
    <m/>
    <m/>
    <d v="2026-06-11T13:35:59"/>
    <m/>
    <m/>
    <m/>
    <n v="386750"/>
    <x v="0"/>
  </r>
  <r>
    <m/>
    <m/>
    <m/>
    <x v="0"/>
    <m/>
    <m/>
    <m/>
    <d v="2026-06-11T12:08:00"/>
    <m/>
    <m/>
    <m/>
    <n v="20944000"/>
    <x v="0"/>
  </r>
  <r>
    <m/>
    <m/>
    <m/>
    <x v="3"/>
    <m/>
    <m/>
    <m/>
    <d v="2026-06-11T10:56:26"/>
    <m/>
    <m/>
    <m/>
    <n v="999857.04"/>
    <x v="0"/>
  </r>
  <r>
    <m/>
    <m/>
    <m/>
    <x v="3"/>
    <m/>
    <m/>
    <m/>
    <d v="2026-06-11T10:45:02"/>
    <m/>
    <m/>
    <m/>
    <n v="999857.04"/>
    <x v="0"/>
  </r>
  <r>
    <m/>
    <m/>
    <m/>
    <x v="3"/>
    <m/>
    <m/>
    <m/>
    <d v="2026-06-11T10:34:12"/>
    <m/>
    <m/>
    <m/>
    <n v="6500000"/>
    <x v="0"/>
  </r>
  <r>
    <m/>
    <m/>
    <m/>
    <x v="3"/>
    <m/>
    <m/>
    <m/>
    <d v="2026-06-11T09:58:16"/>
    <m/>
    <m/>
    <m/>
    <n v="771712.62"/>
    <x v="0"/>
  </r>
  <r>
    <m/>
    <m/>
    <m/>
    <x v="3"/>
    <m/>
    <m/>
    <m/>
    <d v="2026-06-11T09:38:03"/>
    <m/>
    <m/>
    <m/>
    <n v="1553604.5"/>
    <x v="0"/>
  </r>
  <r>
    <m/>
    <m/>
    <m/>
    <x v="3"/>
    <m/>
    <m/>
    <m/>
    <d v="2026-06-11T09:22:38"/>
    <m/>
    <m/>
    <m/>
    <n v="3308200"/>
    <x v="0"/>
  </r>
  <r>
    <m/>
    <m/>
    <m/>
    <x v="3"/>
    <m/>
    <m/>
    <m/>
    <d v="2026-06-11T09:11:39"/>
    <m/>
    <m/>
    <m/>
    <n v="1376830"/>
    <x v="0"/>
  </r>
  <r>
    <m/>
    <m/>
    <m/>
    <x v="3"/>
    <m/>
    <m/>
    <m/>
    <d v="2026-06-11T08:53:30"/>
    <m/>
    <m/>
    <m/>
    <n v="1297100"/>
    <x v="0"/>
  </r>
  <r>
    <m/>
    <m/>
    <m/>
    <x v="3"/>
    <m/>
    <m/>
    <m/>
    <d v="2026-06-11T08:26:07"/>
    <m/>
    <m/>
    <m/>
    <n v="928200"/>
    <x v="0"/>
  </r>
  <r>
    <m/>
    <m/>
    <m/>
    <x v="3"/>
    <m/>
    <m/>
    <m/>
    <d v="2026-06-10T18:57:44"/>
    <m/>
    <m/>
    <m/>
    <n v="82681"/>
    <x v="0"/>
  </r>
  <r>
    <m/>
    <m/>
    <m/>
    <x v="3"/>
    <m/>
    <m/>
    <m/>
    <d v="2026-06-10T17:13:00"/>
    <m/>
    <m/>
    <m/>
    <n v="82459"/>
    <x v="0"/>
  </r>
  <r>
    <m/>
    <m/>
    <m/>
    <x v="0"/>
    <m/>
    <m/>
    <m/>
    <d v="2026-06-10T17:06:01"/>
    <m/>
    <m/>
    <m/>
    <n v="12661600"/>
    <x v="0"/>
  </r>
  <r>
    <m/>
    <m/>
    <m/>
    <x v="0"/>
    <m/>
    <m/>
    <m/>
    <d v="2026-06-10T16:20:01"/>
    <m/>
    <m/>
    <m/>
    <n v="8364062.5599999996"/>
    <x v="0"/>
  </r>
  <r>
    <m/>
    <m/>
    <m/>
    <x v="3"/>
    <m/>
    <m/>
    <m/>
    <d v="2026-06-10T15:53:37"/>
    <m/>
    <m/>
    <m/>
    <n v="5000000"/>
    <x v="0"/>
  </r>
  <r>
    <m/>
    <m/>
    <m/>
    <x v="3"/>
    <m/>
    <m/>
    <m/>
    <d v="2026-06-10T15:37:11"/>
    <m/>
    <m/>
    <m/>
    <n v="6492640"/>
    <x v="0"/>
  </r>
  <r>
    <m/>
    <m/>
    <m/>
    <x v="3"/>
    <m/>
    <m/>
    <m/>
    <d v="2026-06-10T11:34:03"/>
    <m/>
    <m/>
    <m/>
    <n v="2261000"/>
    <x v="0"/>
  </r>
  <r>
    <m/>
    <m/>
    <m/>
    <x v="3"/>
    <m/>
    <m/>
    <m/>
    <d v="2026-06-10T11:26:04"/>
    <m/>
    <m/>
    <m/>
    <n v="1852972.8"/>
    <x v="0"/>
  </r>
  <r>
    <m/>
    <m/>
    <m/>
    <x v="3"/>
    <m/>
    <m/>
    <m/>
    <d v="2026-06-10T10:45:27"/>
    <m/>
    <m/>
    <m/>
    <n v="441490"/>
    <x v="0"/>
  </r>
  <r>
    <m/>
    <m/>
    <m/>
    <x v="3"/>
    <m/>
    <m/>
    <m/>
    <d v="2026-06-10T10:35:42"/>
    <m/>
    <m/>
    <m/>
    <n v="5000000"/>
    <x v="0"/>
  </r>
  <r>
    <m/>
    <m/>
    <m/>
    <x v="3"/>
    <m/>
    <m/>
    <m/>
    <d v="2026-06-10T09:43:09"/>
    <m/>
    <m/>
    <m/>
    <n v="368900"/>
    <x v="0"/>
  </r>
  <r>
    <m/>
    <m/>
    <m/>
    <x v="3"/>
    <m/>
    <m/>
    <m/>
    <d v="2026-06-09T14:55:02"/>
    <m/>
    <m/>
    <m/>
    <n v="760993.1"/>
    <x v="0"/>
  </r>
  <r>
    <m/>
    <m/>
    <m/>
    <x v="3"/>
    <m/>
    <m/>
    <m/>
    <d v="2026-06-09T11:54:24"/>
    <m/>
    <m/>
    <m/>
    <n v="3903200"/>
    <x v="0"/>
  </r>
  <r>
    <m/>
    <m/>
    <m/>
    <x v="3"/>
    <m/>
    <m/>
    <m/>
    <d v="2026-06-09T11:43:37"/>
    <m/>
    <m/>
    <m/>
    <n v="4000000"/>
    <x v="0"/>
  </r>
  <r>
    <m/>
    <m/>
    <m/>
    <x v="3"/>
    <m/>
    <m/>
    <m/>
    <d v="2026-06-09T10:13:22"/>
    <m/>
    <m/>
    <m/>
    <n v="495635"/>
    <x v="0"/>
  </r>
  <r>
    <m/>
    <m/>
    <m/>
    <x v="3"/>
    <m/>
    <m/>
    <m/>
    <d v="2026-06-08T19:29:53"/>
    <m/>
    <m/>
    <m/>
    <n v="216173"/>
    <x v="0"/>
  </r>
  <r>
    <m/>
    <m/>
    <m/>
    <x v="3"/>
    <m/>
    <m/>
    <m/>
    <d v="2026-06-08T17:53:38"/>
    <m/>
    <m/>
    <m/>
    <n v="2070000"/>
    <x v="0"/>
  </r>
  <r>
    <m/>
    <m/>
    <m/>
    <x v="3"/>
    <m/>
    <m/>
    <m/>
    <d v="2026-06-08T15:50:58"/>
    <m/>
    <m/>
    <m/>
    <n v="357000"/>
    <x v="0"/>
  </r>
  <r>
    <m/>
    <m/>
    <m/>
    <x v="3"/>
    <m/>
    <m/>
    <m/>
    <d v="2026-06-08T15:48:48"/>
    <m/>
    <m/>
    <m/>
    <n v="373249.45"/>
    <x v="0"/>
  </r>
  <r>
    <m/>
    <m/>
    <m/>
    <x v="3"/>
    <m/>
    <m/>
    <m/>
    <d v="2026-06-08T15:45:25"/>
    <m/>
    <m/>
    <m/>
    <n v="981750"/>
    <x v="0"/>
  </r>
  <r>
    <m/>
    <m/>
    <m/>
    <x v="3"/>
    <m/>
    <m/>
    <m/>
    <d v="2026-06-08T13:53:50"/>
    <m/>
    <m/>
    <m/>
    <n v="134946"/>
    <x v="0"/>
  </r>
  <r>
    <m/>
    <m/>
    <m/>
    <x v="3"/>
    <m/>
    <m/>
    <m/>
    <d v="2026-06-08T12:56:33"/>
    <m/>
    <m/>
    <m/>
    <n v="514231.13"/>
    <x v="0"/>
  </r>
  <r>
    <m/>
    <m/>
    <m/>
    <x v="3"/>
    <m/>
    <m/>
    <m/>
    <d v="2026-06-08T10:41:07"/>
    <m/>
    <m/>
    <m/>
    <n v="1093610"/>
    <x v="0"/>
  </r>
  <r>
    <m/>
    <m/>
    <m/>
    <x v="3"/>
    <m/>
    <m/>
    <m/>
    <d v="2026-06-08T10:23:15"/>
    <m/>
    <m/>
    <m/>
    <n v="214164"/>
    <x v="0"/>
  </r>
  <r>
    <m/>
    <m/>
    <m/>
    <x v="3"/>
    <m/>
    <m/>
    <m/>
    <d v="2026-06-08T10:04:49"/>
    <m/>
    <m/>
    <m/>
    <n v="554540"/>
    <x v="0"/>
  </r>
  <r>
    <m/>
    <m/>
    <m/>
    <x v="1"/>
    <m/>
    <m/>
    <m/>
    <d v="2026-06-05T16:39:36"/>
    <m/>
    <m/>
    <m/>
    <n v="1274662.55"/>
    <x v="0"/>
  </r>
  <r>
    <m/>
    <m/>
    <m/>
    <x v="3"/>
    <m/>
    <m/>
    <m/>
    <d v="2026-06-05T16:21:11"/>
    <m/>
    <m/>
    <m/>
    <n v="5253850"/>
    <x v="0"/>
  </r>
  <r>
    <m/>
    <m/>
    <m/>
    <x v="3"/>
    <m/>
    <m/>
    <m/>
    <d v="2026-06-05T13:29:20"/>
    <m/>
    <m/>
    <m/>
    <n v="6925800"/>
    <x v="0"/>
  </r>
  <r>
    <m/>
    <m/>
    <m/>
    <x v="3"/>
    <m/>
    <m/>
    <m/>
    <d v="2026-06-05T10:16:11"/>
    <m/>
    <m/>
    <m/>
    <n v="580720"/>
    <x v="0"/>
  </r>
  <r>
    <m/>
    <m/>
    <m/>
    <x v="3"/>
    <m/>
    <m/>
    <m/>
    <d v="2026-06-05T09:33:23"/>
    <m/>
    <m/>
    <m/>
    <n v="2299998.6800000002"/>
    <x v="0"/>
  </r>
  <r>
    <m/>
    <m/>
    <m/>
    <x v="3"/>
    <m/>
    <m/>
    <m/>
    <d v="2026-06-05T08:04:09"/>
    <m/>
    <m/>
    <m/>
    <n v="1808800"/>
    <x v="0"/>
  </r>
  <r>
    <m/>
    <m/>
    <m/>
    <x v="1"/>
    <m/>
    <m/>
    <m/>
    <d v="2026-06-04T17:25:37"/>
    <m/>
    <m/>
    <m/>
    <n v="895000.19"/>
    <x v="0"/>
  </r>
  <r>
    <m/>
    <m/>
    <m/>
    <x v="3"/>
    <m/>
    <m/>
    <m/>
    <d v="2026-06-04T17:13:09"/>
    <m/>
    <m/>
    <m/>
    <n v="2378334"/>
    <x v="0"/>
  </r>
  <r>
    <m/>
    <m/>
    <m/>
    <x v="3"/>
    <m/>
    <m/>
    <m/>
    <d v="2026-06-04T16:52:42"/>
    <m/>
    <m/>
    <m/>
    <n v="779450"/>
    <x v="0"/>
  </r>
  <r>
    <m/>
    <m/>
    <m/>
    <x v="0"/>
    <m/>
    <m/>
    <m/>
    <d v="2026-06-04T15:56:00"/>
    <m/>
    <m/>
    <m/>
    <n v="12298769"/>
    <x v="0"/>
  </r>
  <r>
    <m/>
    <m/>
    <m/>
    <x v="3"/>
    <m/>
    <m/>
    <m/>
    <d v="2026-06-04T15:02:58"/>
    <m/>
    <m/>
    <m/>
    <n v="779021.6"/>
    <x v="0"/>
  </r>
  <r>
    <m/>
    <m/>
    <m/>
    <x v="3"/>
    <m/>
    <m/>
    <m/>
    <d v="2026-06-04T14:59:31"/>
    <m/>
    <m/>
    <m/>
    <n v="1892540.3"/>
    <x v="0"/>
  </r>
  <r>
    <m/>
    <m/>
    <m/>
    <x v="3"/>
    <m/>
    <m/>
    <m/>
    <d v="2026-06-04T14:59:06"/>
    <m/>
    <m/>
    <m/>
    <n v="768381.81"/>
    <x v="0"/>
  </r>
  <r>
    <m/>
    <m/>
    <m/>
    <x v="1"/>
    <m/>
    <m/>
    <m/>
    <d v="2026-06-04T14:10:39"/>
    <m/>
    <m/>
    <m/>
    <n v="9424558.4299999997"/>
    <x v="0"/>
  </r>
  <r>
    <m/>
    <m/>
    <m/>
    <x v="3"/>
    <m/>
    <m/>
    <m/>
    <d v="2026-06-04T11:39:54"/>
    <m/>
    <m/>
    <m/>
    <n v="476000"/>
    <x v="0"/>
  </r>
  <r>
    <m/>
    <m/>
    <m/>
    <x v="3"/>
    <m/>
    <m/>
    <m/>
    <d v="2026-06-04T09:47:41"/>
    <m/>
    <m/>
    <m/>
    <n v="136490.62"/>
    <x v="0"/>
  </r>
  <r>
    <m/>
    <m/>
    <m/>
    <x v="3"/>
    <m/>
    <m/>
    <m/>
    <d v="2026-06-04T09:21:27"/>
    <m/>
    <m/>
    <m/>
    <n v="1819510"/>
    <x v="0"/>
  </r>
  <r>
    <m/>
    <m/>
    <m/>
    <x v="3"/>
    <m/>
    <m/>
    <m/>
    <d v="2026-06-04T07:28:38"/>
    <m/>
    <m/>
    <m/>
    <n v="1063894.51"/>
    <x v="0"/>
  </r>
  <r>
    <m/>
    <m/>
    <m/>
    <x v="0"/>
    <m/>
    <m/>
    <m/>
    <d v="2026-06-03T16:58:00"/>
    <m/>
    <m/>
    <m/>
    <n v="7402195.013888889"/>
    <x v="0"/>
  </r>
  <r>
    <m/>
    <m/>
    <m/>
    <x v="3"/>
    <m/>
    <m/>
    <m/>
    <d v="2026-06-03T16:24:05"/>
    <m/>
    <m/>
    <m/>
    <n v="476000"/>
    <x v="0"/>
  </r>
  <r>
    <m/>
    <m/>
    <m/>
    <x v="3"/>
    <m/>
    <m/>
    <m/>
    <d v="2026-06-03T15:02:41"/>
    <m/>
    <m/>
    <m/>
    <n v="5466860"/>
    <x v="0"/>
  </r>
  <r>
    <m/>
    <m/>
    <m/>
    <x v="3"/>
    <m/>
    <m/>
    <m/>
    <d v="2026-06-03T13:55:24"/>
    <m/>
    <m/>
    <m/>
    <n v="5188400"/>
    <x v="0"/>
  </r>
  <r>
    <m/>
    <m/>
    <m/>
    <x v="1"/>
    <m/>
    <m/>
    <m/>
    <d v="2026-06-03T13:35:45"/>
    <m/>
    <m/>
    <m/>
    <n v="171527.79"/>
    <x v="0"/>
  </r>
  <r>
    <m/>
    <m/>
    <m/>
    <x v="3"/>
    <m/>
    <m/>
    <m/>
    <d v="2026-06-03T12:23:18"/>
    <m/>
    <m/>
    <m/>
    <n v="353601.36"/>
    <x v="0"/>
  </r>
  <r>
    <m/>
    <m/>
    <m/>
    <x v="3"/>
    <m/>
    <m/>
    <m/>
    <d v="2026-06-03T09:31:47"/>
    <m/>
    <m/>
    <m/>
    <n v="749999.88"/>
    <x v="0"/>
  </r>
  <r>
    <m/>
    <m/>
    <m/>
    <x v="0"/>
    <m/>
    <m/>
    <m/>
    <d v="2026-06-02T17:42:00"/>
    <m/>
    <m/>
    <m/>
    <n v="6416879.8399999999"/>
    <x v="0"/>
  </r>
  <r>
    <m/>
    <m/>
    <m/>
    <x v="0"/>
    <m/>
    <m/>
    <m/>
    <d v="2026-06-02T16:44:01"/>
    <m/>
    <m/>
    <m/>
    <n v="13814247.09"/>
    <x v="0"/>
  </r>
  <r>
    <m/>
    <m/>
    <m/>
    <x v="3"/>
    <m/>
    <m/>
    <m/>
    <d v="2026-06-02T16:26:35"/>
    <m/>
    <m/>
    <m/>
    <n v="872942.35"/>
    <x v="0"/>
  </r>
  <r>
    <m/>
    <m/>
    <m/>
    <x v="3"/>
    <m/>
    <m/>
    <m/>
    <d v="2026-06-02T16:16:42"/>
    <m/>
    <m/>
    <m/>
    <n v="2499000"/>
    <x v="0"/>
  </r>
  <r>
    <m/>
    <m/>
    <m/>
    <x v="3"/>
    <m/>
    <m/>
    <m/>
    <d v="2026-06-02T15:48:00"/>
    <m/>
    <m/>
    <m/>
    <n v="104125"/>
    <x v="0"/>
  </r>
  <r>
    <m/>
    <m/>
    <m/>
    <x v="3"/>
    <m/>
    <m/>
    <m/>
    <d v="2026-06-02T15:44:44"/>
    <m/>
    <m/>
    <m/>
    <n v="1563100.7"/>
    <x v="0"/>
  </r>
  <r>
    <m/>
    <m/>
    <m/>
    <x v="3"/>
    <m/>
    <m/>
    <m/>
    <d v="2026-06-02T12:38:37"/>
    <m/>
    <m/>
    <m/>
    <n v="476000"/>
    <x v="0"/>
  </r>
  <r>
    <m/>
    <m/>
    <m/>
    <x v="3"/>
    <m/>
    <m/>
    <m/>
    <d v="2026-06-02T11:43:17"/>
    <m/>
    <m/>
    <m/>
    <n v="347991.7"/>
    <x v="0"/>
  </r>
  <r>
    <m/>
    <m/>
    <m/>
    <x v="3"/>
    <m/>
    <m/>
    <m/>
    <d v="2026-06-02T09:35:13"/>
    <m/>
    <m/>
    <m/>
    <n v="267750"/>
    <x v="0"/>
  </r>
  <r>
    <m/>
    <m/>
    <m/>
    <x v="3"/>
    <m/>
    <m/>
    <m/>
    <d v="2026-06-01T17:35:13"/>
    <m/>
    <m/>
    <m/>
    <n v="59544"/>
    <x v="0"/>
  </r>
  <r>
    <m/>
    <m/>
    <m/>
    <x v="3"/>
    <m/>
    <m/>
    <m/>
    <d v="2026-06-01T16:55:29"/>
    <m/>
    <m/>
    <m/>
    <n v="1002848.7"/>
    <x v="0"/>
  </r>
  <r>
    <m/>
    <m/>
    <m/>
    <x v="1"/>
    <m/>
    <m/>
    <m/>
    <d v="2026-06-01T11:59:41"/>
    <m/>
    <m/>
    <m/>
    <n v="4450600"/>
    <x v="0"/>
  </r>
  <r>
    <m/>
    <m/>
    <m/>
    <x v="3"/>
    <m/>
    <m/>
    <m/>
    <d v="2026-06-01T11:34:07"/>
    <m/>
    <m/>
    <m/>
    <n v="635460"/>
    <x v="0"/>
  </r>
  <r>
    <m/>
    <m/>
    <m/>
    <x v="3"/>
    <m/>
    <m/>
    <m/>
    <d v="2026-05-29T18:12:28"/>
    <m/>
    <m/>
    <m/>
    <n v="249588"/>
    <x v="1"/>
  </r>
  <r>
    <m/>
    <m/>
    <m/>
    <x v="1"/>
    <m/>
    <m/>
    <m/>
    <d v="2026-05-29T16:51:14"/>
    <m/>
    <m/>
    <m/>
    <n v="380800"/>
    <x v="1"/>
  </r>
  <r>
    <m/>
    <m/>
    <m/>
    <x v="3"/>
    <m/>
    <m/>
    <m/>
    <d v="2026-05-29T16:23:53"/>
    <m/>
    <m/>
    <m/>
    <n v="1666000"/>
    <x v="1"/>
  </r>
  <r>
    <m/>
    <m/>
    <m/>
    <x v="3"/>
    <m/>
    <m/>
    <m/>
    <d v="2026-05-29T16:23:17"/>
    <m/>
    <m/>
    <m/>
    <n v="899997"/>
    <x v="1"/>
  </r>
  <r>
    <m/>
    <m/>
    <m/>
    <x v="1"/>
    <m/>
    <m/>
    <m/>
    <d v="2026-05-29T16:01:19"/>
    <m/>
    <m/>
    <m/>
    <n v="759220"/>
    <x v="1"/>
  </r>
  <r>
    <m/>
    <m/>
    <m/>
    <x v="0"/>
    <m/>
    <m/>
    <m/>
    <d v="2026-05-29T15:56:00"/>
    <m/>
    <m/>
    <m/>
    <n v="26991242.039999999"/>
    <x v="1"/>
  </r>
  <r>
    <m/>
    <m/>
    <m/>
    <x v="3"/>
    <m/>
    <m/>
    <m/>
    <d v="2026-05-29T15:46:26"/>
    <m/>
    <m/>
    <m/>
    <n v="4046000"/>
    <x v="1"/>
  </r>
  <r>
    <m/>
    <m/>
    <m/>
    <x v="3"/>
    <m/>
    <m/>
    <m/>
    <d v="2026-05-29T14:30:24"/>
    <m/>
    <m/>
    <m/>
    <n v="4500000"/>
    <x v="1"/>
  </r>
  <r>
    <m/>
    <m/>
    <m/>
    <x v="3"/>
    <m/>
    <m/>
    <m/>
    <d v="2026-05-29T11:21:12"/>
    <m/>
    <m/>
    <m/>
    <n v="175525"/>
    <x v="1"/>
  </r>
  <r>
    <m/>
    <m/>
    <m/>
    <x v="3"/>
    <m/>
    <m/>
    <m/>
    <d v="2026-05-28T17:36:38"/>
    <m/>
    <m/>
    <m/>
    <n v="3808000"/>
    <x v="1"/>
  </r>
  <r>
    <m/>
    <m/>
    <m/>
    <x v="3"/>
    <m/>
    <m/>
    <m/>
    <d v="2026-05-28T16:35:11"/>
    <m/>
    <m/>
    <m/>
    <n v="8000000"/>
    <x v="1"/>
  </r>
  <r>
    <m/>
    <m/>
    <m/>
    <x v="3"/>
    <m/>
    <m/>
    <m/>
    <d v="2026-05-28T15:56:26"/>
    <m/>
    <m/>
    <m/>
    <n v="337365"/>
    <x v="1"/>
  </r>
  <r>
    <m/>
    <m/>
    <m/>
    <x v="3"/>
    <m/>
    <m/>
    <m/>
    <d v="2026-05-28T15:29:39"/>
    <m/>
    <m/>
    <m/>
    <n v="975800"/>
    <x v="1"/>
  </r>
  <r>
    <m/>
    <m/>
    <m/>
    <x v="0"/>
    <m/>
    <m/>
    <m/>
    <d v="2026-05-28T11:22:01"/>
    <m/>
    <m/>
    <m/>
    <n v="15970000"/>
    <x v="1"/>
  </r>
  <r>
    <m/>
    <m/>
    <m/>
    <x v="0"/>
    <m/>
    <m/>
    <m/>
    <d v="2026-05-28T09:56:01"/>
    <m/>
    <m/>
    <m/>
    <n v="222977.29999887999"/>
    <x v="1"/>
  </r>
  <r>
    <m/>
    <m/>
    <m/>
    <x v="3"/>
    <m/>
    <m/>
    <m/>
    <d v="2026-05-27T16:35:40"/>
    <m/>
    <m/>
    <m/>
    <n v="761600"/>
    <x v="1"/>
  </r>
  <r>
    <m/>
    <m/>
    <m/>
    <x v="3"/>
    <m/>
    <m/>
    <m/>
    <d v="2026-05-27T15:03:49"/>
    <m/>
    <m/>
    <m/>
    <n v="297857"/>
    <x v="1"/>
  </r>
  <r>
    <m/>
    <m/>
    <m/>
    <x v="3"/>
    <m/>
    <m/>
    <m/>
    <d v="2026-05-27T11:56:39"/>
    <m/>
    <m/>
    <m/>
    <n v="2131958.7799999998"/>
    <x v="1"/>
  </r>
  <r>
    <m/>
    <m/>
    <m/>
    <x v="3"/>
    <m/>
    <m/>
    <m/>
    <d v="2026-05-27T11:06:38"/>
    <m/>
    <m/>
    <m/>
    <n v="5474000"/>
    <x v="1"/>
  </r>
  <r>
    <m/>
    <m/>
    <m/>
    <x v="1"/>
    <m/>
    <m/>
    <m/>
    <d v="2026-05-27T10:06:05"/>
    <m/>
    <m/>
    <m/>
    <n v="55505763.810000002"/>
    <x v="1"/>
  </r>
  <r>
    <m/>
    <m/>
    <m/>
    <x v="3"/>
    <m/>
    <m/>
    <m/>
    <d v="2026-05-27T08:50:39"/>
    <m/>
    <m/>
    <m/>
    <n v="3906000"/>
    <x v="1"/>
  </r>
  <r>
    <m/>
    <m/>
    <m/>
    <x v="0"/>
    <m/>
    <m/>
    <m/>
    <d v="2026-05-26T17:29:30"/>
    <m/>
    <m/>
    <m/>
    <n v="749700"/>
    <x v="1"/>
  </r>
  <r>
    <m/>
    <m/>
    <m/>
    <x v="3"/>
    <m/>
    <m/>
    <m/>
    <d v="2026-05-26T17:19:20"/>
    <m/>
    <m/>
    <m/>
    <n v="297500"/>
    <x v="1"/>
  </r>
  <r>
    <m/>
    <m/>
    <m/>
    <x v="3"/>
    <m/>
    <m/>
    <m/>
    <d v="2026-05-26T13:39:00"/>
    <m/>
    <m/>
    <m/>
    <n v="238000"/>
    <x v="1"/>
  </r>
  <r>
    <m/>
    <m/>
    <m/>
    <x v="3"/>
    <m/>
    <m/>
    <m/>
    <d v="2026-05-26T11:25:03"/>
    <m/>
    <m/>
    <m/>
    <n v="1387540"/>
    <x v="1"/>
  </r>
  <r>
    <m/>
    <m/>
    <m/>
    <x v="1"/>
    <m/>
    <m/>
    <m/>
    <d v="2026-05-26T09:23:07"/>
    <m/>
    <m/>
    <m/>
    <n v="321554.65999999997"/>
    <x v="1"/>
  </r>
  <r>
    <m/>
    <m/>
    <m/>
    <x v="1"/>
    <m/>
    <m/>
    <m/>
    <d v="2026-05-25T22:03:36"/>
    <m/>
    <m/>
    <m/>
    <n v="428400"/>
    <x v="1"/>
  </r>
  <r>
    <m/>
    <m/>
    <m/>
    <x v="3"/>
    <m/>
    <m/>
    <m/>
    <d v="2026-05-25T17:25:58"/>
    <m/>
    <m/>
    <m/>
    <n v="3047590"/>
    <x v="1"/>
  </r>
  <r>
    <m/>
    <m/>
    <m/>
    <x v="3"/>
    <m/>
    <m/>
    <m/>
    <d v="2026-05-25T17:10:44"/>
    <m/>
    <m/>
    <m/>
    <n v="1300384.3999999999"/>
    <x v="1"/>
  </r>
  <r>
    <m/>
    <m/>
    <m/>
    <x v="3"/>
    <m/>
    <m/>
    <m/>
    <d v="2026-05-25T16:34:36"/>
    <m/>
    <m/>
    <m/>
    <n v="839878.2"/>
    <x v="1"/>
  </r>
  <r>
    <m/>
    <m/>
    <m/>
    <x v="3"/>
    <m/>
    <m/>
    <m/>
    <d v="2026-05-25T16:22:57"/>
    <m/>
    <m/>
    <m/>
    <n v="5652500"/>
    <x v="1"/>
  </r>
  <r>
    <m/>
    <m/>
    <m/>
    <x v="3"/>
    <m/>
    <m/>
    <m/>
    <d v="2026-05-25T16:13:53"/>
    <m/>
    <m/>
    <m/>
    <n v="2052631"/>
    <x v="1"/>
  </r>
  <r>
    <m/>
    <m/>
    <m/>
    <x v="1"/>
    <m/>
    <m/>
    <m/>
    <d v="2026-05-25T15:22:34"/>
    <m/>
    <m/>
    <m/>
    <n v="1665537.09"/>
    <x v="1"/>
  </r>
  <r>
    <m/>
    <m/>
    <m/>
    <x v="3"/>
    <m/>
    <m/>
    <m/>
    <d v="2026-05-25T13:59:48"/>
    <m/>
    <m/>
    <m/>
    <n v="6361740"/>
    <x v="1"/>
  </r>
  <r>
    <m/>
    <m/>
    <m/>
    <x v="3"/>
    <m/>
    <m/>
    <m/>
    <d v="2026-05-25T13:50:03"/>
    <m/>
    <m/>
    <m/>
    <n v="163982"/>
    <x v="1"/>
  </r>
  <r>
    <m/>
    <m/>
    <m/>
    <x v="3"/>
    <m/>
    <m/>
    <m/>
    <d v="2026-05-25T13:31:24"/>
    <m/>
    <m/>
    <m/>
    <n v="369673.5"/>
    <x v="1"/>
  </r>
  <r>
    <m/>
    <m/>
    <m/>
    <x v="3"/>
    <m/>
    <m/>
    <m/>
    <d v="2026-05-25T13:22:31"/>
    <m/>
    <m/>
    <m/>
    <n v="142800"/>
    <x v="1"/>
  </r>
  <r>
    <m/>
    <m/>
    <m/>
    <x v="3"/>
    <m/>
    <m/>
    <m/>
    <d v="2026-05-25T11:04:46"/>
    <m/>
    <m/>
    <m/>
    <n v="1306977"/>
    <x v="1"/>
  </r>
  <r>
    <m/>
    <m/>
    <m/>
    <x v="3"/>
    <m/>
    <m/>
    <m/>
    <d v="2026-05-25T10:39:39"/>
    <m/>
    <m/>
    <m/>
    <n v="747322.38"/>
    <x v="1"/>
  </r>
  <r>
    <m/>
    <m/>
    <m/>
    <x v="3"/>
    <m/>
    <m/>
    <m/>
    <d v="2026-05-25T10:32:18"/>
    <m/>
    <m/>
    <m/>
    <n v="5281220"/>
    <x v="1"/>
  </r>
  <r>
    <m/>
    <m/>
    <m/>
    <x v="3"/>
    <m/>
    <m/>
    <m/>
    <d v="2026-05-25T10:15:01"/>
    <m/>
    <m/>
    <m/>
    <n v="209939.8"/>
    <x v="1"/>
  </r>
  <r>
    <m/>
    <m/>
    <m/>
    <x v="3"/>
    <m/>
    <m/>
    <m/>
    <d v="2026-05-25T10:03:28"/>
    <m/>
    <m/>
    <m/>
    <n v="426258"/>
    <x v="1"/>
  </r>
  <r>
    <m/>
    <m/>
    <m/>
    <x v="0"/>
    <m/>
    <m/>
    <m/>
    <d v="2026-05-22T16:21:40"/>
    <m/>
    <m/>
    <m/>
    <n v="414200"/>
    <x v="1"/>
  </r>
  <r>
    <m/>
    <m/>
    <m/>
    <x v="3"/>
    <m/>
    <m/>
    <m/>
    <d v="2026-05-22T12:23:59"/>
    <m/>
    <m/>
    <m/>
    <n v="1297100"/>
    <x v="1"/>
  </r>
  <r>
    <m/>
    <m/>
    <m/>
    <x v="3"/>
    <m/>
    <m/>
    <m/>
    <d v="2026-05-22T11:08:36"/>
    <m/>
    <m/>
    <m/>
    <n v="3062232.95"/>
    <x v="1"/>
  </r>
  <r>
    <m/>
    <m/>
    <m/>
    <x v="3"/>
    <m/>
    <m/>
    <m/>
    <d v="2026-05-22T08:48:43"/>
    <m/>
    <m/>
    <m/>
    <n v="726359.34"/>
    <x v="1"/>
  </r>
  <r>
    <m/>
    <m/>
    <m/>
    <x v="1"/>
    <m/>
    <m/>
    <m/>
    <d v="2026-05-20T17:16:12"/>
    <m/>
    <m/>
    <m/>
    <n v="59.5"/>
    <x v="1"/>
  </r>
  <r>
    <m/>
    <m/>
    <m/>
    <x v="3"/>
    <m/>
    <m/>
    <m/>
    <d v="2026-05-20T16:02:37"/>
    <m/>
    <m/>
    <m/>
    <n v="571200"/>
    <x v="1"/>
  </r>
  <r>
    <m/>
    <m/>
    <m/>
    <x v="3"/>
    <m/>
    <m/>
    <m/>
    <d v="2026-05-20T15:56:40"/>
    <m/>
    <m/>
    <m/>
    <n v="505750"/>
    <x v="1"/>
  </r>
  <r>
    <m/>
    <m/>
    <m/>
    <x v="3"/>
    <m/>
    <m/>
    <m/>
    <d v="2026-05-20T15:43:07"/>
    <m/>
    <m/>
    <m/>
    <n v="290360"/>
    <x v="1"/>
  </r>
  <r>
    <m/>
    <m/>
    <m/>
    <x v="3"/>
    <m/>
    <m/>
    <m/>
    <d v="2026-05-20T15:42:38"/>
    <m/>
    <m/>
    <m/>
    <n v="2663150.98"/>
    <x v="1"/>
  </r>
  <r>
    <m/>
    <m/>
    <m/>
    <x v="3"/>
    <m/>
    <m/>
    <m/>
    <d v="2026-05-20T15:25:13"/>
    <m/>
    <m/>
    <m/>
    <n v="422450"/>
    <x v="1"/>
  </r>
  <r>
    <m/>
    <m/>
    <m/>
    <x v="3"/>
    <m/>
    <m/>
    <m/>
    <d v="2026-05-20T12:30:27"/>
    <m/>
    <m/>
    <m/>
    <n v="389998.7"/>
    <x v="1"/>
  </r>
  <r>
    <m/>
    <m/>
    <m/>
    <x v="3"/>
    <m/>
    <m/>
    <m/>
    <d v="2026-05-20T12:02:55"/>
    <m/>
    <m/>
    <m/>
    <n v="516703.95"/>
    <x v="1"/>
  </r>
  <r>
    <m/>
    <m/>
    <m/>
    <x v="3"/>
    <m/>
    <m/>
    <m/>
    <d v="2026-05-20T11:21:05"/>
    <m/>
    <m/>
    <m/>
    <n v="166600"/>
    <x v="1"/>
  </r>
  <r>
    <m/>
    <m/>
    <m/>
    <x v="3"/>
    <m/>
    <m/>
    <m/>
    <d v="2026-05-20T11:18:31"/>
    <m/>
    <m/>
    <m/>
    <n v="897407.56"/>
    <x v="1"/>
  </r>
  <r>
    <m/>
    <m/>
    <m/>
    <x v="3"/>
    <m/>
    <m/>
    <m/>
    <d v="2026-05-20T10:35:55"/>
    <m/>
    <m/>
    <m/>
    <n v="225505"/>
    <x v="1"/>
  </r>
  <r>
    <m/>
    <m/>
    <m/>
    <x v="3"/>
    <m/>
    <m/>
    <m/>
    <d v="2026-05-20T10:12:08"/>
    <m/>
    <m/>
    <m/>
    <n v="577150"/>
    <x v="1"/>
  </r>
  <r>
    <m/>
    <m/>
    <m/>
    <x v="3"/>
    <m/>
    <m/>
    <m/>
    <d v="2026-05-20T09:46:25"/>
    <m/>
    <m/>
    <m/>
    <n v="2249100"/>
    <x v="1"/>
  </r>
  <r>
    <m/>
    <m/>
    <m/>
    <x v="3"/>
    <m/>
    <m/>
    <m/>
    <d v="2026-05-20T09:38:05"/>
    <m/>
    <m/>
    <m/>
    <n v="589050"/>
    <x v="1"/>
  </r>
  <r>
    <m/>
    <m/>
    <m/>
    <x v="3"/>
    <m/>
    <m/>
    <m/>
    <d v="2026-05-20T09:09:22"/>
    <m/>
    <m/>
    <m/>
    <n v="320000.52"/>
    <x v="1"/>
  </r>
  <r>
    <m/>
    <m/>
    <m/>
    <x v="3"/>
    <m/>
    <m/>
    <m/>
    <d v="2026-05-19T16:33:56"/>
    <m/>
    <m/>
    <m/>
    <n v="1547000"/>
    <x v="1"/>
  </r>
  <r>
    <m/>
    <m/>
    <m/>
    <x v="3"/>
    <m/>
    <m/>
    <m/>
    <d v="2026-05-19T15:31:31"/>
    <m/>
    <m/>
    <m/>
    <n v="6899999.6100000003"/>
    <x v="1"/>
  </r>
  <r>
    <m/>
    <m/>
    <m/>
    <x v="3"/>
    <m/>
    <m/>
    <m/>
    <d v="2026-05-19T14:44:25"/>
    <m/>
    <m/>
    <m/>
    <n v="556634.4"/>
    <x v="1"/>
  </r>
  <r>
    <m/>
    <m/>
    <m/>
    <x v="3"/>
    <m/>
    <m/>
    <m/>
    <d v="2026-05-19T11:14:36"/>
    <m/>
    <m/>
    <m/>
    <n v="7499863.1399999997"/>
    <x v="1"/>
  </r>
  <r>
    <m/>
    <m/>
    <m/>
    <x v="3"/>
    <m/>
    <m/>
    <m/>
    <d v="2026-05-19T11:13:44"/>
    <m/>
    <m/>
    <m/>
    <n v="711612.86"/>
    <x v="1"/>
  </r>
  <r>
    <m/>
    <m/>
    <m/>
    <x v="0"/>
    <m/>
    <m/>
    <m/>
    <d v="2026-05-19T11:12:01"/>
    <m/>
    <m/>
    <m/>
    <n v="74970000"/>
    <x v="1"/>
  </r>
  <r>
    <m/>
    <m/>
    <m/>
    <x v="3"/>
    <m/>
    <m/>
    <m/>
    <d v="2026-05-19T10:50:30"/>
    <m/>
    <m/>
    <m/>
    <n v="665210"/>
    <x v="1"/>
  </r>
  <r>
    <m/>
    <m/>
    <m/>
    <x v="3"/>
    <m/>
    <m/>
    <m/>
    <d v="2026-05-19T09:34:51"/>
    <m/>
    <m/>
    <m/>
    <n v="4000000"/>
    <x v="1"/>
  </r>
  <r>
    <m/>
    <m/>
    <m/>
    <x v="3"/>
    <m/>
    <m/>
    <m/>
    <d v="2026-05-19T09:12:17"/>
    <m/>
    <m/>
    <m/>
    <n v="2475200"/>
    <x v="1"/>
  </r>
  <r>
    <m/>
    <m/>
    <m/>
    <x v="3"/>
    <m/>
    <m/>
    <m/>
    <d v="2026-05-18T16:14:31"/>
    <m/>
    <m/>
    <m/>
    <n v="2618000"/>
    <x v="1"/>
  </r>
  <r>
    <m/>
    <m/>
    <m/>
    <x v="3"/>
    <m/>
    <m/>
    <m/>
    <d v="2026-05-18T12:40:16"/>
    <m/>
    <m/>
    <m/>
    <n v="523362"/>
    <x v="1"/>
  </r>
  <r>
    <m/>
    <m/>
    <m/>
    <x v="3"/>
    <m/>
    <m/>
    <m/>
    <d v="2026-05-18T12:38:09"/>
    <m/>
    <m/>
    <m/>
    <n v="3089736.23"/>
    <x v="1"/>
  </r>
  <r>
    <m/>
    <m/>
    <m/>
    <x v="3"/>
    <m/>
    <m/>
    <m/>
    <d v="2026-05-18T10:28:30"/>
    <m/>
    <m/>
    <m/>
    <n v="499800"/>
    <x v="1"/>
  </r>
  <r>
    <m/>
    <m/>
    <m/>
    <x v="3"/>
    <m/>
    <m/>
    <m/>
    <d v="2026-05-18T09:54:20"/>
    <m/>
    <m/>
    <m/>
    <n v="6500000.1500000004"/>
    <x v="1"/>
  </r>
  <r>
    <m/>
    <m/>
    <m/>
    <x v="3"/>
    <m/>
    <m/>
    <m/>
    <d v="2026-05-18T08:23:06"/>
    <m/>
    <m/>
    <m/>
    <n v="249900"/>
    <x v="1"/>
  </r>
  <r>
    <m/>
    <m/>
    <m/>
    <x v="3"/>
    <m/>
    <m/>
    <m/>
    <d v="2026-05-18T08:16:33"/>
    <m/>
    <m/>
    <m/>
    <n v="6711600"/>
    <x v="1"/>
  </r>
  <r>
    <m/>
    <m/>
    <m/>
    <x v="1"/>
    <m/>
    <m/>
    <m/>
    <d v="2026-05-15T15:38:14"/>
    <m/>
    <m/>
    <m/>
    <n v="1785000"/>
    <x v="1"/>
  </r>
  <r>
    <m/>
    <m/>
    <m/>
    <x v="3"/>
    <m/>
    <m/>
    <m/>
    <d v="2026-05-15T14:02:21"/>
    <m/>
    <m/>
    <m/>
    <n v="595000"/>
    <x v="1"/>
  </r>
  <r>
    <m/>
    <m/>
    <m/>
    <x v="3"/>
    <m/>
    <m/>
    <m/>
    <d v="2026-05-15T12:23:48"/>
    <m/>
    <m/>
    <m/>
    <n v="481950"/>
    <x v="1"/>
  </r>
  <r>
    <m/>
    <m/>
    <m/>
    <x v="3"/>
    <m/>
    <m/>
    <m/>
    <d v="2026-05-15T10:43:49"/>
    <m/>
    <m/>
    <m/>
    <n v="2400000"/>
    <x v="1"/>
  </r>
  <r>
    <m/>
    <m/>
    <m/>
    <x v="3"/>
    <m/>
    <m/>
    <m/>
    <d v="2026-05-15T09:22:39"/>
    <m/>
    <m/>
    <m/>
    <n v="5875030"/>
    <x v="1"/>
  </r>
  <r>
    <m/>
    <m/>
    <m/>
    <x v="3"/>
    <m/>
    <m/>
    <m/>
    <d v="2026-05-14T17:05:25"/>
    <m/>
    <m/>
    <m/>
    <n v="124950"/>
    <x v="1"/>
  </r>
  <r>
    <m/>
    <m/>
    <m/>
    <x v="3"/>
    <m/>
    <m/>
    <m/>
    <d v="2026-05-14T17:05:16"/>
    <m/>
    <m/>
    <m/>
    <n v="340340"/>
    <x v="1"/>
  </r>
  <r>
    <m/>
    <m/>
    <m/>
    <x v="3"/>
    <m/>
    <m/>
    <m/>
    <d v="2026-05-14T16:22:17"/>
    <m/>
    <m/>
    <m/>
    <n v="1894040.89"/>
    <x v="1"/>
  </r>
  <r>
    <m/>
    <m/>
    <m/>
    <x v="3"/>
    <m/>
    <m/>
    <m/>
    <d v="2026-05-14T16:15:38"/>
    <m/>
    <m/>
    <m/>
    <n v="2874078.48"/>
    <x v="1"/>
  </r>
  <r>
    <m/>
    <m/>
    <m/>
    <x v="3"/>
    <m/>
    <m/>
    <m/>
    <d v="2026-05-14T16:08:47"/>
    <m/>
    <m/>
    <m/>
    <n v="1099500"/>
    <x v="1"/>
  </r>
  <r>
    <m/>
    <m/>
    <m/>
    <x v="3"/>
    <m/>
    <m/>
    <m/>
    <d v="2026-05-14T16:00:35"/>
    <m/>
    <m/>
    <m/>
    <n v="337055.6"/>
    <x v="1"/>
  </r>
  <r>
    <m/>
    <m/>
    <m/>
    <x v="3"/>
    <m/>
    <m/>
    <m/>
    <d v="2026-05-14T15:47:12"/>
    <m/>
    <m/>
    <m/>
    <n v="1445850"/>
    <x v="1"/>
  </r>
  <r>
    <m/>
    <m/>
    <m/>
    <x v="3"/>
    <m/>
    <m/>
    <m/>
    <d v="2026-05-14T13:17:33"/>
    <m/>
    <m/>
    <m/>
    <n v="819910"/>
    <x v="1"/>
  </r>
  <r>
    <m/>
    <m/>
    <m/>
    <x v="3"/>
    <m/>
    <m/>
    <m/>
    <d v="2026-05-14T13:06:54"/>
    <m/>
    <m/>
    <m/>
    <n v="43470"/>
    <x v="1"/>
  </r>
  <r>
    <m/>
    <m/>
    <m/>
    <x v="3"/>
    <m/>
    <m/>
    <m/>
    <d v="2026-05-14T12:39:45"/>
    <m/>
    <m/>
    <m/>
    <n v="163030"/>
    <x v="1"/>
  </r>
  <r>
    <m/>
    <m/>
    <m/>
    <x v="3"/>
    <m/>
    <m/>
    <m/>
    <d v="2026-05-14T12:29:47"/>
    <m/>
    <m/>
    <m/>
    <n v="712532"/>
    <x v="1"/>
  </r>
  <r>
    <m/>
    <m/>
    <m/>
    <x v="3"/>
    <m/>
    <m/>
    <m/>
    <d v="2026-05-14T09:45:52"/>
    <m/>
    <m/>
    <m/>
    <n v="236810"/>
    <x v="1"/>
  </r>
  <r>
    <m/>
    <m/>
    <m/>
    <x v="3"/>
    <m/>
    <m/>
    <m/>
    <d v="2026-05-14T09:40:08"/>
    <m/>
    <m/>
    <m/>
    <n v="3903200"/>
    <x v="1"/>
  </r>
  <r>
    <m/>
    <m/>
    <m/>
    <x v="3"/>
    <m/>
    <m/>
    <m/>
    <d v="2026-05-14T08:24:37"/>
    <m/>
    <m/>
    <m/>
    <n v="1082900"/>
    <x v="1"/>
  </r>
  <r>
    <m/>
    <m/>
    <m/>
    <x v="1"/>
    <m/>
    <m/>
    <m/>
    <d v="2026-05-13T17:48:17"/>
    <m/>
    <m/>
    <m/>
    <n v="595000"/>
    <x v="1"/>
  </r>
  <r>
    <m/>
    <m/>
    <m/>
    <x v="3"/>
    <m/>
    <m/>
    <m/>
    <d v="2026-05-13T17:03:41"/>
    <m/>
    <m/>
    <m/>
    <n v="4499999.28"/>
    <x v="1"/>
  </r>
  <r>
    <m/>
    <m/>
    <m/>
    <x v="3"/>
    <m/>
    <m/>
    <m/>
    <d v="2026-05-13T15:57:16"/>
    <m/>
    <m/>
    <m/>
    <n v="184573.76"/>
    <x v="1"/>
  </r>
  <r>
    <m/>
    <m/>
    <m/>
    <x v="3"/>
    <m/>
    <m/>
    <m/>
    <d v="2026-05-13T14:43:53"/>
    <m/>
    <m/>
    <m/>
    <n v="806820"/>
    <x v="1"/>
  </r>
  <r>
    <m/>
    <m/>
    <m/>
    <x v="3"/>
    <m/>
    <m/>
    <m/>
    <d v="2026-05-13T11:31:55"/>
    <m/>
    <m/>
    <m/>
    <n v="299880"/>
    <x v="1"/>
  </r>
  <r>
    <m/>
    <m/>
    <m/>
    <x v="3"/>
    <m/>
    <m/>
    <m/>
    <d v="2026-05-13T10:43:57"/>
    <m/>
    <m/>
    <m/>
    <n v="1535100"/>
    <x v="1"/>
  </r>
  <r>
    <m/>
    <m/>
    <m/>
    <x v="0"/>
    <m/>
    <m/>
    <m/>
    <d v="2026-05-13T10:10:00"/>
    <m/>
    <m/>
    <m/>
    <n v="9061079.9999327995"/>
    <x v="1"/>
  </r>
  <r>
    <m/>
    <m/>
    <m/>
    <x v="3"/>
    <m/>
    <m/>
    <m/>
    <d v="2026-05-13T09:25:24"/>
    <m/>
    <m/>
    <m/>
    <n v="1249500"/>
    <x v="1"/>
  </r>
  <r>
    <m/>
    <m/>
    <m/>
    <x v="3"/>
    <m/>
    <m/>
    <m/>
    <d v="2026-05-13T09:14:31"/>
    <m/>
    <m/>
    <m/>
    <n v="380800"/>
    <x v="1"/>
  </r>
  <r>
    <m/>
    <m/>
    <m/>
    <x v="3"/>
    <m/>
    <m/>
    <m/>
    <d v="2026-05-12T18:28:47"/>
    <m/>
    <m/>
    <m/>
    <n v="2439000.2000000002"/>
    <x v="1"/>
  </r>
  <r>
    <m/>
    <m/>
    <m/>
    <x v="3"/>
    <m/>
    <m/>
    <m/>
    <d v="2026-05-12T16:05:40"/>
    <m/>
    <m/>
    <m/>
    <n v="5652500"/>
    <x v="1"/>
  </r>
  <r>
    <m/>
    <m/>
    <m/>
    <x v="3"/>
    <m/>
    <m/>
    <m/>
    <d v="2026-05-12T13:27:38"/>
    <m/>
    <m/>
    <m/>
    <n v="481712"/>
    <x v="1"/>
  </r>
  <r>
    <m/>
    <m/>
    <m/>
    <x v="3"/>
    <m/>
    <m/>
    <m/>
    <d v="2026-05-12T12:15:36"/>
    <m/>
    <m/>
    <m/>
    <n v="261788.1"/>
    <x v="1"/>
  </r>
  <r>
    <m/>
    <m/>
    <m/>
    <x v="3"/>
    <m/>
    <m/>
    <m/>
    <d v="2026-05-12T11:40:45"/>
    <m/>
    <m/>
    <m/>
    <n v="2553740"/>
    <x v="1"/>
  </r>
  <r>
    <m/>
    <m/>
    <m/>
    <x v="3"/>
    <m/>
    <m/>
    <m/>
    <d v="2026-05-12T10:31:04"/>
    <m/>
    <m/>
    <m/>
    <n v="4105500"/>
    <x v="1"/>
  </r>
  <r>
    <m/>
    <m/>
    <m/>
    <x v="3"/>
    <m/>
    <m/>
    <m/>
    <d v="2026-05-12T10:00:17"/>
    <m/>
    <m/>
    <m/>
    <n v="3904592.3"/>
    <x v="1"/>
  </r>
  <r>
    <m/>
    <m/>
    <m/>
    <x v="3"/>
    <m/>
    <m/>
    <m/>
    <d v="2026-05-12T00:10:43"/>
    <m/>
    <m/>
    <m/>
    <n v="1398868.8"/>
    <x v="1"/>
  </r>
  <r>
    <m/>
    <m/>
    <m/>
    <x v="3"/>
    <m/>
    <m/>
    <m/>
    <d v="2026-05-11T23:44:20"/>
    <m/>
    <m/>
    <m/>
    <n v="2359651"/>
    <x v="1"/>
  </r>
  <r>
    <m/>
    <m/>
    <m/>
    <x v="3"/>
    <m/>
    <m/>
    <m/>
    <d v="2026-05-11T17:02:52"/>
    <m/>
    <m/>
    <m/>
    <n v="434945"/>
    <x v="1"/>
  </r>
  <r>
    <m/>
    <m/>
    <m/>
    <x v="1"/>
    <m/>
    <m/>
    <m/>
    <d v="2026-05-11T16:56:46"/>
    <m/>
    <m/>
    <m/>
    <n v="265107459.02666667"/>
    <x v="1"/>
  </r>
  <r>
    <m/>
    <m/>
    <m/>
    <x v="3"/>
    <m/>
    <m/>
    <m/>
    <d v="2026-05-11T14:59:08"/>
    <m/>
    <m/>
    <m/>
    <n v="3811570"/>
    <x v="1"/>
  </r>
  <r>
    <m/>
    <m/>
    <m/>
    <x v="3"/>
    <m/>
    <m/>
    <m/>
    <d v="2026-05-11T13:20:15"/>
    <m/>
    <m/>
    <m/>
    <n v="1188310.2"/>
    <x v="1"/>
  </r>
  <r>
    <m/>
    <m/>
    <m/>
    <x v="3"/>
    <m/>
    <m/>
    <m/>
    <d v="2026-05-11T12:53:07"/>
    <m/>
    <m/>
    <m/>
    <n v="471311.4"/>
    <x v="1"/>
  </r>
  <r>
    <m/>
    <m/>
    <m/>
    <x v="1"/>
    <m/>
    <m/>
    <m/>
    <d v="2026-05-11T12:29:13"/>
    <m/>
    <m/>
    <m/>
    <n v="8701220.5"/>
    <x v="1"/>
  </r>
  <r>
    <m/>
    <m/>
    <m/>
    <x v="1"/>
    <m/>
    <m/>
    <m/>
    <d v="2026-05-11T11:34:53"/>
    <m/>
    <m/>
    <m/>
    <n v="21991.200000000001"/>
    <x v="1"/>
  </r>
  <r>
    <m/>
    <m/>
    <m/>
    <x v="3"/>
    <m/>
    <m/>
    <m/>
    <d v="2026-05-08T10:38:09"/>
    <m/>
    <m/>
    <m/>
    <n v="1305192"/>
    <x v="1"/>
  </r>
  <r>
    <m/>
    <m/>
    <m/>
    <x v="3"/>
    <m/>
    <m/>
    <m/>
    <d v="2026-05-08T10:32:39"/>
    <m/>
    <m/>
    <m/>
    <n v="696150"/>
    <x v="1"/>
  </r>
  <r>
    <m/>
    <m/>
    <m/>
    <x v="3"/>
    <m/>
    <m/>
    <m/>
    <d v="2026-05-08T10:27:56"/>
    <m/>
    <m/>
    <m/>
    <n v="1962000.6"/>
    <x v="1"/>
  </r>
  <r>
    <m/>
    <m/>
    <m/>
    <x v="3"/>
    <m/>
    <m/>
    <m/>
    <d v="2026-05-08T09:52:14"/>
    <m/>
    <m/>
    <m/>
    <n v="1210884.5"/>
    <x v="1"/>
  </r>
  <r>
    <m/>
    <m/>
    <m/>
    <x v="3"/>
    <m/>
    <m/>
    <m/>
    <d v="2026-05-07T16:15:13"/>
    <m/>
    <m/>
    <m/>
    <n v="1611500"/>
    <x v="1"/>
  </r>
  <r>
    <m/>
    <m/>
    <m/>
    <x v="3"/>
    <m/>
    <m/>
    <m/>
    <d v="2026-05-07T11:22:10"/>
    <m/>
    <m/>
    <m/>
    <n v="399999.46"/>
    <x v="1"/>
  </r>
  <r>
    <m/>
    <m/>
    <m/>
    <x v="1"/>
    <m/>
    <m/>
    <m/>
    <d v="2026-05-07T10:25:54"/>
    <m/>
    <m/>
    <m/>
    <n v="1739903.76"/>
    <x v="1"/>
  </r>
  <r>
    <m/>
    <m/>
    <m/>
    <x v="1"/>
    <m/>
    <m/>
    <m/>
    <d v="2026-05-07T09:47:00"/>
    <m/>
    <m/>
    <m/>
    <n v="407371.51"/>
    <x v="1"/>
  </r>
  <r>
    <m/>
    <m/>
    <m/>
    <x v="3"/>
    <m/>
    <m/>
    <m/>
    <d v="2026-05-06T16:10:42"/>
    <m/>
    <m/>
    <m/>
    <n v="1251761"/>
    <x v="1"/>
  </r>
  <r>
    <m/>
    <m/>
    <m/>
    <x v="3"/>
    <m/>
    <m/>
    <m/>
    <d v="2026-05-05T17:43:40"/>
    <m/>
    <m/>
    <m/>
    <n v="3213000"/>
    <x v="1"/>
  </r>
  <r>
    <m/>
    <m/>
    <m/>
    <x v="1"/>
    <m/>
    <m/>
    <m/>
    <d v="2026-05-05T16:31:13"/>
    <m/>
    <m/>
    <m/>
    <n v="3123750"/>
    <x v="1"/>
  </r>
  <r>
    <m/>
    <m/>
    <m/>
    <x v="3"/>
    <m/>
    <m/>
    <m/>
    <d v="2026-05-05T16:30:16"/>
    <m/>
    <m/>
    <m/>
    <n v="4061470"/>
    <x v="1"/>
  </r>
  <r>
    <m/>
    <m/>
    <m/>
    <x v="3"/>
    <m/>
    <m/>
    <m/>
    <d v="2026-05-05T12:08:10"/>
    <m/>
    <m/>
    <m/>
    <n v="2500000"/>
    <x v="1"/>
  </r>
  <r>
    <m/>
    <m/>
    <m/>
    <x v="1"/>
    <m/>
    <m/>
    <m/>
    <d v="2026-05-05T11:10:35"/>
    <m/>
    <m/>
    <m/>
    <n v="606031.30000000005"/>
    <x v="1"/>
  </r>
  <r>
    <m/>
    <m/>
    <m/>
    <x v="3"/>
    <m/>
    <m/>
    <m/>
    <d v="2026-05-05T10:29:15"/>
    <m/>
    <m/>
    <m/>
    <n v="2141048"/>
    <x v="1"/>
  </r>
  <r>
    <m/>
    <m/>
    <m/>
    <x v="3"/>
    <m/>
    <m/>
    <m/>
    <d v="2026-05-05T09:34:04"/>
    <m/>
    <m/>
    <m/>
    <n v="367060.26"/>
    <x v="1"/>
  </r>
  <r>
    <m/>
    <m/>
    <m/>
    <x v="3"/>
    <m/>
    <m/>
    <m/>
    <d v="2026-05-05T09:15:12"/>
    <m/>
    <m/>
    <m/>
    <n v="559300"/>
    <x v="1"/>
  </r>
  <r>
    <m/>
    <m/>
    <m/>
    <x v="3"/>
    <m/>
    <m/>
    <m/>
    <d v="2026-05-05T07:33:56"/>
    <m/>
    <m/>
    <m/>
    <n v="1499400"/>
    <x v="1"/>
  </r>
  <r>
    <m/>
    <m/>
    <m/>
    <x v="3"/>
    <m/>
    <m/>
    <m/>
    <d v="2026-05-04T17:02:18"/>
    <m/>
    <m/>
    <m/>
    <n v="1081781.3999999999"/>
    <x v="1"/>
  </r>
  <r>
    <m/>
    <m/>
    <m/>
    <x v="3"/>
    <m/>
    <m/>
    <m/>
    <d v="2026-05-04T14:02:29"/>
    <m/>
    <m/>
    <m/>
    <n v="1495830"/>
    <x v="1"/>
  </r>
  <r>
    <m/>
    <m/>
    <m/>
    <x v="3"/>
    <m/>
    <m/>
    <m/>
    <d v="2026-05-04T12:47:53"/>
    <m/>
    <m/>
    <m/>
    <n v="1428000"/>
    <x v="1"/>
  </r>
  <r>
    <m/>
    <m/>
    <m/>
    <x v="3"/>
    <m/>
    <m/>
    <m/>
    <d v="2026-05-04T11:29:30"/>
    <m/>
    <m/>
    <m/>
    <n v="104958"/>
    <x v="1"/>
  </r>
  <r>
    <m/>
    <m/>
    <m/>
    <x v="3"/>
    <m/>
    <m/>
    <m/>
    <d v="2026-05-04T10:51:03"/>
    <m/>
    <m/>
    <m/>
    <n v="577150"/>
    <x v="1"/>
  </r>
  <r>
    <m/>
    <m/>
    <m/>
    <x v="3"/>
    <m/>
    <m/>
    <m/>
    <d v="2026-05-04T08:52:25"/>
    <m/>
    <m/>
    <m/>
    <n v="721604.1"/>
    <x v="1"/>
  </r>
  <r>
    <m/>
    <m/>
    <m/>
    <x v="3"/>
    <m/>
    <m/>
    <m/>
    <d v="2026-05-04T07:30:19"/>
    <m/>
    <m/>
    <m/>
    <n v="1486310"/>
    <x v="1"/>
  </r>
  <r>
    <m/>
    <m/>
    <m/>
    <x v="0"/>
    <m/>
    <m/>
    <m/>
    <d v="2026-04-30T16:42:01"/>
    <m/>
    <m/>
    <m/>
    <n v="40730998.700000003"/>
    <x v="2"/>
  </r>
  <r>
    <m/>
    <m/>
    <m/>
    <x v="0"/>
    <m/>
    <m/>
    <m/>
    <d v="2026-04-30T16:42:01"/>
    <m/>
    <m/>
    <m/>
    <n v="4383786.26"/>
    <x v="2"/>
  </r>
  <r>
    <m/>
    <m/>
    <m/>
    <x v="1"/>
    <m/>
    <m/>
    <m/>
    <d v="2026-04-30T16:20:33"/>
    <m/>
    <m/>
    <m/>
    <n v="1500000"/>
    <x v="2"/>
  </r>
  <r>
    <m/>
    <m/>
    <m/>
    <x v="3"/>
    <m/>
    <m/>
    <m/>
    <d v="2026-04-30T15:55:34"/>
    <m/>
    <m/>
    <m/>
    <n v="392700"/>
    <x v="2"/>
  </r>
  <r>
    <m/>
    <m/>
    <m/>
    <x v="0"/>
    <m/>
    <m/>
    <m/>
    <d v="2026-04-30T13:25:42"/>
    <m/>
    <m/>
    <m/>
    <n v="185640"/>
    <x v="2"/>
  </r>
  <r>
    <m/>
    <m/>
    <m/>
    <x v="3"/>
    <m/>
    <m/>
    <m/>
    <d v="2026-04-30T12:15:41"/>
    <m/>
    <m/>
    <m/>
    <n v="165249.35"/>
    <x v="2"/>
  </r>
  <r>
    <m/>
    <m/>
    <m/>
    <x v="3"/>
    <m/>
    <m/>
    <m/>
    <d v="2026-04-30T11:51:48"/>
    <m/>
    <m/>
    <m/>
    <n v="226752.12"/>
    <x v="2"/>
  </r>
  <r>
    <m/>
    <m/>
    <m/>
    <x v="3"/>
    <m/>
    <m/>
    <m/>
    <d v="2026-04-30T11:35:40"/>
    <m/>
    <m/>
    <m/>
    <n v="1309000"/>
    <x v="2"/>
  </r>
  <r>
    <m/>
    <m/>
    <m/>
    <x v="3"/>
    <m/>
    <m/>
    <m/>
    <d v="2026-04-30T11:21:17"/>
    <m/>
    <m/>
    <m/>
    <n v="7000000"/>
    <x v="2"/>
  </r>
  <r>
    <m/>
    <m/>
    <m/>
    <x v="3"/>
    <m/>
    <m/>
    <m/>
    <d v="2026-04-29T16:04:49"/>
    <m/>
    <m/>
    <m/>
    <n v="404600"/>
    <x v="2"/>
  </r>
  <r>
    <m/>
    <m/>
    <m/>
    <x v="3"/>
    <m/>
    <m/>
    <m/>
    <d v="2026-04-29T15:23:44"/>
    <m/>
    <m/>
    <m/>
    <n v="587526.80000000005"/>
    <x v="2"/>
  </r>
  <r>
    <m/>
    <m/>
    <m/>
    <x v="0"/>
    <m/>
    <m/>
    <m/>
    <d v="2026-04-29T14:58:00"/>
    <m/>
    <m/>
    <m/>
    <n v="633490000"/>
    <x v="2"/>
  </r>
  <r>
    <m/>
    <m/>
    <m/>
    <x v="3"/>
    <m/>
    <m/>
    <m/>
    <d v="2026-04-29T14:29:27"/>
    <m/>
    <m/>
    <m/>
    <n v="2998800"/>
    <x v="2"/>
  </r>
  <r>
    <m/>
    <m/>
    <m/>
    <x v="3"/>
    <m/>
    <m/>
    <m/>
    <d v="2026-04-29T12:22:07"/>
    <m/>
    <m/>
    <m/>
    <n v="357000"/>
    <x v="2"/>
  </r>
  <r>
    <m/>
    <m/>
    <m/>
    <x v="3"/>
    <m/>
    <m/>
    <m/>
    <d v="2026-04-29T12:03:29"/>
    <m/>
    <m/>
    <m/>
    <n v="5831000"/>
    <x v="2"/>
  </r>
  <r>
    <m/>
    <m/>
    <m/>
    <x v="3"/>
    <m/>
    <m/>
    <m/>
    <d v="2026-04-29T09:57:57"/>
    <m/>
    <m/>
    <m/>
    <n v="5107480"/>
    <x v="2"/>
  </r>
  <r>
    <m/>
    <m/>
    <m/>
    <x v="3"/>
    <m/>
    <m/>
    <m/>
    <d v="2026-04-29T09:54:27"/>
    <m/>
    <m/>
    <m/>
    <n v="1309000"/>
    <x v="2"/>
  </r>
  <r>
    <m/>
    <m/>
    <m/>
    <x v="3"/>
    <m/>
    <m/>
    <m/>
    <d v="2026-04-29T09:29:39"/>
    <m/>
    <m/>
    <m/>
    <n v="517475.07"/>
    <x v="2"/>
  </r>
  <r>
    <m/>
    <m/>
    <m/>
    <x v="3"/>
    <m/>
    <m/>
    <m/>
    <d v="2026-04-28T22:30:10"/>
    <m/>
    <m/>
    <m/>
    <n v="1799999.95"/>
    <x v="2"/>
  </r>
  <r>
    <m/>
    <m/>
    <m/>
    <x v="0"/>
    <m/>
    <m/>
    <m/>
    <d v="2026-04-28T18:26:39"/>
    <m/>
    <m/>
    <m/>
    <n v="1457626.24"/>
    <x v="2"/>
  </r>
  <r>
    <m/>
    <m/>
    <m/>
    <x v="3"/>
    <m/>
    <m/>
    <m/>
    <d v="2026-04-28T17:36:32"/>
    <m/>
    <m/>
    <m/>
    <n v="297350.06"/>
    <x v="2"/>
  </r>
  <r>
    <m/>
    <m/>
    <m/>
    <x v="3"/>
    <m/>
    <m/>
    <m/>
    <d v="2026-04-28T17:31:31"/>
    <m/>
    <m/>
    <m/>
    <n v="416095.4"/>
    <x v="2"/>
  </r>
  <r>
    <m/>
    <m/>
    <m/>
    <x v="0"/>
    <m/>
    <m/>
    <m/>
    <d v="2026-04-28T16:59:09"/>
    <m/>
    <m/>
    <m/>
    <n v="1551717.16"/>
    <x v="2"/>
  </r>
  <r>
    <m/>
    <m/>
    <m/>
    <x v="3"/>
    <m/>
    <m/>
    <m/>
    <d v="2026-04-28T15:18:38"/>
    <m/>
    <m/>
    <m/>
    <n v="1999200"/>
    <x v="2"/>
  </r>
  <r>
    <m/>
    <m/>
    <m/>
    <x v="1"/>
    <m/>
    <m/>
    <m/>
    <d v="2026-04-28T11:26:29"/>
    <m/>
    <m/>
    <m/>
    <n v="9253440"/>
    <x v="2"/>
  </r>
  <r>
    <m/>
    <m/>
    <m/>
    <x v="3"/>
    <m/>
    <m/>
    <m/>
    <d v="2026-04-28T11:14:32"/>
    <m/>
    <m/>
    <m/>
    <n v="1799999.95"/>
    <x v="2"/>
  </r>
  <r>
    <m/>
    <m/>
    <m/>
    <x v="3"/>
    <m/>
    <m/>
    <m/>
    <d v="2026-04-28T08:28:54"/>
    <m/>
    <m/>
    <m/>
    <n v="649954.19999999995"/>
    <x v="2"/>
  </r>
  <r>
    <m/>
    <m/>
    <m/>
    <x v="3"/>
    <m/>
    <m/>
    <m/>
    <d v="2026-04-27T17:35:04"/>
    <m/>
    <m/>
    <m/>
    <n v="587265"/>
    <x v="2"/>
  </r>
  <r>
    <m/>
    <m/>
    <m/>
    <x v="3"/>
    <m/>
    <m/>
    <m/>
    <d v="2026-04-27T17:09:40"/>
    <m/>
    <m/>
    <m/>
    <n v="2679285"/>
    <x v="2"/>
  </r>
  <r>
    <m/>
    <m/>
    <m/>
    <x v="3"/>
    <m/>
    <m/>
    <m/>
    <d v="2026-04-27T15:48:39"/>
    <m/>
    <m/>
    <m/>
    <n v="3498600"/>
    <x v="2"/>
  </r>
  <r>
    <m/>
    <m/>
    <m/>
    <x v="3"/>
    <m/>
    <m/>
    <m/>
    <d v="2026-04-27T15:34:45"/>
    <m/>
    <m/>
    <m/>
    <n v="595000"/>
    <x v="2"/>
  </r>
  <r>
    <m/>
    <m/>
    <m/>
    <x v="1"/>
    <m/>
    <m/>
    <m/>
    <d v="2026-04-27T15:12:19"/>
    <m/>
    <m/>
    <m/>
    <n v="714000"/>
    <x v="2"/>
  </r>
  <r>
    <m/>
    <m/>
    <m/>
    <x v="3"/>
    <m/>
    <m/>
    <m/>
    <d v="2026-04-27T15:05:59"/>
    <m/>
    <m/>
    <m/>
    <n v="1237600"/>
    <x v="2"/>
  </r>
  <r>
    <m/>
    <m/>
    <m/>
    <x v="1"/>
    <m/>
    <m/>
    <m/>
    <d v="2026-04-27T14:47:31"/>
    <m/>
    <m/>
    <m/>
    <n v="1987300"/>
    <x v="2"/>
  </r>
  <r>
    <m/>
    <m/>
    <m/>
    <x v="3"/>
    <m/>
    <m/>
    <m/>
    <d v="2026-04-27T12:14:26"/>
    <m/>
    <m/>
    <m/>
    <n v="1781430"/>
    <x v="2"/>
  </r>
  <r>
    <m/>
    <m/>
    <m/>
    <x v="0"/>
    <m/>
    <m/>
    <m/>
    <d v="2026-04-27T11:38:00"/>
    <m/>
    <m/>
    <m/>
    <n v="21599999.399999999"/>
    <x v="2"/>
  </r>
  <r>
    <m/>
    <m/>
    <m/>
    <x v="3"/>
    <m/>
    <m/>
    <m/>
    <d v="2026-04-27T09:19:58"/>
    <m/>
    <m/>
    <m/>
    <n v="2417175.6"/>
    <x v="2"/>
  </r>
  <r>
    <m/>
    <m/>
    <m/>
    <x v="1"/>
    <m/>
    <m/>
    <m/>
    <d v="2026-04-24T16:26:57"/>
    <m/>
    <m/>
    <m/>
    <n v="1143487.6599999999"/>
    <x v="2"/>
  </r>
  <r>
    <m/>
    <m/>
    <m/>
    <x v="1"/>
    <m/>
    <m/>
    <m/>
    <d v="2026-04-24T15:36:51"/>
    <m/>
    <m/>
    <m/>
    <n v="416500"/>
    <x v="2"/>
  </r>
  <r>
    <m/>
    <m/>
    <m/>
    <x v="3"/>
    <m/>
    <m/>
    <m/>
    <d v="2026-04-24T15:28:15"/>
    <m/>
    <m/>
    <m/>
    <n v="345540.3"/>
    <x v="2"/>
  </r>
  <r>
    <m/>
    <m/>
    <m/>
    <x v="3"/>
    <m/>
    <m/>
    <m/>
    <d v="2026-04-24T14:39:27"/>
    <m/>
    <m/>
    <m/>
    <n v="523600"/>
    <x v="2"/>
  </r>
  <r>
    <m/>
    <m/>
    <m/>
    <x v="3"/>
    <m/>
    <m/>
    <m/>
    <d v="2026-04-24T13:25:27"/>
    <m/>
    <m/>
    <m/>
    <n v="449999.69"/>
    <x v="2"/>
  </r>
  <r>
    <m/>
    <m/>
    <m/>
    <x v="3"/>
    <m/>
    <m/>
    <m/>
    <d v="2026-04-24T11:46:58"/>
    <m/>
    <m/>
    <m/>
    <n v="4029102"/>
    <x v="2"/>
  </r>
  <r>
    <m/>
    <m/>
    <m/>
    <x v="1"/>
    <m/>
    <m/>
    <m/>
    <d v="2026-04-24T11:21:06"/>
    <m/>
    <m/>
    <m/>
    <n v="393742.44"/>
    <x v="2"/>
  </r>
  <r>
    <m/>
    <m/>
    <m/>
    <x v="3"/>
    <m/>
    <m/>
    <m/>
    <d v="2026-04-24T10:42:15"/>
    <m/>
    <m/>
    <m/>
    <n v="2150707.23"/>
    <x v="2"/>
  </r>
  <r>
    <m/>
    <m/>
    <m/>
    <x v="3"/>
    <m/>
    <m/>
    <m/>
    <d v="2026-04-24T10:37:20"/>
    <m/>
    <m/>
    <m/>
    <n v="416500"/>
    <x v="2"/>
  </r>
  <r>
    <m/>
    <m/>
    <m/>
    <x v="3"/>
    <m/>
    <m/>
    <m/>
    <d v="2026-04-24T10:14:48"/>
    <m/>
    <m/>
    <m/>
    <n v="3498600"/>
    <x v="2"/>
  </r>
  <r>
    <m/>
    <m/>
    <m/>
    <x v="3"/>
    <m/>
    <m/>
    <m/>
    <d v="2026-04-24T10:10:41"/>
    <m/>
    <m/>
    <m/>
    <n v="1199999.57"/>
    <x v="2"/>
  </r>
  <r>
    <m/>
    <m/>
    <m/>
    <x v="3"/>
    <m/>
    <m/>
    <m/>
    <d v="2026-04-24T09:16:02"/>
    <m/>
    <m/>
    <m/>
    <n v="790041"/>
    <x v="2"/>
  </r>
  <r>
    <m/>
    <m/>
    <m/>
    <x v="3"/>
    <m/>
    <m/>
    <m/>
    <d v="2026-04-23T17:43:22"/>
    <m/>
    <m/>
    <m/>
    <n v="1499999.76"/>
    <x v="2"/>
  </r>
  <r>
    <m/>
    <m/>
    <m/>
    <x v="3"/>
    <m/>
    <m/>
    <m/>
    <d v="2026-04-23T15:38:33"/>
    <m/>
    <m/>
    <m/>
    <n v="587860"/>
    <x v="2"/>
  </r>
  <r>
    <m/>
    <m/>
    <m/>
    <x v="3"/>
    <m/>
    <m/>
    <m/>
    <d v="2026-04-23T15:17:14"/>
    <m/>
    <m/>
    <m/>
    <n v="1966701.1"/>
    <x v="2"/>
  </r>
  <r>
    <m/>
    <m/>
    <m/>
    <x v="3"/>
    <m/>
    <m/>
    <m/>
    <d v="2026-04-23T13:51:03"/>
    <m/>
    <m/>
    <m/>
    <n v="297500"/>
    <x v="2"/>
  </r>
  <r>
    <m/>
    <m/>
    <m/>
    <x v="1"/>
    <m/>
    <m/>
    <m/>
    <d v="2026-04-23T11:31:04"/>
    <m/>
    <m/>
    <m/>
    <n v="15.0059"/>
    <x v="2"/>
  </r>
  <r>
    <m/>
    <m/>
    <m/>
    <x v="3"/>
    <m/>
    <m/>
    <m/>
    <d v="2026-04-23T09:52:19"/>
    <m/>
    <m/>
    <m/>
    <n v="621180"/>
    <x v="2"/>
  </r>
  <r>
    <m/>
    <m/>
    <m/>
    <x v="1"/>
    <m/>
    <m/>
    <m/>
    <d v="2026-04-22T16:00:52"/>
    <m/>
    <m/>
    <m/>
    <n v="624750"/>
    <x v="2"/>
  </r>
  <r>
    <m/>
    <m/>
    <m/>
    <x v="3"/>
    <m/>
    <m/>
    <m/>
    <d v="2026-04-22T13:43:01"/>
    <m/>
    <m/>
    <m/>
    <n v="428400"/>
    <x v="2"/>
  </r>
  <r>
    <m/>
    <m/>
    <m/>
    <x v="0"/>
    <m/>
    <m/>
    <m/>
    <d v="2026-04-22T09:00:20"/>
    <m/>
    <m/>
    <m/>
    <n v="444599.99999939202"/>
    <x v="2"/>
  </r>
  <r>
    <m/>
    <m/>
    <m/>
    <x v="3"/>
    <m/>
    <m/>
    <m/>
    <d v="2026-04-21T17:35:37"/>
    <m/>
    <m/>
    <m/>
    <n v="1243852.26"/>
    <x v="2"/>
  </r>
  <r>
    <m/>
    <m/>
    <m/>
    <x v="3"/>
    <m/>
    <m/>
    <m/>
    <d v="2026-04-21T16:08:12"/>
    <m/>
    <m/>
    <m/>
    <n v="185640"/>
    <x v="2"/>
  </r>
  <r>
    <m/>
    <m/>
    <m/>
    <x v="3"/>
    <m/>
    <m/>
    <m/>
    <d v="2026-04-21T12:48:09"/>
    <m/>
    <m/>
    <m/>
    <n v="1353279.9"/>
    <x v="2"/>
  </r>
  <r>
    <m/>
    <m/>
    <m/>
    <x v="3"/>
    <m/>
    <m/>
    <m/>
    <d v="2026-04-21T12:41:29"/>
    <m/>
    <m/>
    <m/>
    <n v="1166200"/>
    <x v="2"/>
  </r>
  <r>
    <m/>
    <m/>
    <m/>
    <x v="3"/>
    <m/>
    <m/>
    <m/>
    <d v="2026-04-21T11:59:09"/>
    <m/>
    <m/>
    <m/>
    <n v="595000"/>
    <x v="2"/>
  </r>
  <r>
    <m/>
    <m/>
    <m/>
    <x v="3"/>
    <m/>
    <m/>
    <m/>
    <d v="2026-04-21T11:02:17"/>
    <m/>
    <m/>
    <m/>
    <n v="232050"/>
    <x v="2"/>
  </r>
  <r>
    <m/>
    <m/>
    <m/>
    <x v="3"/>
    <m/>
    <m/>
    <m/>
    <d v="2026-04-21T10:35:36"/>
    <m/>
    <m/>
    <m/>
    <n v="4249999.32"/>
    <x v="2"/>
  </r>
  <r>
    <m/>
    <m/>
    <m/>
    <x v="3"/>
    <m/>
    <m/>
    <m/>
    <d v="2026-04-21T10:05:11"/>
    <m/>
    <m/>
    <m/>
    <n v="1178100"/>
    <x v="2"/>
  </r>
  <r>
    <m/>
    <m/>
    <m/>
    <x v="3"/>
    <m/>
    <m/>
    <m/>
    <d v="2026-04-21T09:55:12"/>
    <m/>
    <m/>
    <m/>
    <n v="307127.09999999998"/>
    <x v="2"/>
  </r>
  <r>
    <m/>
    <m/>
    <m/>
    <x v="3"/>
    <m/>
    <m/>
    <m/>
    <d v="2026-04-21T09:42:08"/>
    <m/>
    <m/>
    <m/>
    <n v="272807.5"/>
    <x v="2"/>
  </r>
  <r>
    <m/>
    <m/>
    <m/>
    <x v="3"/>
    <m/>
    <m/>
    <m/>
    <d v="2026-04-21T09:37:31"/>
    <m/>
    <m/>
    <m/>
    <n v="476000"/>
    <x v="2"/>
  </r>
  <r>
    <m/>
    <m/>
    <m/>
    <x v="3"/>
    <m/>
    <m/>
    <m/>
    <d v="2026-04-21T09:22:30"/>
    <m/>
    <m/>
    <m/>
    <n v="87762.5"/>
    <x v="2"/>
  </r>
  <r>
    <m/>
    <m/>
    <m/>
    <x v="3"/>
    <m/>
    <m/>
    <m/>
    <d v="2026-04-21T09:12:18"/>
    <m/>
    <m/>
    <m/>
    <n v="247460.5"/>
    <x v="2"/>
  </r>
  <r>
    <m/>
    <m/>
    <m/>
    <x v="3"/>
    <m/>
    <m/>
    <m/>
    <d v="2026-04-20T16:49:50"/>
    <m/>
    <m/>
    <m/>
    <n v="4000000"/>
    <x v="2"/>
  </r>
  <r>
    <m/>
    <m/>
    <m/>
    <x v="3"/>
    <m/>
    <m/>
    <m/>
    <d v="2026-04-20T16:41:48"/>
    <m/>
    <m/>
    <m/>
    <n v="2975000"/>
    <x v="2"/>
  </r>
  <r>
    <m/>
    <m/>
    <m/>
    <x v="3"/>
    <m/>
    <m/>
    <m/>
    <d v="2026-04-20T16:02:49"/>
    <m/>
    <m/>
    <m/>
    <n v="54740"/>
    <x v="2"/>
  </r>
  <r>
    <m/>
    <m/>
    <m/>
    <x v="3"/>
    <m/>
    <m/>
    <m/>
    <d v="2026-04-20T15:59:56"/>
    <m/>
    <m/>
    <m/>
    <n v="1959596.8"/>
    <x v="2"/>
  </r>
  <r>
    <m/>
    <m/>
    <m/>
    <x v="3"/>
    <m/>
    <m/>
    <m/>
    <d v="2026-04-20T15:28:57"/>
    <m/>
    <m/>
    <m/>
    <n v="274890"/>
    <x v="2"/>
  </r>
  <r>
    <m/>
    <m/>
    <m/>
    <x v="3"/>
    <m/>
    <m/>
    <m/>
    <d v="2026-04-20T13:31:34"/>
    <m/>
    <m/>
    <m/>
    <n v="3470040"/>
    <x v="2"/>
  </r>
  <r>
    <m/>
    <m/>
    <m/>
    <x v="3"/>
    <m/>
    <m/>
    <m/>
    <d v="2026-04-20T12:03:23"/>
    <m/>
    <m/>
    <m/>
    <n v="390439"/>
    <x v="2"/>
  </r>
  <r>
    <m/>
    <m/>
    <m/>
    <x v="3"/>
    <m/>
    <m/>
    <m/>
    <d v="2026-04-20T11:32:48"/>
    <m/>
    <m/>
    <m/>
    <n v="2618000"/>
    <x v="2"/>
  </r>
  <r>
    <m/>
    <m/>
    <m/>
    <x v="3"/>
    <m/>
    <m/>
    <m/>
    <d v="2026-04-20T10:52:03"/>
    <m/>
    <m/>
    <m/>
    <n v="392700"/>
    <x v="2"/>
  </r>
  <r>
    <m/>
    <m/>
    <m/>
    <x v="3"/>
    <m/>
    <m/>
    <m/>
    <d v="2026-04-20T10:51:09"/>
    <m/>
    <m/>
    <m/>
    <n v="487900"/>
    <x v="2"/>
  </r>
  <r>
    <m/>
    <m/>
    <m/>
    <x v="3"/>
    <m/>
    <m/>
    <m/>
    <d v="2026-04-20T09:12:44"/>
    <m/>
    <m/>
    <m/>
    <n v="513485"/>
    <x v="2"/>
  </r>
  <r>
    <m/>
    <m/>
    <m/>
    <x v="3"/>
    <m/>
    <m/>
    <m/>
    <d v="2026-04-20T08:45:37"/>
    <m/>
    <m/>
    <m/>
    <n v="922250"/>
    <x v="2"/>
  </r>
  <r>
    <m/>
    <m/>
    <m/>
    <x v="3"/>
    <m/>
    <m/>
    <m/>
    <d v="2026-04-17T16:37:08"/>
    <m/>
    <m/>
    <m/>
    <n v="190000.16"/>
    <x v="2"/>
  </r>
  <r>
    <m/>
    <m/>
    <m/>
    <x v="3"/>
    <m/>
    <m/>
    <m/>
    <d v="2026-04-17T15:57:07"/>
    <m/>
    <m/>
    <m/>
    <n v="499562"/>
    <x v="2"/>
  </r>
  <r>
    <m/>
    <m/>
    <m/>
    <x v="3"/>
    <m/>
    <m/>
    <m/>
    <d v="2026-04-17T15:22:10"/>
    <m/>
    <m/>
    <m/>
    <n v="119978.18"/>
    <x v="2"/>
  </r>
  <r>
    <m/>
    <m/>
    <m/>
    <x v="3"/>
    <m/>
    <m/>
    <m/>
    <d v="2026-04-17T15:06:10"/>
    <m/>
    <m/>
    <m/>
    <n v="104999.65"/>
    <x v="2"/>
  </r>
  <r>
    <m/>
    <m/>
    <m/>
    <x v="3"/>
    <m/>
    <m/>
    <m/>
    <d v="2026-04-17T13:32:15"/>
    <m/>
    <m/>
    <m/>
    <n v="1149540"/>
    <x v="2"/>
  </r>
  <r>
    <m/>
    <m/>
    <m/>
    <x v="3"/>
    <m/>
    <m/>
    <m/>
    <d v="2026-04-17T13:04:51"/>
    <m/>
    <m/>
    <m/>
    <n v="728280"/>
    <x v="2"/>
  </r>
  <r>
    <m/>
    <m/>
    <m/>
    <x v="0"/>
    <m/>
    <m/>
    <m/>
    <d v="2026-04-17T12:19:52"/>
    <m/>
    <m/>
    <m/>
    <n v="500134.39"/>
    <x v="2"/>
  </r>
  <r>
    <m/>
    <m/>
    <m/>
    <x v="3"/>
    <m/>
    <m/>
    <m/>
    <d v="2026-04-17T10:43:31"/>
    <m/>
    <m/>
    <m/>
    <n v="404600"/>
    <x v="2"/>
  </r>
  <r>
    <m/>
    <m/>
    <m/>
    <x v="1"/>
    <m/>
    <m/>
    <m/>
    <d v="2026-04-17T10:16:19"/>
    <m/>
    <m/>
    <m/>
    <n v="1463694.05"/>
    <x v="2"/>
  </r>
  <r>
    <m/>
    <m/>
    <m/>
    <x v="1"/>
    <m/>
    <m/>
    <m/>
    <d v="2026-04-17T09:26:15"/>
    <m/>
    <m/>
    <m/>
    <n v="1185240"/>
    <x v="2"/>
  </r>
  <r>
    <m/>
    <m/>
    <m/>
    <x v="3"/>
    <m/>
    <m/>
    <m/>
    <d v="2026-04-17T08:30:53"/>
    <m/>
    <m/>
    <m/>
    <n v="875602"/>
    <x v="2"/>
  </r>
  <r>
    <m/>
    <m/>
    <m/>
    <x v="3"/>
    <m/>
    <m/>
    <m/>
    <d v="2026-04-16T20:00:18"/>
    <m/>
    <m/>
    <m/>
    <n v="163625"/>
    <x v="2"/>
  </r>
  <r>
    <m/>
    <m/>
    <m/>
    <x v="3"/>
    <m/>
    <m/>
    <m/>
    <d v="2026-04-16T16:52:16"/>
    <m/>
    <m/>
    <m/>
    <n v="124988.08"/>
    <x v="2"/>
  </r>
  <r>
    <m/>
    <m/>
    <m/>
    <x v="3"/>
    <m/>
    <m/>
    <m/>
    <d v="2026-04-16T16:01:55"/>
    <m/>
    <m/>
    <m/>
    <n v="317492"/>
    <x v="2"/>
  </r>
  <r>
    <m/>
    <m/>
    <m/>
    <x v="3"/>
    <m/>
    <m/>
    <m/>
    <d v="2026-04-16T12:23:44"/>
    <m/>
    <m/>
    <m/>
    <n v="885055.36"/>
    <x v="2"/>
  </r>
  <r>
    <m/>
    <m/>
    <m/>
    <x v="3"/>
    <m/>
    <m/>
    <m/>
    <d v="2026-04-16T12:17:54"/>
    <m/>
    <m/>
    <m/>
    <n v="129989.65"/>
    <x v="2"/>
  </r>
  <r>
    <m/>
    <m/>
    <m/>
    <x v="3"/>
    <m/>
    <m/>
    <m/>
    <d v="2026-04-16T10:29:08"/>
    <m/>
    <m/>
    <m/>
    <n v="243713.19"/>
    <x v="2"/>
  </r>
  <r>
    <m/>
    <m/>
    <m/>
    <x v="3"/>
    <m/>
    <m/>
    <m/>
    <d v="2026-04-16T10:07:29"/>
    <m/>
    <m/>
    <m/>
    <n v="691702.97"/>
    <x v="2"/>
  </r>
  <r>
    <m/>
    <m/>
    <m/>
    <x v="3"/>
    <m/>
    <m/>
    <m/>
    <d v="2026-04-16T09:28:45"/>
    <m/>
    <m/>
    <m/>
    <n v="198968"/>
    <x v="2"/>
  </r>
  <r>
    <m/>
    <m/>
    <m/>
    <x v="3"/>
    <m/>
    <m/>
    <m/>
    <d v="2026-04-16T09:01:56"/>
    <m/>
    <m/>
    <m/>
    <n v="355691"/>
    <x v="2"/>
  </r>
  <r>
    <m/>
    <m/>
    <m/>
    <x v="3"/>
    <m/>
    <m/>
    <m/>
    <d v="2026-04-16T08:46:07"/>
    <m/>
    <m/>
    <m/>
    <n v="237988.1"/>
    <x v="2"/>
  </r>
  <r>
    <m/>
    <m/>
    <m/>
    <x v="3"/>
    <m/>
    <m/>
    <m/>
    <d v="2026-04-15T16:29:26"/>
    <m/>
    <m/>
    <m/>
    <n v="354984.14"/>
    <x v="2"/>
  </r>
  <r>
    <m/>
    <m/>
    <m/>
    <x v="3"/>
    <m/>
    <m/>
    <m/>
    <d v="2026-04-15T16:15:02"/>
    <m/>
    <m/>
    <m/>
    <n v="192387.3"/>
    <x v="2"/>
  </r>
  <r>
    <m/>
    <m/>
    <m/>
    <x v="3"/>
    <m/>
    <m/>
    <m/>
    <d v="2026-04-15T15:55:19"/>
    <m/>
    <m/>
    <m/>
    <n v="3641035.86"/>
    <x v="2"/>
  </r>
  <r>
    <m/>
    <m/>
    <m/>
    <x v="3"/>
    <m/>
    <m/>
    <m/>
    <d v="2026-04-15T15:51:17"/>
    <m/>
    <m/>
    <m/>
    <n v="1022205.24"/>
    <x v="2"/>
  </r>
  <r>
    <m/>
    <m/>
    <m/>
    <x v="3"/>
    <m/>
    <m/>
    <m/>
    <d v="2026-04-15T12:13:57"/>
    <m/>
    <m/>
    <m/>
    <n v="669999.75"/>
    <x v="2"/>
  </r>
  <r>
    <m/>
    <m/>
    <m/>
    <x v="3"/>
    <m/>
    <m/>
    <m/>
    <d v="2026-04-15T11:38:04"/>
    <m/>
    <m/>
    <m/>
    <n v="485345.07"/>
    <x v="2"/>
  </r>
  <r>
    <m/>
    <m/>
    <m/>
    <x v="3"/>
    <m/>
    <m/>
    <m/>
    <d v="2026-04-15T10:55:10"/>
    <m/>
    <m/>
    <m/>
    <n v="359800.07"/>
    <x v="2"/>
  </r>
  <r>
    <m/>
    <m/>
    <m/>
    <x v="3"/>
    <m/>
    <m/>
    <m/>
    <d v="2026-04-15T09:35:51"/>
    <m/>
    <m/>
    <m/>
    <n v="422450"/>
    <x v="2"/>
  </r>
  <r>
    <m/>
    <m/>
    <m/>
    <x v="3"/>
    <m/>
    <m/>
    <m/>
    <d v="2026-04-14T16:47:35"/>
    <m/>
    <m/>
    <m/>
    <n v="1661240"/>
    <x v="2"/>
  </r>
  <r>
    <m/>
    <m/>
    <m/>
    <x v="3"/>
    <m/>
    <m/>
    <m/>
    <d v="2026-04-14T16:11:12"/>
    <m/>
    <m/>
    <m/>
    <n v="202300"/>
    <x v="2"/>
  </r>
  <r>
    <m/>
    <m/>
    <m/>
    <x v="3"/>
    <m/>
    <m/>
    <m/>
    <d v="2026-04-14T16:03:47"/>
    <m/>
    <m/>
    <m/>
    <n v="1588650"/>
    <x v="2"/>
  </r>
  <r>
    <m/>
    <m/>
    <m/>
    <x v="3"/>
    <m/>
    <m/>
    <m/>
    <d v="2026-04-14T13:25:25"/>
    <m/>
    <m/>
    <m/>
    <n v="3000000"/>
    <x v="2"/>
  </r>
  <r>
    <m/>
    <m/>
    <m/>
    <x v="3"/>
    <m/>
    <m/>
    <m/>
    <d v="2026-04-14T10:36:58"/>
    <m/>
    <m/>
    <m/>
    <n v="299880"/>
    <x v="2"/>
  </r>
  <r>
    <m/>
    <m/>
    <m/>
    <x v="3"/>
    <m/>
    <m/>
    <m/>
    <d v="2026-04-14T09:51:36"/>
    <m/>
    <m/>
    <m/>
    <n v="1676948"/>
    <x v="2"/>
  </r>
  <r>
    <m/>
    <m/>
    <m/>
    <x v="3"/>
    <m/>
    <m/>
    <m/>
    <d v="2026-04-13T16:17:38"/>
    <m/>
    <m/>
    <m/>
    <n v="969997.56"/>
    <x v="2"/>
  </r>
  <r>
    <m/>
    <m/>
    <m/>
    <x v="0"/>
    <m/>
    <m/>
    <m/>
    <d v="2026-04-13T15:16:44"/>
    <m/>
    <m/>
    <m/>
    <n v="2677500"/>
    <x v="2"/>
  </r>
  <r>
    <m/>
    <m/>
    <m/>
    <x v="3"/>
    <m/>
    <m/>
    <m/>
    <d v="2026-04-13T12:37:21"/>
    <m/>
    <m/>
    <m/>
    <n v="3670747.78"/>
    <x v="2"/>
  </r>
  <r>
    <m/>
    <m/>
    <m/>
    <x v="3"/>
    <m/>
    <m/>
    <m/>
    <d v="2026-04-13T12:09:40"/>
    <m/>
    <m/>
    <m/>
    <n v="244118.98"/>
    <x v="2"/>
  </r>
  <r>
    <m/>
    <m/>
    <m/>
    <x v="3"/>
    <m/>
    <m/>
    <m/>
    <d v="2026-04-13T11:41:10"/>
    <m/>
    <m/>
    <m/>
    <n v="594988.1"/>
    <x v="2"/>
  </r>
  <r>
    <m/>
    <m/>
    <m/>
    <x v="3"/>
    <m/>
    <m/>
    <m/>
    <d v="2026-04-13T11:29:56"/>
    <m/>
    <m/>
    <m/>
    <n v="321300"/>
    <x v="2"/>
  </r>
  <r>
    <m/>
    <m/>
    <m/>
    <x v="3"/>
    <m/>
    <m/>
    <m/>
    <d v="2026-04-13T10:28:54"/>
    <m/>
    <m/>
    <m/>
    <n v="4100000"/>
    <x v="2"/>
  </r>
  <r>
    <m/>
    <m/>
    <m/>
    <x v="3"/>
    <m/>
    <m/>
    <m/>
    <d v="2026-04-13T09:52:51"/>
    <m/>
    <m/>
    <m/>
    <n v="495040"/>
    <x v="2"/>
  </r>
  <r>
    <m/>
    <m/>
    <m/>
    <x v="3"/>
    <m/>
    <m/>
    <m/>
    <d v="2026-04-13T09:27:43"/>
    <m/>
    <m/>
    <m/>
    <n v="265965"/>
    <x v="2"/>
  </r>
  <r>
    <m/>
    <m/>
    <m/>
    <x v="3"/>
    <m/>
    <m/>
    <m/>
    <d v="2026-04-13T09:24:51"/>
    <m/>
    <m/>
    <m/>
    <n v="334544.7"/>
    <x v="2"/>
  </r>
  <r>
    <m/>
    <m/>
    <m/>
    <x v="3"/>
    <m/>
    <m/>
    <m/>
    <d v="2026-04-13T08:38:19"/>
    <m/>
    <m/>
    <m/>
    <n v="2094578.5"/>
    <x v="2"/>
  </r>
  <r>
    <m/>
    <m/>
    <m/>
    <x v="0"/>
    <m/>
    <m/>
    <m/>
    <d v="2026-04-10T19:58:18"/>
    <m/>
    <m/>
    <m/>
    <n v="689010"/>
    <x v="2"/>
  </r>
  <r>
    <m/>
    <m/>
    <m/>
    <x v="3"/>
    <m/>
    <m/>
    <m/>
    <d v="2026-04-10T15:31:17"/>
    <m/>
    <m/>
    <m/>
    <n v="2975000"/>
    <x v="2"/>
  </r>
  <r>
    <m/>
    <m/>
    <m/>
    <x v="3"/>
    <m/>
    <m/>
    <m/>
    <d v="2026-04-10T15:18:35"/>
    <m/>
    <m/>
    <m/>
    <n v="737800"/>
    <x v="2"/>
  </r>
  <r>
    <m/>
    <m/>
    <m/>
    <x v="3"/>
    <m/>
    <m/>
    <m/>
    <d v="2026-04-10T14:06:25"/>
    <m/>
    <m/>
    <m/>
    <n v="1796306.19"/>
    <x v="2"/>
  </r>
  <r>
    <m/>
    <m/>
    <m/>
    <x v="3"/>
    <m/>
    <m/>
    <m/>
    <d v="2026-04-10T13:31:05"/>
    <m/>
    <m/>
    <m/>
    <n v="870723"/>
    <x v="2"/>
  </r>
  <r>
    <m/>
    <m/>
    <m/>
    <x v="3"/>
    <m/>
    <m/>
    <m/>
    <d v="2026-04-10T12:28:32"/>
    <m/>
    <m/>
    <m/>
    <n v="3898440"/>
    <x v="2"/>
  </r>
  <r>
    <m/>
    <m/>
    <m/>
    <x v="3"/>
    <m/>
    <m/>
    <m/>
    <d v="2026-04-10T12:27:29"/>
    <m/>
    <m/>
    <m/>
    <n v="523600"/>
    <x v="2"/>
  </r>
  <r>
    <m/>
    <m/>
    <m/>
    <x v="3"/>
    <m/>
    <m/>
    <m/>
    <d v="2026-04-10T11:54:42"/>
    <m/>
    <m/>
    <m/>
    <n v="4458930"/>
    <x v="2"/>
  </r>
  <r>
    <m/>
    <m/>
    <m/>
    <x v="3"/>
    <m/>
    <m/>
    <m/>
    <d v="2026-04-10T11:37:08"/>
    <m/>
    <m/>
    <m/>
    <n v="932697.01"/>
    <x v="2"/>
  </r>
  <r>
    <m/>
    <m/>
    <m/>
    <x v="3"/>
    <m/>
    <m/>
    <m/>
    <d v="2026-04-10T10:50:33"/>
    <m/>
    <m/>
    <m/>
    <n v="1261400"/>
    <x v="2"/>
  </r>
  <r>
    <m/>
    <m/>
    <m/>
    <x v="3"/>
    <m/>
    <m/>
    <m/>
    <d v="2026-04-10T09:29:56"/>
    <m/>
    <m/>
    <m/>
    <n v="1411863.6"/>
    <x v="2"/>
  </r>
  <r>
    <m/>
    <m/>
    <m/>
    <x v="3"/>
    <m/>
    <m/>
    <m/>
    <d v="2026-04-09T11:39:58"/>
    <m/>
    <m/>
    <m/>
    <n v="374255"/>
    <x v="2"/>
  </r>
  <r>
    <m/>
    <m/>
    <m/>
    <x v="1"/>
    <m/>
    <m/>
    <m/>
    <d v="2026-04-08T21:51:09"/>
    <m/>
    <m/>
    <m/>
    <n v="690200"/>
    <x v="2"/>
  </r>
  <r>
    <m/>
    <m/>
    <m/>
    <x v="1"/>
    <m/>
    <m/>
    <m/>
    <d v="2026-04-08T17:32:48"/>
    <m/>
    <m/>
    <m/>
    <n v="1336370"/>
    <x v="2"/>
  </r>
  <r>
    <m/>
    <m/>
    <m/>
    <x v="1"/>
    <m/>
    <m/>
    <m/>
    <d v="2026-04-08T17:18:56"/>
    <m/>
    <m/>
    <m/>
    <n v="523600"/>
    <x v="2"/>
  </r>
  <r>
    <m/>
    <m/>
    <m/>
    <x v="3"/>
    <m/>
    <m/>
    <m/>
    <d v="2026-04-08T16:03:28"/>
    <m/>
    <m/>
    <m/>
    <n v="6849122"/>
    <x v="2"/>
  </r>
  <r>
    <m/>
    <m/>
    <m/>
    <x v="1"/>
    <m/>
    <m/>
    <m/>
    <d v="2026-04-08T15:56:59"/>
    <m/>
    <m/>
    <m/>
    <n v="906780"/>
    <x v="2"/>
  </r>
  <r>
    <m/>
    <m/>
    <m/>
    <x v="3"/>
    <m/>
    <m/>
    <m/>
    <d v="2026-04-08T15:39:56"/>
    <m/>
    <m/>
    <m/>
    <n v="892500"/>
    <x v="2"/>
  </r>
  <r>
    <m/>
    <m/>
    <m/>
    <x v="3"/>
    <m/>
    <m/>
    <m/>
    <d v="2026-04-08T15:14:31"/>
    <m/>
    <m/>
    <m/>
    <n v="339547.46"/>
    <x v="2"/>
  </r>
  <r>
    <m/>
    <m/>
    <m/>
    <x v="3"/>
    <m/>
    <m/>
    <m/>
    <d v="2026-04-08T13:59:36"/>
    <m/>
    <m/>
    <m/>
    <n v="272510"/>
    <x v="2"/>
  </r>
  <r>
    <m/>
    <m/>
    <m/>
    <x v="3"/>
    <m/>
    <m/>
    <m/>
    <d v="2026-04-08T12:55:49"/>
    <m/>
    <m/>
    <m/>
    <n v="461006"/>
    <x v="2"/>
  </r>
  <r>
    <m/>
    <m/>
    <m/>
    <x v="3"/>
    <m/>
    <m/>
    <m/>
    <d v="2026-04-08T11:07:50"/>
    <m/>
    <m/>
    <m/>
    <n v="596344.69999999995"/>
    <x v="2"/>
  </r>
  <r>
    <m/>
    <m/>
    <m/>
    <x v="3"/>
    <m/>
    <m/>
    <m/>
    <d v="2026-04-07T08:57:28"/>
    <m/>
    <m/>
    <m/>
    <n v="3421250"/>
    <x v="2"/>
  </r>
  <r>
    <m/>
    <m/>
    <m/>
    <x v="3"/>
    <m/>
    <m/>
    <m/>
    <d v="2026-04-07T08:52:53"/>
    <m/>
    <m/>
    <m/>
    <n v="2568288.94"/>
    <x v="2"/>
  </r>
  <r>
    <m/>
    <m/>
    <m/>
    <x v="3"/>
    <m/>
    <m/>
    <m/>
    <d v="2026-04-07T08:29:24"/>
    <m/>
    <m/>
    <m/>
    <n v="1642200"/>
    <x v="2"/>
  </r>
  <r>
    <m/>
    <m/>
    <m/>
    <x v="3"/>
    <m/>
    <m/>
    <m/>
    <d v="2026-04-07T08:10:18"/>
    <m/>
    <m/>
    <m/>
    <n v="1249500"/>
    <x v="2"/>
  </r>
  <r>
    <m/>
    <m/>
    <m/>
    <x v="3"/>
    <m/>
    <m/>
    <m/>
    <d v="2026-04-06T17:16:11"/>
    <m/>
    <m/>
    <m/>
    <n v="2563212.4"/>
    <x v="2"/>
  </r>
  <r>
    <m/>
    <m/>
    <m/>
    <x v="3"/>
    <m/>
    <m/>
    <m/>
    <d v="2026-04-06T17:06:58"/>
    <m/>
    <m/>
    <m/>
    <n v="276675"/>
    <x v="2"/>
  </r>
  <r>
    <m/>
    <m/>
    <m/>
    <x v="3"/>
    <m/>
    <m/>
    <m/>
    <d v="2026-04-06T16:08:11"/>
    <m/>
    <m/>
    <m/>
    <n v="795210.36"/>
    <x v="2"/>
  </r>
  <r>
    <m/>
    <m/>
    <m/>
    <x v="3"/>
    <m/>
    <m/>
    <m/>
    <d v="2026-04-06T15:47:40"/>
    <m/>
    <m/>
    <m/>
    <n v="600000.38"/>
    <x v="2"/>
  </r>
  <r>
    <m/>
    <m/>
    <m/>
    <x v="3"/>
    <m/>
    <m/>
    <m/>
    <d v="2026-04-06T15:18:07"/>
    <m/>
    <m/>
    <m/>
    <n v="273700"/>
    <x v="2"/>
  </r>
  <r>
    <m/>
    <m/>
    <m/>
    <x v="3"/>
    <m/>
    <m/>
    <m/>
    <d v="2026-04-06T12:32:11"/>
    <m/>
    <m/>
    <m/>
    <n v="752675"/>
    <x v="2"/>
  </r>
  <r>
    <m/>
    <m/>
    <m/>
    <x v="3"/>
    <m/>
    <m/>
    <m/>
    <d v="2026-04-06T11:13:15"/>
    <m/>
    <m/>
    <m/>
    <n v="5338102"/>
    <x v="2"/>
  </r>
  <r>
    <m/>
    <m/>
    <m/>
    <x v="3"/>
    <m/>
    <m/>
    <m/>
    <d v="2026-04-06T10:23:35"/>
    <m/>
    <m/>
    <m/>
    <n v="3354122.1"/>
    <x v="2"/>
  </r>
  <r>
    <m/>
    <m/>
    <m/>
    <x v="3"/>
    <m/>
    <m/>
    <m/>
    <d v="2026-04-02T15:59:05"/>
    <m/>
    <m/>
    <m/>
    <n v="831810"/>
    <x v="2"/>
  </r>
  <r>
    <m/>
    <m/>
    <m/>
    <x v="3"/>
    <m/>
    <m/>
    <m/>
    <d v="2026-04-02T15:45:54"/>
    <m/>
    <m/>
    <m/>
    <n v="85000"/>
    <x v="2"/>
  </r>
  <r>
    <m/>
    <m/>
    <m/>
    <x v="3"/>
    <m/>
    <m/>
    <m/>
    <d v="2026-04-02T12:42:02"/>
    <m/>
    <m/>
    <m/>
    <n v="285600"/>
    <x v="2"/>
  </r>
  <r>
    <m/>
    <m/>
    <m/>
    <x v="3"/>
    <m/>
    <m/>
    <m/>
    <d v="2026-04-02T09:30:12"/>
    <m/>
    <m/>
    <m/>
    <n v="349860"/>
    <x v="2"/>
  </r>
  <r>
    <m/>
    <m/>
    <m/>
    <x v="3"/>
    <m/>
    <m/>
    <m/>
    <d v="2026-04-01T16:46:37"/>
    <m/>
    <m/>
    <m/>
    <n v="354554"/>
    <x v="2"/>
  </r>
  <r>
    <m/>
    <m/>
    <m/>
    <x v="1"/>
    <m/>
    <m/>
    <m/>
    <d v="2026-04-01T12:47:08"/>
    <m/>
    <m/>
    <m/>
    <n v="23182468.539999999"/>
    <x v="2"/>
  </r>
  <r>
    <m/>
    <m/>
    <m/>
    <x v="3"/>
    <m/>
    <m/>
    <m/>
    <d v="2026-04-01T12:07:26"/>
    <m/>
    <m/>
    <m/>
    <n v="604708.0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706F661-29A9-4A36-A5BD-404C2A5EAE59}" name="Tabla dinámica1" cacheId="12" dataOnRows="1" applyNumberFormats="0" applyBorderFormats="0" applyFontFormats="0" applyPatternFormats="0" applyAlignmentFormats="0" applyWidthHeightFormats="1" dataCaption="Datos" updatedVersion="8" minRefreshableVersion="3" showMemberPropertyTips="0" useAutoFormatting="1" itemPrintTitles="1" createdVersion="4" indent="0" compact="0" compactData="0" gridDropZones="1">
  <location ref="B3:F9" firstHeaderRow="1" firstDataRow="2" firstDataCol="1"/>
  <pivotFields count="13">
    <pivotField compact="0" outline="0" showAll="0" defaultSubtotal="0"/>
    <pivotField compact="0" outline="0" showAll="0" defaultSubtotal="0"/>
    <pivotField compact="0" outline="0" showAll="0" defaultSubtotal="0"/>
    <pivotField axis="axisRow" compact="0" outline="0" multipleItemSelectionAllowed="1" showAll="0">
      <items count="5">
        <item x="2"/>
        <item x="0"/>
        <item x="1"/>
        <item x="3"/>
        <item t="default"/>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numFmtId="173" outline="0" showAll="0" defaultSubtotal="0"/>
    <pivotField axis="axisCol" compact="0" numFmtId="17" outline="0" showAll="0" defaultSubtotal="0">
      <items count="3">
        <item x="0"/>
        <item x="1"/>
        <item x="2"/>
      </items>
    </pivotField>
  </pivotFields>
  <rowFields count="1">
    <field x="3"/>
  </rowFields>
  <rowItems count="5">
    <i>
      <x/>
    </i>
    <i>
      <x v="1"/>
    </i>
    <i>
      <x v="2"/>
    </i>
    <i>
      <x v="3"/>
    </i>
    <i t="grand">
      <x/>
    </i>
  </rowItems>
  <colFields count="1">
    <field x="12"/>
  </colFields>
  <colItems count="4">
    <i>
      <x/>
    </i>
    <i>
      <x v="1"/>
    </i>
    <i>
      <x v="2"/>
    </i>
    <i t="grand">
      <x/>
    </i>
  </colItems>
  <dataFields count="1">
    <dataField name="Suma de Monto contratado o a contratar (impuesto incluido) indicar moneda: $, UF, US$ u otro" fld="11" baseField="0" baseItem="0"/>
  </dataFields>
  <formats count="1">
    <format dxfId="1">
      <pivotArea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6"/>
  <sheetViews>
    <sheetView tabSelected="1" topLeftCell="A13" workbookViewId="0">
      <pane xSplit="2" ySplit="5" topLeftCell="C18" activePane="bottomRight" state="frozen"/>
      <selection activeCell="A13" sqref="A13"/>
      <selection pane="topRight" activeCell="C13" sqref="C13"/>
      <selection pane="bottomLeft" activeCell="A18" sqref="A18"/>
      <selection pane="bottomRight" activeCell="K25" sqref="K25"/>
    </sheetView>
  </sheetViews>
  <sheetFormatPr baseColWidth="10" defaultRowHeight="12.75" x14ac:dyDescent="0.2"/>
  <cols>
    <col min="1" max="1" width="0.7109375" customWidth="1"/>
    <col min="2" max="2" width="38.5703125" customWidth="1"/>
    <col min="3" max="6" width="14.28515625" bestFit="1" customWidth="1"/>
    <col min="7" max="7" width="11" customWidth="1"/>
  </cols>
  <sheetData>
    <row r="1" spans="2:7" hidden="1" x14ac:dyDescent="0.2"/>
    <row r="2" spans="2:7" hidden="1" x14ac:dyDescent="0.2"/>
    <row r="3" spans="2:7" hidden="1" x14ac:dyDescent="0.2">
      <c r="B3" s="18" t="s">
        <v>45</v>
      </c>
      <c r="C3" s="18" t="s">
        <v>114</v>
      </c>
      <c r="D3" s="19"/>
      <c r="E3" s="19"/>
      <c r="F3" s="20"/>
    </row>
    <row r="4" spans="2:7" hidden="1" x14ac:dyDescent="0.2">
      <c r="B4" s="18" t="s">
        <v>113</v>
      </c>
      <c r="C4" s="21">
        <v>46174</v>
      </c>
      <c r="D4" s="22">
        <v>46143</v>
      </c>
      <c r="E4" s="22">
        <v>46113</v>
      </c>
      <c r="F4" s="23" t="s">
        <v>44</v>
      </c>
    </row>
    <row r="5" spans="2:7" hidden="1" x14ac:dyDescent="0.2">
      <c r="B5" s="24" t="s">
        <v>16</v>
      </c>
      <c r="C5" s="27">
        <v>10183846</v>
      </c>
      <c r="D5" s="28">
        <v>1800850</v>
      </c>
      <c r="E5" s="28">
        <v>2406227</v>
      </c>
      <c r="F5" s="29">
        <v>14390923</v>
      </c>
    </row>
    <row r="6" spans="2:7" hidden="1" x14ac:dyDescent="0.2">
      <c r="B6" s="25" t="s">
        <v>0</v>
      </c>
      <c r="C6" s="30">
        <v>455956811.69724262</v>
      </c>
      <c r="D6" s="1">
        <v>166125924.33993167</v>
      </c>
      <c r="E6" s="1">
        <v>763916964.14999938</v>
      </c>
      <c r="F6" s="31">
        <v>1385999700.1871736</v>
      </c>
    </row>
    <row r="7" spans="2:7" hidden="1" x14ac:dyDescent="0.2">
      <c r="B7" s="25" t="s">
        <v>42</v>
      </c>
      <c r="C7" s="30">
        <v>416109751.43093342</v>
      </c>
      <c r="D7" s="1">
        <v>456331110.35666668</v>
      </c>
      <c r="E7" s="1">
        <v>632312193.60923326</v>
      </c>
      <c r="F7" s="31">
        <v>1504753055.3968334</v>
      </c>
    </row>
    <row r="8" spans="2:7" hidden="1" x14ac:dyDescent="0.2">
      <c r="B8" s="25" t="s">
        <v>1323</v>
      </c>
      <c r="C8" s="30">
        <v>253322938.77999997</v>
      </c>
      <c r="D8" s="1">
        <v>219197872.78</v>
      </c>
      <c r="E8" s="1">
        <v>184514383.57999995</v>
      </c>
      <c r="F8" s="31">
        <v>657035195.13999987</v>
      </c>
    </row>
    <row r="9" spans="2:7" hidden="1" x14ac:dyDescent="0.2">
      <c r="B9" s="26" t="s">
        <v>44</v>
      </c>
      <c r="C9" s="32">
        <v>1135573347.9081759</v>
      </c>
      <c r="D9" s="33">
        <v>843455757.47659826</v>
      </c>
      <c r="E9" s="33">
        <v>1583149768.3392324</v>
      </c>
      <c r="F9" s="34">
        <v>3562178873.7240071</v>
      </c>
    </row>
    <row r="10" spans="2:7" hidden="1" x14ac:dyDescent="0.2"/>
    <row r="11" spans="2:7" hidden="1" x14ac:dyDescent="0.2"/>
    <row r="12" spans="2:7" hidden="1" x14ac:dyDescent="0.2"/>
    <row r="14" spans="2:7" x14ac:dyDescent="0.2">
      <c r="B14" s="43" t="s">
        <v>46</v>
      </c>
      <c r="C14" s="43"/>
      <c r="D14" s="43"/>
      <c r="E14" s="43"/>
      <c r="F14" s="43"/>
      <c r="G14" s="43"/>
    </row>
    <row r="15" spans="2:7" x14ac:dyDescent="0.2">
      <c r="B15" s="43" t="s">
        <v>1324</v>
      </c>
      <c r="C15" s="43"/>
      <c r="D15" s="43"/>
      <c r="E15" s="43"/>
      <c r="F15" s="43"/>
      <c r="G15" s="43"/>
    </row>
    <row r="17" spans="2:7" ht="51" x14ac:dyDescent="0.2">
      <c r="B17" s="5" t="s">
        <v>47</v>
      </c>
      <c r="C17" s="6">
        <v>46113</v>
      </c>
      <c r="D17" s="6">
        <v>46143</v>
      </c>
      <c r="E17" s="6">
        <v>46174</v>
      </c>
      <c r="F17" s="7" t="s">
        <v>1325</v>
      </c>
      <c r="G17" s="8" t="s">
        <v>48</v>
      </c>
    </row>
    <row r="18" spans="2:7" x14ac:dyDescent="0.2">
      <c r="B18" s="35" t="s">
        <v>78</v>
      </c>
      <c r="C18" s="9">
        <f>GETPIVOTDATA("Monto contratado o a contratar (impuesto incluido) indicar moneda: $, UF, US$ u otro",$B$3,"Mecanismo para Informe","Compra Ágil / Convenio Marco","Mes / año",DATE(2026,4,1))</f>
        <v>184514383.57999995</v>
      </c>
      <c r="D18" s="9">
        <f>GETPIVOTDATA("Monto contratado o a contratar (impuesto incluido) indicar moneda: $, UF, US$ u otro",$B$3,"Mecanismo para Informe","Compra Ágil / Convenio Marco","Mes / año",DATE(2026,5,1))</f>
        <v>219197872.78</v>
      </c>
      <c r="E18" s="9">
        <f>GETPIVOTDATA("Monto contratado o a contratar (impuesto incluido) indicar moneda: $, UF, US$ u otro",$B$3,"Mecanismo para Informe","Compra Ágil / Convenio Marco","Mes / año",DATE(2026,6,1))</f>
        <v>253322938.77999997</v>
      </c>
      <c r="F18" s="9">
        <f>C18+D18+E18</f>
        <v>657035195.13999987</v>
      </c>
      <c r="G18" s="10">
        <f>F18/$F$22</f>
        <v>0.18444755820280181</v>
      </c>
    </row>
    <row r="19" spans="2:7" x14ac:dyDescent="0.2">
      <c r="B19" s="11" t="s">
        <v>0</v>
      </c>
      <c r="C19" s="16">
        <f>GETPIVOTDATA("Monto contratado o a contratar (impuesto incluido) indicar moneda: $, UF, US$ u otro",$B$3,"Mecanismo para Informe","Licitación Pública","Mes / año",DATE(2026,4,1))</f>
        <v>763916964.14999938</v>
      </c>
      <c r="D19" s="16">
        <f>GETPIVOTDATA("Monto contratado o a contratar (impuesto incluido) indicar moneda: $, UF, US$ u otro",$B$3,"Mecanismo para Informe","Licitación Pública","Mes / año",DATE(2026,5,1))</f>
        <v>166125924.33993167</v>
      </c>
      <c r="E19" s="16">
        <f>GETPIVOTDATA("Monto contratado o a contratar (impuesto incluido) indicar moneda: $, UF, US$ u otro",$B$3,"Mecanismo para Informe","Licitación Pública","Mes / año",DATE(2026,6,1))</f>
        <v>455956811.69724262</v>
      </c>
      <c r="F19" s="16">
        <f>C19+D19+E19</f>
        <v>1385999700.1871738</v>
      </c>
      <c r="G19" s="17">
        <f t="shared" ref="G19:G22" si="0">F19/$F$22</f>
        <v>0.38908762005491565</v>
      </c>
    </row>
    <row r="20" spans="2:7" x14ac:dyDescent="0.2">
      <c r="B20" s="12" t="s">
        <v>16</v>
      </c>
      <c r="C20" s="9">
        <f>GETPIVOTDATA("Monto contratado o a contratar (impuesto incluido) indicar moneda: $, UF, US$ u otro",$B$3,"Mecanismo para Informe","Licitación Privada","Mes / año",DATE(2026,4,1))</f>
        <v>2406227</v>
      </c>
      <c r="D20" s="9">
        <f>GETPIVOTDATA("Monto contratado o a contratar (impuesto incluido) indicar moneda: $, UF, US$ u otro",$B$3,"Mecanismo para Informe","Licitación Privada","Mes / año",DATE(2026,5,1))</f>
        <v>1800850</v>
      </c>
      <c r="E20" s="9">
        <f>GETPIVOTDATA("Monto contratado o a contratar (impuesto incluido) indicar moneda: $, UF, US$ u otro",$B$3,"Mecanismo para Informe","Licitación Privada","Mes / año",DATE(2026,6,1))</f>
        <v>10183846</v>
      </c>
      <c r="F20" s="9">
        <f>C20+D20+E20</f>
        <v>14390923</v>
      </c>
      <c r="G20" s="10">
        <f t="shared" si="0"/>
        <v>4.039921494721376E-3</v>
      </c>
    </row>
    <row r="21" spans="2:7" x14ac:dyDescent="0.2">
      <c r="B21" s="11" t="s">
        <v>42</v>
      </c>
      <c r="C21" s="16">
        <f>GETPIVOTDATA("Monto contratado o a contratar (impuesto incluido) indicar moneda: $, UF, US$ u otro",$B$3,"Mecanismo para Informe","Trato Directo","Mes / año",DATE(2026,4,1))</f>
        <v>632312193.60923326</v>
      </c>
      <c r="D21" s="16">
        <f>GETPIVOTDATA("Monto contratado o a contratar (impuesto incluido) indicar moneda: $, UF, US$ u otro",$B$3,"Mecanismo para Informe","Trato Directo","Mes / año",DATE(2026,5,1))</f>
        <v>456331110.35666668</v>
      </c>
      <c r="E21" s="16">
        <f>GETPIVOTDATA("Monto contratado o a contratar (impuesto incluido) indicar moneda: $, UF, US$ u otro",$B$3,"Mecanismo para Informe","Trato Directo","Mes / año",DATE(2026,6,1))</f>
        <v>416109751.43093342</v>
      </c>
      <c r="F21" s="16">
        <f>C21+D21+E21</f>
        <v>1504753055.3968334</v>
      </c>
      <c r="G21" s="17">
        <f t="shared" si="0"/>
        <v>0.42242490024756113</v>
      </c>
    </row>
    <row r="22" spans="2:7" x14ac:dyDescent="0.2">
      <c r="B22" s="13" t="s">
        <v>49</v>
      </c>
      <c r="C22" s="14">
        <f>SUM(C18:C21)</f>
        <v>1583149768.3392324</v>
      </c>
      <c r="D22" s="14">
        <f t="shared" ref="D22:F22" si="1">SUM(D18:D21)</f>
        <v>843455757.47659838</v>
      </c>
      <c r="E22" s="14">
        <f t="shared" si="1"/>
        <v>1135573347.9081759</v>
      </c>
      <c r="F22" s="14">
        <f t="shared" si="1"/>
        <v>3562178873.7240071</v>
      </c>
      <c r="G22" s="10">
        <f t="shared" si="0"/>
        <v>1</v>
      </c>
    </row>
    <row r="23" spans="2:7" x14ac:dyDescent="0.2">
      <c r="B23" s="15" t="s">
        <v>50</v>
      </c>
    </row>
    <row r="24" spans="2:7" ht="27" customHeight="1" x14ac:dyDescent="0.2">
      <c r="B24" s="44" t="s">
        <v>198</v>
      </c>
      <c r="C24" s="45"/>
      <c r="D24" s="45"/>
      <c r="E24" s="45"/>
      <c r="F24" s="45"/>
      <c r="G24" s="45"/>
    </row>
    <row r="25" spans="2:7" ht="29.25" customHeight="1" x14ac:dyDescent="0.2">
      <c r="B25" s="45" t="s">
        <v>51</v>
      </c>
      <c r="C25" s="45"/>
      <c r="D25" s="45"/>
      <c r="E25" s="45"/>
      <c r="F25" s="45"/>
      <c r="G25" s="45"/>
    </row>
    <row r="26" spans="2:7" ht="30.75" customHeight="1" x14ac:dyDescent="0.2">
      <c r="B26" s="44" t="s">
        <v>134</v>
      </c>
      <c r="C26" s="45"/>
      <c r="D26" s="45"/>
      <c r="E26" s="45"/>
      <c r="F26" s="45"/>
      <c r="G26" s="45"/>
    </row>
  </sheetData>
  <mergeCells count="5">
    <mergeCell ref="B14:G14"/>
    <mergeCell ref="B15:G15"/>
    <mergeCell ref="B24:G24"/>
    <mergeCell ref="B25:G25"/>
    <mergeCell ref="B26:G26"/>
  </mergeCell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1350"/>
  <sheetViews>
    <sheetView zoomScale="80" workbookViewId="0">
      <pane xSplit="4" ySplit="4" topLeftCell="E5" activePane="bottomRight" state="frozen"/>
      <selection pane="topRight" activeCell="E1" sqref="E1"/>
      <selection pane="bottomLeft" activeCell="A5" sqref="A5"/>
      <selection pane="bottomRight" activeCell="H1248" sqref="H1248"/>
    </sheetView>
  </sheetViews>
  <sheetFormatPr baseColWidth="10" defaultRowHeight="12.75" x14ac:dyDescent="0.2"/>
  <cols>
    <col min="1" max="1" width="21" style="182" customWidth="1"/>
    <col min="2" max="2" width="33.28515625" style="181" customWidth="1"/>
    <col min="3" max="3" width="18.7109375" style="183" customWidth="1"/>
    <col min="4" max="4" width="21.7109375" style="183" customWidth="1"/>
    <col min="5" max="5" width="15.85546875" style="184" customWidth="1"/>
    <col min="6" max="6" width="18.140625" style="185" hidden="1" customWidth="1"/>
    <col min="7" max="7" width="14" style="186" hidden="1" customWidth="1"/>
    <col min="8" max="8" width="20" style="187" customWidth="1"/>
    <col min="9" max="9" width="63.7109375" style="181" customWidth="1"/>
    <col min="10" max="10" width="28" style="188" customWidth="1"/>
    <col min="11" max="11" width="19.28515625" style="198" customWidth="1"/>
    <col min="12" max="12" width="18.7109375" style="180" customWidth="1"/>
    <col min="13" max="16384" width="11.42578125" style="181"/>
  </cols>
  <sheetData>
    <row r="2" spans="1:14" ht="15.75" x14ac:dyDescent="0.2">
      <c r="A2" s="173"/>
      <c r="B2" s="173"/>
      <c r="C2" s="174" t="s">
        <v>43</v>
      </c>
      <c r="D2" s="173"/>
      <c r="E2" s="175"/>
      <c r="F2" s="176"/>
      <c r="G2" s="177"/>
      <c r="H2" s="177"/>
      <c r="I2" s="173"/>
      <c r="J2" s="178"/>
      <c r="K2" s="179"/>
    </row>
    <row r="3" spans="1:14" x14ac:dyDescent="0.2">
      <c r="K3" s="189"/>
    </row>
    <row r="4" spans="1:14" s="4" customFormat="1" ht="90" x14ac:dyDescent="0.2">
      <c r="A4" s="149" t="s">
        <v>1</v>
      </c>
      <c r="B4" s="149" t="s">
        <v>2</v>
      </c>
      <c r="C4" s="149" t="s">
        <v>3</v>
      </c>
      <c r="D4" s="149" t="s">
        <v>113</v>
      </c>
      <c r="E4" s="150" t="s">
        <v>4</v>
      </c>
      <c r="F4" s="149" t="s">
        <v>5</v>
      </c>
      <c r="G4" s="151" t="s">
        <v>6</v>
      </c>
      <c r="H4" s="152" t="s">
        <v>7</v>
      </c>
      <c r="I4" s="149" t="s">
        <v>8</v>
      </c>
      <c r="J4" s="149" t="s">
        <v>9</v>
      </c>
      <c r="K4" s="149" t="s">
        <v>10</v>
      </c>
      <c r="L4" s="153" t="s">
        <v>11</v>
      </c>
      <c r="M4" s="154" t="s">
        <v>114</v>
      </c>
    </row>
    <row r="5" spans="1:14" s="3" customFormat="1" ht="38.25" x14ac:dyDescent="0.2">
      <c r="A5" s="47" t="s">
        <v>40</v>
      </c>
      <c r="B5" s="48" t="s">
        <v>0</v>
      </c>
      <c r="C5" s="49" t="s">
        <v>89</v>
      </c>
      <c r="D5" s="48" t="s">
        <v>0</v>
      </c>
      <c r="E5" s="68">
        <v>45517</v>
      </c>
      <c r="F5" s="50" t="s">
        <v>18</v>
      </c>
      <c r="G5" s="50">
        <v>18260100</v>
      </c>
      <c r="H5" s="51">
        <v>46177</v>
      </c>
      <c r="I5" s="52" t="s">
        <v>199</v>
      </c>
      <c r="J5" s="47" t="s">
        <v>57</v>
      </c>
      <c r="K5" s="53" t="s">
        <v>21</v>
      </c>
      <c r="L5" s="54">
        <v>299502</v>
      </c>
      <c r="M5" s="55">
        <v>46174</v>
      </c>
      <c r="N5" s="36"/>
    </row>
    <row r="6" spans="1:14" s="3" customFormat="1" ht="38.25" x14ac:dyDescent="0.2">
      <c r="A6" s="47" t="s">
        <v>40</v>
      </c>
      <c r="B6" s="48" t="s">
        <v>0</v>
      </c>
      <c r="C6" s="49" t="s">
        <v>89</v>
      </c>
      <c r="D6" s="48" t="s">
        <v>0</v>
      </c>
      <c r="E6" s="68">
        <v>45517</v>
      </c>
      <c r="F6" s="50" t="s">
        <v>18</v>
      </c>
      <c r="G6" s="50">
        <v>18260109</v>
      </c>
      <c r="H6" s="51">
        <v>46185</v>
      </c>
      <c r="I6" s="52" t="s">
        <v>200</v>
      </c>
      <c r="J6" s="47" t="s">
        <v>57</v>
      </c>
      <c r="K6" s="53" t="s">
        <v>21</v>
      </c>
      <c r="L6" s="54">
        <v>267362</v>
      </c>
      <c r="M6" s="55">
        <v>46174</v>
      </c>
      <c r="N6" s="36"/>
    </row>
    <row r="7" spans="1:14" s="2" customFormat="1" ht="38.25" x14ac:dyDescent="0.2">
      <c r="A7" s="47" t="s">
        <v>40</v>
      </c>
      <c r="B7" s="48" t="s">
        <v>0</v>
      </c>
      <c r="C7" s="49" t="s">
        <v>89</v>
      </c>
      <c r="D7" s="48" t="s">
        <v>0</v>
      </c>
      <c r="E7" s="68">
        <v>45517</v>
      </c>
      <c r="F7" s="50" t="s">
        <v>18</v>
      </c>
      <c r="G7" s="50">
        <v>18260112</v>
      </c>
      <c r="H7" s="51">
        <v>46188</v>
      </c>
      <c r="I7" s="52" t="s">
        <v>201</v>
      </c>
      <c r="J7" s="47" t="s">
        <v>57</v>
      </c>
      <c r="K7" s="53" t="s">
        <v>21</v>
      </c>
      <c r="L7" s="54">
        <v>379248</v>
      </c>
      <c r="M7" s="55">
        <v>46174</v>
      </c>
      <c r="N7" s="36"/>
    </row>
    <row r="8" spans="1:14" s="2" customFormat="1" ht="38.25" x14ac:dyDescent="0.2">
      <c r="A8" s="47" t="s">
        <v>40</v>
      </c>
      <c r="B8" s="48" t="s">
        <v>0</v>
      </c>
      <c r="C8" s="49" t="s">
        <v>89</v>
      </c>
      <c r="D8" s="48" t="s">
        <v>0</v>
      </c>
      <c r="E8" s="68">
        <v>45517</v>
      </c>
      <c r="F8" s="50" t="s">
        <v>18</v>
      </c>
      <c r="G8" s="50">
        <v>18260116</v>
      </c>
      <c r="H8" s="51">
        <v>46189</v>
      </c>
      <c r="I8" s="52" t="s">
        <v>202</v>
      </c>
      <c r="J8" s="47" t="s">
        <v>57</v>
      </c>
      <c r="K8" s="53" t="s">
        <v>21</v>
      </c>
      <c r="L8" s="54">
        <v>218790</v>
      </c>
      <c r="M8" s="55">
        <v>46174</v>
      </c>
      <c r="N8" s="36"/>
    </row>
    <row r="9" spans="1:14" s="2" customFormat="1" ht="38.25" x14ac:dyDescent="0.2">
      <c r="A9" s="47" t="s">
        <v>40</v>
      </c>
      <c r="B9" s="48" t="s">
        <v>0</v>
      </c>
      <c r="C9" s="49" t="s">
        <v>89</v>
      </c>
      <c r="D9" s="48" t="s">
        <v>0</v>
      </c>
      <c r="E9" s="68">
        <v>45517</v>
      </c>
      <c r="F9" s="50" t="s">
        <v>18</v>
      </c>
      <c r="G9" s="50">
        <v>18260117</v>
      </c>
      <c r="H9" s="51">
        <v>46189</v>
      </c>
      <c r="I9" s="52" t="s">
        <v>203</v>
      </c>
      <c r="J9" s="47" t="s">
        <v>57</v>
      </c>
      <c r="K9" s="53" t="s">
        <v>21</v>
      </c>
      <c r="L9" s="54">
        <v>415790</v>
      </c>
      <c r="M9" s="55">
        <v>46174</v>
      </c>
      <c r="N9" s="36"/>
    </row>
    <row r="10" spans="1:14" s="2" customFormat="1" ht="38.25" x14ac:dyDescent="0.2">
      <c r="A10" s="47" t="s">
        <v>40</v>
      </c>
      <c r="B10" s="48" t="s">
        <v>0</v>
      </c>
      <c r="C10" s="49" t="s">
        <v>89</v>
      </c>
      <c r="D10" s="48" t="s">
        <v>0</v>
      </c>
      <c r="E10" s="68">
        <v>45517</v>
      </c>
      <c r="F10" s="50" t="s">
        <v>18</v>
      </c>
      <c r="G10" s="50">
        <v>18260118</v>
      </c>
      <c r="H10" s="51">
        <v>46189</v>
      </c>
      <c r="I10" s="52" t="s">
        <v>204</v>
      </c>
      <c r="J10" s="47" t="s">
        <v>57</v>
      </c>
      <c r="K10" s="53" t="s">
        <v>21</v>
      </c>
      <c r="L10" s="54">
        <v>306790</v>
      </c>
      <c r="M10" s="55">
        <v>46174</v>
      </c>
      <c r="N10" s="36"/>
    </row>
    <row r="11" spans="1:14" s="2" customFormat="1" ht="38.25" x14ac:dyDescent="0.2">
      <c r="A11" s="47" t="s">
        <v>40</v>
      </c>
      <c r="B11" s="48" t="s">
        <v>0</v>
      </c>
      <c r="C11" s="49" t="s">
        <v>89</v>
      </c>
      <c r="D11" s="48" t="s">
        <v>0</v>
      </c>
      <c r="E11" s="68">
        <v>45517</v>
      </c>
      <c r="F11" s="50" t="s">
        <v>18</v>
      </c>
      <c r="G11" s="50">
        <v>18260120</v>
      </c>
      <c r="H11" s="51">
        <v>46189</v>
      </c>
      <c r="I11" s="52" t="s">
        <v>205</v>
      </c>
      <c r="J11" s="47" t="s">
        <v>57</v>
      </c>
      <c r="K11" s="53" t="s">
        <v>21</v>
      </c>
      <c r="L11" s="54">
        <v>363790</v>
      </c>
      <c r="M11" s="55">
        <v>46174</v>
      </c>
      <c r="N11" s="36"/>
    </row>
    <row r="12" spans="1:14" s="2" customFormat="1" ht="38.25" x14ac:dyDescent="0.2">
      <c r="A12" s="47" t="s">
        <v>40</v>
      </c>
      <c r="B12" s="48" t="s">
        <v>0</v>
      </c>
      <c r="C12" s="49" t="s">
        <v>89</v>
      </c>
      <c r="D12" s="48" t="s">
        <v>0</v>
      </c>
      <c r="E12" s="68">
        <v>45517</v>
      </c>
      <c r="F12" s="50" t="s">
        <v>18</v>
      </c>
      <c r="G12" s="50">
        <v>18260121</v>
      </c>
      <c r="H12" s="51">
        <v>46189</v>
      </c>
      <c r="I12" s="52" t="s">
        <v>206</v>
      </c>
      <c r="J12" s="47" t="s">
        <v>57</v>
      </c>
      <c r="K12" s="53" t="s">
        <v>21</v>
      </c>
      <c r="L12" s="54">
        <v>228790</v>
      </c>
      <c r="M12" s="55">
        <v>46174</v>
      </c>
      <c r="N12" s="36"/>
    </row>
    <row r="13" spans="1:14" s="2" customFormat="1" ht="38.25" x14ac:dyDescent="0.2">
      <c r="A13" s="47" t="s">
        <v>40</v>
      </c>
      <c r="B13" s="48" t="s">
        <v>0</v>
      </c>
      <c r="C13" s="49" t="s">
        <v>89</v>
      </c>
      <c r="D13" s="48" t="s">
        <v>0</v>
      </c>
      <c r="E13" s="68">
        <v>45517</v>
      </c>
      <c r="F13" s="50" t="s">
        <v>18</v>
      </c>
      <c r="G13" s="50">
        <v>18260126</v>
      </c>
      <c r="H13" s="51">
        <v>46195</v>
      </c>
      <c r="I13" s="52" t="s">
        <v>207</v>
      </c>
      <c r="J13" s="47" t="s">
        <v>57</v>
      </c>
      <c r="K13" s="53" t="s">
        <v>21</v>
      </c>
      <c r="L13" s="54">
        <v>276588</v>
      </c>
      <c r="M13" s="55">
        <v>46174</v>
      </c>
      <c r="N13" s="36"/>
    </row>
    <row r="14" spans="1:14" s="2" customFormat="1" ht="38.25" x14ac:dyDescent="0.2">
      <c r="A14" s="47" t="s">
        <v>40</v>
      </c>
      <c r="B14" s="48" t="s">
        <v>0</v>
      </c>
      <c r="C14" s="49" t="s">
        <v>89</v>
      </c>
      <c r="D14" s="48" t="s">
        <v>0</v>
      </c>
      <c r="E14" s="68">
        <v>45517</v>
      </c>
      <c r="F14" s="50" t="s">
        <v>18</v>
      </c>
      <c r="G14" s="50">
        <v>18260129</v>
      </c>
      <c r="H14" s="51">
        <v>46197</v>
      </c>
      <c r="I14" s="52" t="s">
        <v>203</v>
      </c>
      <c r="J14" s="47" t="s">
        <v>57</v>
      </c>
      <c r="K14" s="53" t="s">
        <v>21</v>
      </c>
      <c r="L14" s="54">
        <v>381904</v>
      </c>
      <c r="M14" s="55">
        <v>46174</v>
      </c>
      <c r="N14" s="36"/>
    </row>
    <row r="15" spans="1:14" s="2" customFormat="1" ht="38.25" x14ac:dyDescent="0.2">
      <c r="A15" s="47" t="s">
        <v>40</v>
      </c>
      <c r="B15" s="48" t="s">
        <v>0</v>
      </c>
      <c r="C15" s="49" t="s">
        <v>89</v>
      </c>
      <c r="D15" s="48" t="s">
        <v>0</v>
      </c>
      <c r="E15" s="68">
        <v>45517</v>
      </c>
      <c r="F15" s="50" t="s">
        <v>18</v>
      </c>
      <c r="G15" s="50">
        <v>18260132</v>
      </c>
      <c r="H15" s="51">
        <v>46203</v>
      </c>
      <c r="I15" s="52" t="s">
        <v>208</v>
      </c>
      <c r="J15" s="47" t="s">
        <v>57</v>
      </c>
      <c r="K15" s="53" t="s">
        <v>21</v>
      </c>
      <c r="L15" s="54">
        <v>374448</v>
      </c>
      <c r="M15" s="55">
        <v>46174</v>
      </c>
      <c r="N15" s="36"/>
    </row>
    <row r="16" spans="1:14" s="2" customFormat="1" ht="25.5" x14ac:dyDescent="0.2">
      <c r="A16" s="47" t="s">
        <v>37</v>
      </c>
      <c r="B16" s="56" t="s">
        <v>98</v>
      </c>
      <c r="C16" s="56" t="s">
        <v>12</v>
      </c>
      <c r="D16" s="57" t="s">
        <v>42</v>
      </c>
      <c r="E16" s="58" t="s">
        <v>12</v>
      </c>
      <c r="F16" s="59" t="s">
        <v>19</v>
      </c>
      <c r="G16" s="46">
        <v>2260143</v>
      </c>
      <c r="H16" s="60">
        <v>46175</v>
      </c>
      <c r="I16" s="47" t="s">
        <v>209</v>
      </c>
      <c r="J16" s="47" t="s">
        <v>210</v>
      </c>
      <c r="K16" s="61" t="s">
        <v>99</v>
      </c>
      <c r="L16" s="62">
        <v>30000</v>
      </c>
      <c r="M16" s="55">
        <v>46174</v>
      </c>
      <c r="N16" s="36"/>
    </row>
    <row r="17" spans="1:14" s="2" customFormat="1" ht="51" x14ac:dyDescent="0.2">
      <c r="A17" s="47" t="s">
        <v>37</v>
      </c>
      <c r="B17" s="48" t="s">
        <v>0</v>
      </c>
      <c r="C17" s="49" t="s">
        <v>89</v>
      </c>
      <c r="D17" s="48" t="s">
        <v>0</v>
      </c>
      <c r="E17" s="68">
        <v>45517</v>
      </c>
      <c r="F17" s="59" t="s">
        <v>19</v>
      </c>
      <c r="G17" s="46">
        <v>2260144</v>
      </c>
      <c r="H17" s="60">
        <v>46176</v>
      </c>
      <c r="I17" s="47" t="s">
        <v>211</v>
      </c>
      <c r="J17" s="47" t="s">
        <v>57</v>
      </c>
      <c r="K17" s="53" t="s">
        <v>21</v>
      </c>
      <c r="L17" s="62">
        <v>863864</v>
      </c>
      <c r="M17" s="55">
        <v>46174</v>
      </c>
      <c r="N17" s="36"/>
    </row>
    <row r="18" spans="1:14" s="2" customFormat="1" ht="25.5" x14ac:dyDescent="0.2">
      <c r="A18" s="47" t="s">
        <v>37</v>
      </c>
      <c r="B18" s="48" t="s">
        <v>0</v>
      </c>
      <c r="C18" s="49" t="s">
        <v>89</v>
      </c>
      <c r="D18" s="48" t="s">
        <v>0</v>
      </c>
      <c r="E18" s="68">
        <v>45517</v>
      </c>
      <c r="F18" s="59" t="s">
        <v>19</v>
      </c>
      <c r="G18" s="46">
        <v>2260145</v>
      </c>
      <c r="H18" s="60">
        <v>46177</v>
      </c>
      <c r="I18" s="47" t="s">
        <v>212</v>
      </c>
      <c r="J18" s="47" t="s">
        <v>57</v>
      </c>
      <c r="K18" s="53" t="s">
        <v>21</v>
      </c>
      <c r="L18" s="62">
        <v>157532</v>
      </c>
      <c r="M18" s="55">
        <v>46174</v>
      </c>
      <c r="N18" s="36"/>
    </row>
    <row r="19" spans="1:14" s="2" customFormat="1" ht="25.5" x14ac:dyDescent="0.2">
      <c r="A19" s="47" t="s">
        <v>37</v>
      </c>
      <c r="B19" s="48" t="s">
        <v>0</v>
      </c>
      <c r="C19" s="49" t="s">
        <v>89</v>
      </c>
      <c r="D19" s="48" t="s">
        <v>0</v>
      </c>
      <c r="E19" s="68">
        <v>45517</v>
      </c>
      <c r="F19" s="59" t="s">
        <v>19</v>
      </c>
      <c r="G19" s="46">
        <v>2260146</v>
      </c>
      <c r="H19" s="60">
        <v>46177</v>
      </c>
      <c r="I19" s="47" t="s">
        <v>213</v>
      </c>
      <c r="J19" s="47" t="s">
        <v>57</v>
      </c>
      <c r="K19" s="53" t="s">
        <v>21</v>
      </c>
      <c r="L19" s="62">
        <v>92836</v>
      </c>
      <c r="M19" s="55">
        <v>46174</v>
      </c>
      <c r="N19" s="36"/>
    </row>
    <row r="20" spans="1:14" s="2" customFormat="1" ht="25.5" x14ac:dyDescent="0.2">
      <c r="A20" s="47" t="s">
        <v>37</v>
      </c>
      <c r="B20" s="48" t="s">
        <v>0</v>
      </c>
      <c r="C20" s="49" t="s">
        <v>89</v>
      </c>
      <c r="D20" s="48" t="s">
        <v>0</v>
      </c>
      <c r="E20" s="68">
        <v>45517</v>
      </c>
      <c r="F20" s="59" t="s">
        <v>19</v>
      </c>
      <c r="G20" s="46">
        <v>2260153</v>
      </c>
      <c r="H20" s="60">
        <v>46182</v>
      </c>
      <c r="I20" s="47" t="s">
        <v>214</v>
      </c>
      <c r="J20" s="47" t="s">
        <v>57</v>
      </c>
      <c r="K20" s="53" t="s">
        <v>21</v>
      </c>
      <c r="L20" s="62">
        <v>375626</v>
      </c>
      <c r="M20" s="55">
        <v>46174</v>
      </c>
      <c r="N20" s="36"/>
    </row>
    <row r="21" spans="1:14" s="2" customFormat="1" ht="25.5" x14ac:dyDescent="0.2">
      <c r="A21" s="47" t="s">
        <v>37</v>
      </c>
      <c r="B21" s="48" t="s">
        <v>0</v>
      </c>
      <c r="C21" s="49" t="s">
        <v>89</v>
      </c>
      <c r="D21" s="48" t="s">
        <v>0</v>
      </c>
      <c r="E21" s="68">
        <v>45517</v>
      </c>
      <c r="F21" s="59" t="s">
        <v>19</v>
      </c>
      <c r="G21" s="46">
        <v>2260156</v>
      </c>
      <c r="H21" s="60">
        <v>46183</v>
      </c>
      <c r="I21" s="47" t="s">
        <v>215</v>
      </c>
      <c r="J21" s="47" t="s">
        <v>57</v>
      </c>
      <c r="K21" s="53" t="s">
        <v>21</v>
      </c>
      <c r="L21" s="62">
        <v>273276</v>
      </c>
      <c r="M21" s="55">
        <v>46174</v>
      </c>
      <c r="N21" s="36"/>
    </row>
    <row r="22" spans="1:14" s="2" customFormat="1" ht="25.5" x14ac:dyDescent="0.2">
      <c r="A22" s="47" t="s">
        <v>37</v>
      </c>
      <c r="B22" s="48" t="s">
        <v>0</v>
      </c>
      <c r="C22" s="49" t="s">
        <v>89</v>
      </c>
      <c r="D22" s="48" t="s">
        <v>0</v>
      </c>
      <c r="E22" s="68">
        <v>45517</v>
      </c>
      <c r="F22" s="59" t="s">
        <v>19</v>
      </c>
      <c r="G22" s="46">
        <v>2260157</v>
      </c>
      <c r="H22" s="60">
        <v>46183</v>
      </c>
      <c r="I22" s="47" t="s">
        <v>216</v>
      </c>
      <c r="J22" s="47" t="s">
        <v>57</v>
      </c>
      <c r="K22" s="53" t="s">
        <v>21</v>
      </c>
      <c r="L22" s="62">
        <v>1462115</v>
      </c>
      <c r="M22" s="55">
        <v>46174</v>
      </c>
      <c r="N22" s="36"/>
    </row>
    <row r="23" spans="1:14" s="2" customFormat="1" ht="25.5" x14ac:dyDescent="0.2">
      <c r="A23" s="47" t="s">
        <v>37</v>
      </c>
      <c r="B23" s="48" t="s">
        <v>0</v>
      </c>
      <c r="C23" s="49" t="s">
        <v>89</v>
      </c>
      <c r="D23" s="48" t="s">
        <v>0</v>
      </c>
      <c r="E23" s="68">
        <v>45517</v>
      </c>
      <c r="F23" s="59" t="s">
        <v>19</v>
      </c>
      <c r="G23" s="46">
        <v>2260158</v>
      </c>
      <c r="H23" s="60">
        <v>46183</v>
      </c>
      <c r="I23" s="47" t="s">
        <v>217</v>
      </c>
      <c r="J23" s="47" t="s">
        <v>57</v>
      </c>
      <c r="K23" s="53" t="s">
        <v>21</v>
      </c>
      <c r="L23" s="62">
        <v>212000</v>
      </c>
      <c r="M23" s="55">
        <v>46174</v>
      </c>
      <c r="N23" s="36"/>
    </row>
    <row r="24" spans="1:14" s="2" customFormat="1" ht="38.25" x14ac:dyDescent="0.2">
      <c r="A24" s="47" t="s">
        <v>37</v>
      </c>
      <c r="B24" s="47" t="s">
        <v>42</v>
      </c>
      <c r="C24" s="47" t="s">
        <v>218</v>
      </c>
      <c r="D24" s="57" t="s">
        <v>42</v>
      </c>
      <c r="E24" s="63">
        <v>46182</v>
      </c>
      <c r="F24" s="59" t="s">
        <v>19</v>
      </c>
      <c r="G24" s="46">
        <v>2260161</v>
      </c>
      <c r="H24" s="60">
        <v>46188</v>
      </c>
      <c r="I24" s="47" t="s">
        <v>219</v>
      </c>
      <c r="J24" s="47" t="s">
        <v>77</v>
      </c>
      <c r="K24" s="61" t="s">
        <v>72</v>
      </c>
      <c r="L24" s="62">
        <v>446463</v>
      </c>
      <c r="M24" s="55">
        <v>46174</v>
      </c>
      <c r="N24" s="36"/>
    </row>
    <row r="25" spans="1:14" s="2" customFormat="1" ht="51" x14ac:dyDescent="0.2">
      <c r="A25" s="47" t="s">
        <v>37</v>
      </c>
      <c r="B25" s="47" t="s">
        <v>42</v>
      </c>
      <c r="C25" s="47" t="s">
        <v>220</v>
      </c>
      <c r="D25" s="57" t="s">
        <v>42</v>
      </c>
      <c r="E25" s="63">
        <v>46182</v>
      </c>
      <c r="F25" s="59" t="s">
        <v>19</v>
      </c>
      <c r="G25" s="46">
        <v>2260162</v>
      </c>
      <c r="H25" s="60">
        <v>46188</v>
      </c>
      <c r="I25" s="47" t="s">
        <v>221</v>
      </c>
      <c r="J25" s="47" t="s">
        <v>77</v>
      </c>
      <c r="K25" s="61" t="s">
        <v>72</v>
      </c>
      <c r="L25" s="62">
        <v>446463</v>
      </c>
      <c r="M25" s="55">
        <v>46174</v>
      </c>
      <c r="N25" s="36"/>
    </row>
    <row r="26" spans="1:14" s="2" customFormat="1" ht="25.5" x14ac:dyDescent="0.2">
      <c r="A26" s="47" t="s">
        <v>37</v>
      </c>
      <c r="B26" s="48" t="s">
        <v>0</v>
      </c>
      <c r="C26" s="49" t="s">
        <v>89</v>
      </c>
      <c r="D26" s="48" t="s">
        <v>0</v>
      </c>
      <c r="E26" s="68">
        <v>45517</v>
      </c>
      <c r="F26" s="59" t="s">
        <v>19</v>
      </c>
      <c r="G26" s="46">
        <v>2260163</v>
      </c>
      <c r="H26" s="60">
        <v>46189</v>
      </c>
      <c r="I26" s="47" t="s">
        <v>222</v>
      </c>
      <c r="J26" s="47" t="s">
        <v>57</v>
      </c>
      <c r="K26" s="53" t="s">
        <v>21</v>
      </c>
      <c r="L26" s="62">
        <v>352770</v>
      </c>
      <c r="M26" s="55">
        <v>46174</v>
      </c>
      <c r="N26" s="36"/>
    </row>
    <row r="27" spans="1:14" s="2" customFormat="1" ht="25.5" x14ac:dyDescent="0.2">
      <c r="A27" s="47" t="s">
        <v>37</v>
      </c>
      <c r="B27" s="56" t="s">
        <v>98</v>
      </c>
      <c r="C27" s="56" t="s">
        <v>12</v>
      </c>
      <c r="D27" s="57" t="s">
        <v>42</v>
      </c>
      <c r="E27" s="58" t="s">
        <v>12</v>
      </c>
      <c r="F27" s="59" t="s">
        <v>19</v>
      </c>
      <c r="G27" s="46">
        <v>2260164</v>
      </c>
      <c r="H27" s="60">
        <v>46190</v>
      </c>
      <c r="I27" s="47" t="s">
        <v>223</v>
      </c>
      <c r="J27" s="64" t="s">
        <v>224</v>
      </c>
      <c r="K27" s="65" t="s">
        <v>22</v>
      </c>
      <c r="L27" s="62">
        <v>202218</v>
      </c>
      <c r="M27" s="55">
        <v>46174</v>
      </c>
      <c r="N27" s="36"/>
    </row>
    <row r="28" spans="1:14" s="2" customFormat="1" ht="25.5" x14ac:dyDescent="0.2">
      <c r="A28" s="47" t="s">
        <v>37</v>
      </c>
      <c r="B28" s="48" t="s">
        <v>0</v>
      </c>
      <c r="C28" s="49" t="s">
        <v>89</v>
      </c>
      <c r="D28" s="48" t="s">
        <v>0</v>
      </c>
      <c r="E28" s="68">
        <v>45517</v>
      </c>
      <c r="F28" s="59" t="s">
        <v>19</v>
      </c>
      <c r="G28" s="46">
        <v>2260168</v>
      </c>
      <c r="H28" s="60">
        <v>46191</v>
      </c>
      <c r="I28" s="47" t="s">
        <v>225</v>
      </c>
      <c r="J28" s="47" t="s">
        <v>57</v>
      </c>
      <c r="K28" s="53" t="s">
        <v>21</v>
      </c>
      <c r="L28" s="62">
        <v>82000</v>
      </c>
      <c r="M28" s="55">
        <v>46174</v>
      </c>
      <c r="N28" s="36"/>
    </row>
    <row r="29" spans="1:14" s="2" customFormat="1" ht="25.5" x14ac:dyDescent="0.2">
      <c r="A29" s="47" t="s">
        <v>37</v>
      </c>
      <c r="B29" s="56" t="s">
        <v>98</v>
      </c>
      <c r="C29" s="56" t="s">
        <v>12</v>
      </c>
      <c r="D29" s="57" t="s">
        <v>42</v>
      </c>
      <c r="E29" s="58" t="s">
        <v>12</v>
      </c>
      <c r="F29" s="59" t="s">
        <v>19</v>
      </c>
      <c r="G29" s="46">
        <v>2260170</v>
      </c>
      <c r="H29" s="60">
        <v>46192</v>
      </c>
      <c r="I29" s="47" t="s">
        <v>226</v>
      </c>
      <c r="J29" s="47" t="s">
        <v>210</v>
      </c>
      <c r="K29" s="61" t="s">
        <v>99</v>
      </c>
      <c r="L29" s="62">
        <v>60000</v>
      </c>
      <c r="M29" s="55">
        <v>46174</v>
      </c>
      <c r="N29" s="36"/>
    </row>
    <row r="30" spans="1:14" s="2" customFormat="1" ht="25.5" x14ac:dyDescent="0.2">
      <c r="A30" s="47" t="s">
        <v>37</v>
      </c>
      <c r="B30" s="48" t="s">
        <v>0</v>
      </c>
      <c r="C30" s="49" t="s">
        <v>89</v>
      </c>
      <c r="D30" s="48" t="s">
        <v>0</v>
      </c>
      <c r="E30" s="68">
        <v>45517</v>
      </c>
      <c r="F30" s="59" t="s">
        <v>19</v>
      </c>
      <c r="G30" s="46">
        <v>2260171</v>
      </c>
      <c r="H30" s="60">
        <v>46192</v>
      </c>
      <c r="I30" s="47" t="s">
        <v>227</v>
      </c>
      <c r="J30" s="47" t="s">
        <v>57</v>
      </c>
      <c r="K30" s="53" t="s">
        <v>21</v>
      </c>
      <c r="L30" s="62">
        <v>981164</v>
      </c>
      <c r="M30" s="55">
        <v>46174</v>
      </c>
      <c r="N30" s="36"/>
    </row>
    <row r="31" spans="1:14" s="2" customFormat="1" ht="25.5" x14ac:dyDescent="0.2">
      <c r="A31" s="47" t="s">
        <v>37</v>
      </c>
      <c r="B31" s="48" t="s">
        <v>0</v>
      </c>
      <c r="C31" s="49" t="s">
        <v>89</v>
      </c>
      <c r="D31" s="48" t="s">
        <v>0</v>
      </c>
      <c r="E31" s="68">
        <v>45517</v>
      </c>
      <c r="F31" s="59" t="s">
        <v>19</v>
      </c>
      <c r="G31" s="46">
        <v>2260172</v>
      </c>
      <c r="H31" s="60">
        <v>46195</v>
      </c>
      <c r="I31" s="47" t="s">
        <v>228</v>
      </c>
      <c r="J31" s="47" t="s">
        <v>57</v>
      </c>
      <c r="K31" s="53" t="s">
        <v>21</v>
      </c>
      <c r="L31" s="62">
        <v>410388</v>
      </c>
      <c r="M31" s="55">
        <v>46174</v>
      </c>
      <c r="N31" s="36"/>
    </row>
    <row r="32" spans="1:14" s="2" customFormat="1" ht="38.25" x14ac:dyDescent="0.2">
      <c r="A32" s="47" t="s">
        <v>37</v>
      </c>
      <c r="B32" s="48" t="s">
        <v>0</v>
      </c>
      <c r="C32" s="49" t="s">
        <v>89</v>
      </c>
      <c r="D32" s="48" t="s">
        <v>0</v>
      </c>
      <c r="E32" s="68">
        <v>45517</v>
      </c>
      <c r="F32" s="59" t="s">
        <v>19</v>
      </c>
      <c r="G32" s="46">
        <v>2260173</v>
      </c>
      <c r="H32" s="60">
        <v>46195</v>
      </c>
      <c r="I32" s="47" t="s">
        <v>229</v>
      </c>
      <c r="J32" s="47" t="s">
        <v>57</v>
      </c>
      <c r="K32" s="53" t="s">
        <v>21</v>
      </c>
      <c r="L32" s="62">
        <v>243388</v>
      </c>
      <c r="M32" s="55">
        <v>46174</v>
      </c>
      <c r="N32" s="36"/>
    </row>
    <row r="33" spans="1:14" s="2" customFormat="1" ht="38.25" x14ac:dyDescent="0.2">
      <c r="A33" s="47" t="s">
        <v>37</v>
      </c>
      <c r="B33" s="48" t="s">
        <v>0</v>
      </c>
      <c r="C33" s="49" t="s">
        <v>89</v>
      </c>
      <c r="D33" s="48" t="s">
        <v>0</v>
      </c>
      <c r="E33" s="68">
        <v>45517</v>
      </c>
      <c r="F33" s="59" t="s">
        <v>19</v>
      </c>
      <c r="G33" s="46">
        <v>2260174</v>
      </c>
      <c r="H33" s="60">
        <v>46195</v>
      </c>
      <c r="I33" s="47" t="s">
        <v>230</v>
      </c>
      <c r="J33" s="47" t="s">
        <v>57</v>
      </c>
      <c r="K33" s="53" t="s">
        <v>21</v>
      </c>
      <c r="L33" s="62">
        <v>743164</v>
      </c>
      <c r="M33" s="55">
        <v>46174</v>
      </c>
      <c r="N33" s="36"/>
    </row>
    <row r="34" spans="1:14" s="2" customFormat="1" ht="38.25" x14ac:dyDescent="0.2">
      <c r="A34" s="47" t="s">
        <v>37</v>
      </c>
      <c r="B34" s="47" t="s">
        <v>42</v>
      </c>
      <c r="C34" s="47" t="s">
        <v>231</v>
      </c>
      <c r="D34" s="57" t="s">
        <v>42</v>
      </c>
      <c r="E34" s="63">
        <v>46196</v>
      </c>
      <c r="F34" s="59" t="s">
        <v>19</v>
      </c>
      <c r="G34" s="46">
        <v>2260175</v>
      </c>
      <c r="H34" s="60">
        <v>46195</v>
      </c>
      <c r="I34" s="47" t="s">
        <v>232</v>
      </c>
      <c r="J34" s="47" t="s">
        <v>77</v>
      </c>
      <c r="K34" s="61" t="s">
        <v>72</v>
      </c>
      <c r="L34" s="62">
        <v>340797</v>
      </c>
      <c r="M34" s="55">
        <v>46174</v>
      </c>
      <c r="N34" s="36"/>
    </row>
    <row r="35" spans="1:14" s="2" customFormat="1" ht="25.5" x14ac:dyDescent="0.2">
      <c r="A35" s="47" t="s">
        <v>37</v>
      </c>
      <c r="B35" s="48" t="s">
        <v>0</v>
      </c>
      <c r="C35" s="49" t="s">
        <v>89</v>
      </c>
      <c r="D35" s="48" t="s">
        <v>0</v>
      </c>
      <c r="E35" s="68">
        <v>45517</v>
      </c>
      <c r="F35" s="59" t="s">
        <v>19</v>
      </c>
      <c r="G35" s="46">
        <v>2260176</v>
      </c>
      <c r="H35" s="60">
        <v>46196</v>
      </c>
      <c r="I35" s="47" t="s">
        <v>233</v>
      </c>
      <c r="J35" s="47" t="s">
        <v>57</v>
      </c>
      <c r="K35" s="53" t="s">
        <v>21</v>
      </c>
      <c r="L35" s="62">
        <v>39200</v>
      </c>
      <c r="M35" s="55">
        <v>46174</v>
      </c>
      <c r="N35" s="36"/>
    </row>
    <row r="36" spans="1:14" s="2" customFormat="1" ht="25.5" x14ac:dyDescent="0.2">
      <c r="A36" s="47" t="s">
        <v>37</v>
      </c>
      <c r="B36" s="48" t="s">
        <v>0</v>
      </c>
      <c r="C36" s="49" t="s">
        <v>89</v>
      </c>
      <c r="D36" s="48" t="s">
        <v>0</v>
      </c>
      <c r="E36" s="68">
        <v>45517</v>
      </c>
      <c r="F36" s="59" t="s">
        <v>19</v>
      </c>
      <c r="G36" s="46">
        <v>2260177</v>
      </c>
      <c r="H36" s="60">
        <v>46196</v>
      </c>
      <c r="I36" s="47" t="s">
        <v>234</v>
      </c>
      <c r="J36" s="47" t="s">
        <v>57</v>
      </c>
      <c r="K36" s="53" t="s">
        <v>21</v>
      </c>
      <c r="L36" s="62">
        <v>128600</v>
      </c>
      <c r="M36" s="55">
        <v>46174</v>
      </c>
      <c r="N36" s="36"/>
    </row>
    <row r="37" spans="1:14" s="2" customFormat="1" ht="38.25" x14ac:dyDescent="0.2">
      <c r="A37" s="47" t="s">
        <v>37</v>
      </c>
      <c r="B37" s="48" t="s">
        <v>0</v>
      </c>
      <c r="C37" s="49" t="s">
        <v>89</v>
      </c>
      <c r="D37" s="48" t="s">
        <v>0</v>
      </c>
      <c r="E37" s="68">
        <v>45517</v>
      </c>
      <c r="F37" s="59" t="s">
        <v>19</v>
      </c>
      <c r="G37" s="46">
        <v>2260178</v>
      </c>
      <c r="H37" s="60">
        <v>46196</v>
      </c>
      <c r="I37" s="47" t="s">
        <v>235</v>
      </c>
      <c r="J37" s="47" t="s">
        <v>57</v>
      </c>
      <c r="K37" s="53" t="s">
        <v>21</v>
      </c>
      <c r="L37" s="62">
        <v>130000</v>
      </c>
      <c r="M37" s="55">
        <v>46174</v>
      </c>
      <c r="N37" s="36"/>
    </row>
    <row r="38" spans="1:14" s="2" customFormat="1" ht="25.5" x14ac:dyDescent="0.2">
      <c r="A38" s="47" t="s">
        <v>37</v>
      </c>
      <c r="B38" s="48" t="s">
        <v>0</v>
      </c>
      <c r="C38" s="49" t="s">
        <v>89</v>
      </c>
      <c r="D38" s="48" t="s">
        <v>0</v>
      </c>
      <c r="E38" s="68">
        <v>45517</v>
      </c>
      <c r="F38" s="59" t="s">
        <v>19</v>
      </c>
      <c r="G38" s="46">
        <v>2260179</v>
      </c>
      <c r="H38" s="60">
        <v>46197</v>
      </c>
      <c r="I38" s="47" t="s">
        <v>236</v>
      </c>
      <c r="J38" s="47" t="s">
        <v>57</v>
      </c>
      <c r="K38" s="53" t="s">
        <v>21</v>
      </c>
      <c r="L38" s="62">
        <v>229948</v>
      </c>
      <c r="M38" s="55">
        <v>46174</v>
      </c>
      <c r="N38" s="36"/>
    </row>
    <row r="39" spans="1:14" s="2" customFormat="1" ht="25.5" x14ac:dyDescent="0.2">
      <c r="A39" s="47" t="s">
        <v>37</v>
      </c>
      <c r="B39" s="48" t="s">
        <v>0</v>
      </c>
      <c r="C39" s="49" t="s">
        <v>89</v>
      </c>
      <c r="D39" s="48" t="s">
        <v>0</v>
      </c>
      <c r="E39" s="68">
        <v>45517</v>
      </c>
      <c r="F39" s="59" t="s">
        <v>19</v>
      </c>
      <c r="G39" s="46">
        <v>2260180</v>
      </c>
      <c r="H39" s="60">
        <v>46197</v>
      </c>
      <c r="I39" s="47" t="s">
        <v>237</v>
      </c>
      <c r="J39" s="47" t="s">
        <v>57</v>
      </c>
      <c r="K39" s="53" t="s">
        <v>21</v>
      </c>
      <c r="L39" s="62">
        <v>71316</v>
      </c>
      <c r="M39" s="55">
        <v>46174</v>
      </c>
      <c r="N39" s="36"/>
    </row>
    <row r="40" spans="1:14" s="2" customFormat="1" ht="25.5" x14ac:dyDescent="0.2">
      <c r="A40" s="47" t="s">
        <v>37</v>
      </c>
      <c r="B40" s="48" t="s">
        <v>0</v>
      </c>
      <c r="C40" s="49" t="s">
        <v>89</v>
      </c>
      <c r="D40" s="48" t="s">
        <v>0</v>
      </c>
      <c r="E40" s="68">
        <v>45517</v>
      </c>
      <c r="F40" s="59" t="s">
        <v>19</v>
      </c>
      <c r="G40" s="46">
        <v>2260181</v>
      </c>
      <c r="H40" s="60">
        <v>46197</v>
      </c>
      <c r="I40" s="47" t="s">
        <v>238</v>
      </c>
      <c r="J40" s="47" t="s">
        <v>57</v>
      </c>
      <c r="K40" s="53" t="s">
        <v>21</v>
      </c>
      <c r="L40" s="62">
        <v>203934</v>
      </c>
      <c r="M40" s="55">
        <v>46174</v>
      </c>
      <c r="N40" s="36"/>
    </row>
    <row r="41" spans="1:14" s="2" customFormat="1" ht="25.5" x14ac:dyDescent="0.2">
      <c r="A41" s="47" t="s">
        <v>37</v>
      </c>
      <c r="B41" s="56" t="s">
        <v>98</v>
      </c>
      <c r="C41" s="56" t="s">
        <v>12</v>
      </c>
      <c r="D41" s="57" t="s">
        <v>42</v>
      </c>
      <c r="E41" s="58" t="s">
        <v>12</v>
      </c>
      <c r="F41" s="59" t="s">
        <v>19</v>
      </c>
      <c r="G41" s="46">
        <v>2260183</v>
      </c>
      <c r="H41" s="60">
        <v>46197</v>
      </c>
      <c r="I41" s="47" t="s">
        <v>239</v>
      </c>
      <c r="J41" s="47" t="s">
        <v>240</v>
      </c>
      <c r="K41" s="61" t="s">
        <v>241</v>
      </c>
      <c r="L41" s="62">
        <v>188020</v>
      </c>
      <c r="M41" s="55">
        <v>46174</v>
      </c>
      <c r="N41" s="36"/>
    </row>
    <row r="42" spans="1:14" s="2" customFormat="1" ht="25.5" x14ac:dyDescent="0.2">
      <c r="A42" s="47" t="s">
        <v>37</v>
      </c>
      <c r="B42" s="56" t="s">
        <v>98</v>
      </c>
      <c r="C42" s="56" t="s">
        <v>12</v>
      </c>
      <c r="D42" s="57" t="s">
        <v>42</v>
      </c>
      <c r="E42" s="58" t="s">
        <v>12</v>
      </c>
      <c r="F42" s="59" t="s">
        <v>19</v>
      </c>
      <c r="G42" s="46">
        <v>2260184</v>
      </c>
      <c r="H42" s="60">
        <v>46198</v>
      </c>
      <c r="I42" s="47" t="s">
        <v>242</v>
      </c>
      <c r="J42" s="64" t="s">
        <v>224</v>
      </c>
      <c r="K42" s="65" t="s">
        <v>22</v>
      </c>
      <c r="L42" s="62">
        <v>58853</v>
      </c>
      <c r="M42" s="55">
        <v>46174</v>
      </c>
      <c r="N42" s="36"/>
    </row>
    <row r="43" spans="1:14" s="2" customFormat="1" ht="38.25" x14ac:dyDescent="0.2">
      <c r="A43" s="47" t="s">
        <v>37</v>
      </c>
      <c r="B43" s="56" t="s">
        <v>98</v>
      </c>
      <c r="C43" s="56" t="s">
        <v>12</v>
      </c>
      <c r="D43" s="57" t="s">
        <v>42</v>
      </c>
      <c r="E43" s="58" t="s">
        <v>12</v>
      </c>
      <c r="F43" s="59" t="s">
        <v>19</v>
      </c>
      <c r="G43" s="46">
        <v>2260185</v>
      </c>
      <c r="H43" s="60">
        <v>46198</v>
      </c>
      <c r="I43" s="47" t="s">
        <v>243</v>
      </c>
      <c r="J43" s="47" t="s">
        <v>244</v>
      </c>
      <c r="K43" s="61" t="s">
        <v>88</v>
      </c>
      <c r="L43" s="62">
        <v>175204</v>
      </c>
      <c r="M43" s="55">
        <v>46174</v>
      </c>
      <c r="N43" s="36"/>
    </row>
    <row r="44" spans="1:14" s="2" customFormat="1" ht="25.5" x14ac:dyDescent="0.2">
      <c r="A44" s="47" t="s">
        <v>37</v>
      </c>
      <c r="B44" s="48" t="s">
        <v>0</v>
      </c>
      <c r="C44" s="49" t="s">
        <v>89</v>
      </c>
      <c r="D44" s="48" t="s">
        <v>0</v>
      </c>
      <c r="E44" s="68">
        <v>45517</v>
      </c>
      <c r="F44" s="59" t="s">
        <v>19</v>
      </c>
      <c r="G44" s="46">
        <v>2260186</v>
      </c>
      <c r="H44" s="60">
        <v>46198</v>
      </c>
      <c r="I44" s="47" t="s">
        <v>245</v>
      </c>
      <c r="J44" s="47" t="s">
        <v>57</v>
      </c>
      <c r="K44" s="53" t="s">
        <v>21</v>
      </c>
      <c r="L44" s="62">
        <v>307076</v>
      </c>
      <c r="M44" s="55">
        <v>46174</v>
      </c>
      <c r="N44" s="36"/>
    </row>
    <row r="45" spans="1:14" s="2" customFormat="1" ht="25.5" x14ac:dyDescent="0.2">
      <c r="A45" s="47" t="s">
        <v>37</v>
      </c>
      <c r="B45" s="48" t="s">
        <v>0</v>
      </c>
      <c r="C45" s="49" t="s">
        <v>89</v>
      </c>
      <c r="D45" s="48" t="s">
        <v>0</v>
      </c>
      <c r="E45" s="68">
        <v>45517</v>
      </c>
      <c r="F45" s="59" t="s">
        <v>19</v>
      </c>
      <c r="G45" s="46">
        <v>2260187</v>
      </c>
      <c r="H45" s="60">
        <v>46198</v>
      </c>
      <c r="I45" s="47" t="s">
        <v>246</v>
      </c>
      <c r="J45" s="47" t="s">
        <v>57</v>
      </c>
      <c r="K45" s="53" t="s">
        <v>21</v>
      </c>
      <c r="L45" s="62">
        <v>133022</v>
      </c>
      <c r="M45" s="55">
        <v>46174</v>
      </c>
      <c r="N45" s="36"/>
    </row>
    <row r="46" spans="1:14" s="2" customFormat="1" ht="38.25" x14ac:dyDescent="0.2">
      <c r="A46" s="47" t="s">
        <v>37</v>
      </c>
      <c r="B46" s="56" t="s">
        <v>98</v>
      </c>
      <c r="C46" s="56" t="s">
        <v>12</v>
      </c>
      <c r="D46" s="57" t="s">
        <v>42</v>
      </c>
      <c r="E46" s="58" t="s">
        <v>12</v>
      </c>
      <c r="F46" s="59" t="s">
        <v>19</v>
      </c>
      <c r="G46" s="46">
        <v>2260188</v>
      </c>
      <c r="H46" s="60">
        <v>46198</v>
      </c>
      <c r="I46" s="47" t="s">
        <v>247</v>
      </c>
      <c r="J46" s="47" t="s">
        <v>77</v>
      </c>
      <c r="K46" s="61" t="s">
        <v>72</v>
      </c>
      <c r="L46" s="62">
        <v>211331</v>
      </c>
      <c r="M46" s="55">
        <v>46174</v>
      </c>
      <c r="N46" s="36"/>
    </row>
    <row r="47" spans="1:14" s="2" customFormat="1" ht="25.5" x14ac:dyDescent="0.2">
      <c r="A47" s="47" t="s">
        <v>37</v>
      </c>
      <c r="B47" s="48" t="s">
        <v>0</v>
      </c>
      <c r="C47" s="49" t="s">
        <v>89</v>
      </c>
      <c r="D47" s="48" t="s">
        <v>0</v>
      </c>
      <c r="E47" s="68">
        <v>45517</v>
      </c>
      <c r="F47" s="59" t="s">
        <v>19</v>
      </c>
      <c r="G47" s="46">
        <v>2260190</v>
      </c>
      <c r="H47" s="60">
        <v>46203</v>
      </c>
      <c r="I47" s="47" t="s">
        <v>248</v>
      </c>
      <c r="J47" s="47" t="s">
        <v>57</v>
      </c>
      <c r="K47" s="53" t="s">
        <v>21</v>
      </c>
      <c r="L47" s="62">
        <v>1235792</v>
      </c>
      <c r="M47" s="55">
        <v>46174</v>
      </c>
      <c r="N47" s="36"/>
    </row>
    <row r="48" spans="1:14" s="2" customFormat="1" ht="25.5" x14ac:dyDescent="0.2">
      <c r="A48" s="47" t="s">
        <v>37</v>
      </c>
      <c r="B48" s="48" t="s">
        <v>0</v>
      </c>
      <c r="C48" s="49" t="s">
        <v>89</v>
      </c>
      <c r="D48" s="48" t="s">
        <v>0</v>
      </c>
      <c r="E48" s="68">
        <v>45517</v>
      </c>
      <c r="F48" s="59" t="s">
        <v>19</v>
      </c>
      <c r="G48" s="46">
        <v>2260191</v>
      </c>
      <c r="H48" s="60">
        <v>46203</v>
      </c>
      <c r="I48" s="47" t="s">
        <v>249</v>
      </c>
      <c r="J48" s="47" t="s">
        <v>57</v>
      </c>
      <c r="K48" s="53" t="s">
        <v>21</v>
      </c>
      <c r="L48" s="62">
        <v>478896</v>
      </c>
      <c r="M48" s="55">
        <v>46174</v>
      </c>
      <c r="N48" s="36"/>
    </row>
    <row r="49" spans="1:14" s="2" customFormat="1" ht="25.5" x14ac:dyDescent="0.2">
      <c r="A49" s="47" t="s">
        <v>35</v>
      </c>
      <c r="B49" s="56" t="s">
        <v>98</v>
      </c>
      <c r="C49" s="56" t="s">
        <v>12</v>
      </c>
      <c r="D49" s="57" t="s">
        <v>42</v>
      </c>
      <c r="E49" s="58" t="s">
        <v>12</v>
      </c>
      <c r="F49" s="59" t="s">
        <v>15</v>
      </c>
      <c r="G49" s="50">
        <v>3260103</v>
      </c>
      <c r="H49" s="68">
        <v>46174</v>
      </c>
      <c r="I49" s="47" t="s">
        <v>250</v>
      </c>
      <c r="J49" s="47" t="s">
        <v>251</v>
      </c>
      <c r="K49" s="53" t="s">
        <v>252</v>
      </c>
      <c r="L49" s="39">
        <v>209999</v>
      </c>
      <c r="M49" s="55">
        <v>46174</v>
      </c>
      <c r="N49" s="36"/>
    </row>
    <row r="50" spans="1:14" s="2" customFormat="1" ht="25.5" x14ac:dyDescent="0.2">
      <c r="A50" s="47" t="s">
        <v>35</v>
      </c>
      <c r="B50" s="56" t="s">
        <v>98</v>
      </c>
      <c r="C50" s="56" t="s">
        <v>12</v>
      </c>
      <c r="D50" s="57" t="s">
        <v>42</v>
      </c>
      <c r="E50" s="58" t="s">
        <v>12</v>
      </c>
      <c r="F50" s="59" t="s">
        <v>15</v>
      </c>
      <c r="G50" s="50">
        <v>3260107</v>
      </c>
      <c r="H50" s="68">
        <v>46183</v>
      </c>
      <c r="I50" s="47" t="s">
        <v>253</v>
      </c>
      <c r="J50" s="47" t="s">
        <v>254</v>
      </c>
      <c r="K50" s="53" t="s">
        <v>255</v>
      </c>
      <c r="L50" s="39">
        <v>19635</v>
      </c>
      <c r="M50" s="55">
        <v>46174</v>
      </c>
      <c r="N50" s="36"/>
    </row>
    <row r="51" spans="1:14" s="2" customFormat="1" ht="25.5" x14ac:dyDescent="0.2">
      <c r="A51" s="47" t="s">
        <v>35</v>
      </c>
      <c r="B51" s="56" t="s">
        <v>98</v>
      </c>
      <c r="C51" s="56" t="s">
        <v>12</v>
      </c>
      <c r="D51" s="57" t="s">
        <v>42</v>
      </c>
      <c r="E51" s="58" t="s">
        <v>12</v>
      </c>
      <c r="F51" s="59" t="s">
        <v>15</v>
      </c>
      <c r="G51" s="50">
        <v>3260108</v>
      </c>
      <c r="H51" s="68">
        <v>46183</v>
      </c>
      <c r="I51" s="47" t="s">
        <v>256</v>
      </c>
      <c r="J51" s="47" t="s">
        <v>254</v>
      </c>
      <c r="K51" s="53" t="s">
        <v>255</v>
      </c>
      <c r="L51" s="39">
        <v>39270</v>
      </c>
      <c r="M51" s="55">
        <v>46174</v>
      </c>
      <c r="N51" s="36"/>
    </row>
    <row r="52" spans="1:14" s="2" customFormat="1" ht="25.5" x14ac:dyDescent="0.2">
      <c r="A52" s="47" t="s">
        <v>35</v>
      </c>
      <c r="B52" s="56" t="s">
        <v>98</v>
      </c>
      <c r="C52" s="56" t="s">
        <v>12</v>
      </c>
      <c r="D52" s="57" t="s">
        <v>42</v>
      </c>
      <c r="E52" s="58" t="s">
        <v>12</v>
      </c>
      <c r="F52" s="59" t="s">
        <v>15</v>
      </c>
      <c r="G52" s="50">
        <v>3260109</v>
      </c>
      <c r="H52" s="68">
        <v>46184</v>
      </c>
      <c r="I52" s="47" t="s">
        <v>257</v>
      </c>
      <c r="J52" s="47" t="s">
        <v>258</v>
      </c>
      <c r="K52" s="53" t="s">
        <v>259</v>
      </c>
      <c r="L52" s="39">
        <v>74970</v>
      </c>
      <c r="M52" s="55">
        <v>46174</v>
      </c>
      <c r="N52" s="36"/>
    </row>
    <row r="53" spans="1:14" s="2" customFormat="1" ht="38.25" x14ac:dyDescent="0.2">
      <c r="A53" s="47" t="s">
        <v>35</v>
      </c>
      <c r="B53" s="48" t="s">
        <v>0</v>
      </c>
      <c r="C53" s="49" t="s">
        <v>89</v>
      </c>
      <c r="D53" s="48" t="s">
        <v>0</v>
      </c>
      <c r="E53" s="68">
        <v>45517</v>
      </c>
      <c r="F53" s="59" t="s">
        <v>15</v>
      </c>
      <c r="G53" s="50">
        <v>3260110</v>
      </c>
      <c r="H53" s="68">
        <v>46184</v>
      </c>
      <c r="I53" s="47" t="s">
        <v>260</v>
      </c>
      <c r="J53" s="47" t="s">
        <v>57</v>
      </c>
      <c r="K53" s="53" t="s">
        <v>21</v>
      </c>
      <c r="L53" s="39">
        <v>174190</v>
      </c>
      <c r="M53" s="55">
        <v>46174</v>
      </c>
      <c r="N53" s="36"/>
    </row>
    <row r="54" spans="1:14" s="2" customFormat="1" ht="38.25" x14ac:dyDescent="0.2">
      <c r="A54" s="47" t="s">
        <v>35</v>
      </c>
      <c r="B54" s="48" t="s">
        <v>0</v>
      </c>
      <c r="C54" s="49" t="s">
        <v>89</v>
      </c>
      <c r="D54" s="48" t="s">
        <v>0</v>
      </c>
      <c r="E54" s="68">
        <v>45517</v>
      </c>
      <c r="F54" s="59" t="s">
        <v>15</v>
      </c>
      <c r="G54" s="50">
        <v>3260111</v>
      </c>
      <c r="H54" s="68">
        <v>46184</v>
      </c>
      <c r="I54" s="47" t="s">
        <v>261</v>
      </c>
      <c r="J54" s="47" t="s">
        <v>57</v>
      </c>
      <c r="K54" s="53" t="s">
        <v>21</v>
      </c>
      <c r="L54" s="39">
        <v>227190</v>
      </c>
      <c r="M54" s="55">
        <v>46174</v>
      </c>
      <c r="N54" s="36"/>
    </row>
    <row r="55" spans="1:14" s="2" customFormat="1" ht="25.5" x14ac:dyDescent="0.2">
      <c r="A55" s="47" t="s">
        <v>35</v>
      </c>
      <c r="B55" s="56" t="s">
        <v>98</v>
      </c>
      <c r="C55" s="56" t="s">
        <v>12</v>
      </c>
      <c r="D55" s="57" t="s">
        <v>42</v>
      </c>
      <c r="E55" s="58" t="s">
        <v>12</v>
      </c>
      <c r="F55" s="59" t="s">
        <v>15</v>
      </c>
      <c r="G55" s="50">
        <v>3260112</v>
      </c>
      <c r="H55" s="68">
        <v>46185</v>
      </c>
      <c r="I55" s="47" t="s">
        <v>262</v>
      </c>
      <c r="J55" s="47" t="s">
        <v>263</v>
      </c>
      <c r="K55" s="53" t="s">
        <v>264</v>
      </c>
      <c r="L55" s="39">
        <v>210000</v>
      </c>
      <c r="M55" s="55">
        <v>46174</v>
      </c>
      <c r="N55" s="36"/>
    </row>
    <row r="56" spans="1:14" s="2" customFormat="1" ht="38.25" x14ac:dyDescent="0.2">
      <c r="A56" s="47" t="s">
        <v>35</v>
      </c>
      <c r="B56" s="48" t="s">
        <v>0</v>
      </c>
      <c r="C56" s="49" t="s">
        <v>89</v>
      </c>
      <c r="D56" s="48" t="s">
        <v>0</v>
      </c>
      <c r="E56" s="68">
        <v>45517</v>
      </c>
      <c r="F56" s="59" t="s">
        <v>15</v>
      </c>
      <c r="G56" s="50">
        <v>3260114</v>
      </c>
      <c r="H56" s="68">
        <v>46188</v>
      </c>
      <c r="I56" s="47" t="s">
        <v>265</v>
      </c>
      <c r="J56" s="47" t="s">
        <v>57</v>
      </c>
      <c r="K56" s="53" t="s">
        <v>21</v>
      </c>
      <c r="L56" s="39">
        <v>37486</v>
      </c>
      <c r="M56" s="55">
        <v>46174</v>
      </c>
      <c r="N56" s="36"/>
    </row>
    <row r="57" spans="1:14" s="2" customFormat="1" ht="25.5" x14ac:dyDescent="0.2">
      <c r="A57" s="47" t="s">
        <v>35</v>
      </c>
      <c r="B57" s="48" t="s">
        <v>0</v>
      </c>
      <c r="C57" s="49" t="s">
        <v>89</v>
      </c>
      <c r="D57" s="48" t="s">
        <v>0</v>
      </c>
      <c r="E57" s="68">
        <v>45517</v>
      </c>
      <c r="F57" s="59" t="s">
        <v>15</v>
      </c>
      <c r="G57" s="50">
        <v>3260115</v>
      </c>
      <c r="H57" s="68">
        <v>46189</v>
      </c>
      <c r="I57" s="47" t="s">
        <v>266</v>
      </c>
      <c r="J57" s="47" t="s">
        <v>57</v>
      </c>
      <c r="K57" s="53" t="s">
        <v>21</v>
      </c>
      <c r="L57" s="39">
        <v>67914</v>
      </c>
      <c r="M57" s="55">
        <v>46174</v>
      </c>
      <c r="N57" s="36"/>
    </row>
    <row r="58" spans="1:14" s="2" customFormat="1" ht="51" x14ac:dyDescent="0.2">
      <c r="A58" s="47" t="s">
        <v>35</v>
      </c>
      <c r="B58" s="48" t="s">
        <v>0</v>
      </c>
      <c r="C58" s="49" t="s">
        <v>89</v>
      </c>
      <c r="D58" s="48" t="s">
        <v>0</v>
      </c>
      <c r="E58" s="68">
        <v>45517</v>
      </c>
      <c r="F58" s="59" t="s">
        <v>15</v>
      </c>
      <c r="G58" s="50">
        <v>3260116</v>
      </c>
      <c r="H58" s="68">
        <v>46189</v>
      </c>
      <c r="I58" s="47" t="s">
        <v>267</v>
      </c>
      <c r="J58" s="47" t="s">
        <v>57</v>
      </c>
      <c r="K58" s="53" t="s">
        <v>21</v>
      </c>
      <c r="L58" s="39">
        <v>385356</v>
      </c>
      <c r="M58" s="55">
        <v>46174</v>
      </c>
      <c r="N58" s="36"/>
    </row>
    <row r="59" spans="1:14" s="2" customFormat="1" ht="25.5" x14ac:dyDescent="0.2">
      <c r="A59" s="47" t="s">
        <v>35</v>
      </c>
      <c r="B59" s="56" t="s">
        <v>98</v>
      </c>
      <c r="C59" s="56" t="s">
        <v>12</v>
      </c>
      <c r="D59" s="57" t="s">
        <v>42</v>
      </c>
      <c r="E59" s="58" t="s">
        <v>12</v>
      </c>
      <c r="F59" s="59" t="s">
        <v>15</v>
      </c>
      <c r="G59" s="50">
        <v>3260120</v>
      </c>
      <c r="H59" s="68">
        <v>46197</v>
      </c>
      <c r="I59" s="47" t="s">
        <v>268</v>
      </c>
      <c r="J59" s="47" t="s">
        <v>167</v>
      </c>
      <c r="K59" s="53" t="s">
        <v>168</v>
      </c>
      <c r="L59" s="39">
        <v>154700</v>
      </c>
      <c r="M59" s="55">
        <v>46174</v>
      </c>
      <c r="N59" s="36"/>
    </row>
    <row r="60" spans="1:14" ht="38.25" x14ac:dyDescent="0.2">
      <c r="A60" s="47" t="s">
        <v>35</v>
      </c>
      <c r="B60" s="48" t="s">
        <v>0</v>
      </c>
      <c r="C60" s="49" t="s">
        <v>89</v>
      </c>
      <c r="D60" s="48" t="s">
        <v>0</v>
      </c>
      <c r="E60" s="68">
        <v>45517</v>
      </c>
      <c r="F60" s="59" t="s">
        <v>15</v>
      </c>
      <c r="G60" s="50">
        <v>3260122</v>
      </c>
      <c r="H60" s="68">
        <v>46199</v>
      </c>
      <c r="I60" s="47" t="s">
        <v>269</v>
      </c>
      <c r="J60" s="47" t="s">
        <v>57</v>
      </c>
      <c r="K60" s="53" t="s">
        <v>21</v>
      </c>
      <c r="L60" s="39">
        <v>281076</v>
      </c>
      <c r="M60" s="55">
        <v>46174</v>
      </c>
      <c r="N60" s="36"/>
    </row>
    <row r="61" spans="1:14" ht="25.5" x14ac:dyDescent="0.2">
      <c r="A61" s="47" t="s">
        <v>35</v>
      </c>
      <c r="B61" s="56" t="s">
        <v>98</v>
      </c>
      <c r="C61" s="56" t="s">
        <v>12</v>
      </c>
      <c r="D61" s="57" t="s">
        <v>42</v>
      </c>
      <c r="E61" s="58" t="s">
        <v>12</v>
      </c>
      <c r="F61" s="59" t="s">
        <v>15</v>
      </c>
      <c r="G61" s="50">
        <v>3260124</v>
      </c>
      <c r="H61" s="68">
        <v>46199</v>
      </c>
      <c r="I61" s="47" t="s">
        <v>270</v>
      </c>
      <c r="J61" s="47" t="s">
        <v>258</v>
      </c>
      <c r="K61" s="53" t="s">
        <v>259</v>
      </c>
      <c r="L61" s="39">
        <v>74970</v>
      </c>
      <c r="M61" s="55">
        <v>46174</v>
      </c>
      <c r="N61" s="36"/>
    </row>
    <row r="62" spans="1:14" ht="25.5" x14ac:dyDescent="0.2">
      <c r="A62" s="47" t="s">
        <v>35</v>
      </c>
      <c r="B62" s="48" t="s">
        <v>0</v>
      </c>
      <c r="C62" s="49" t="s">
        <v>89</v>
      </c>
      <c r="D62" s="48" t="s">
        <v>0</v>
      </c>
      <c r="E62" s="68">
        <v>45517</v>
      </c>
      <c r="F62" s="59" t="s">
        <v>15</v>
      </c>
      <c r="G62" s="50">
        <v>3260126</v>
      </c>
      <c r="H62" s="68">
        <v>46203</v>
      </c>
      <c r="I62" s="47" t="s">
        <v>271</v>
      </c>
      <c r="J62" s="47" t="s">
        <v>57</v>
      </c>
      <c r="K62" s="53" t="s">
        <v>21</v>
      </c>
      <c r="L62" s="39">
        <v>47000</v>
      </c>
      <c r="M62" s="55">
        <v>46174</v>
      </c>
      <c r="N62" s="36"/>
    </row>
    <row r="63" spans="1:14" ht="25.5" x14ac:dyDescent="0.2">
      <c r="A63" s="47" t="s">
        <v>34</v>
      </c>
      <c r="B63" s="48" t="s">
        <v>0</v>
      </c>
      <c r="C63" s="49" t="s">
        <v>89</v>
      </c>
      <c r="D63" s="48" t="s">
        <v>0</v>
      </c>
      <c r="E63" s="68">
        <v>45517</v>
      </c>
      <c r="F63" s="59" t="s">
        <v>19</v>
      </c>
      <c r="G63" s="46">
        <v>42600133</v>
      </c>
      <c r="H63" s="60">
        <v>46178</v>
      </c>
      <c r="I63" s="66" t="s">
        <v>272</v>
      </c>
      <c r="J63" s="47" t="s">
        <v>57</v>
      </c>
      <c r="K63" s="53" t="s">
        <v>21</v>
      </c>
      <c r="L63" s="69">
        <v>278393</v>
      </c>
      <c r="M63" s="55">
        <v>46174</v>
      </c>
      <c r="N63" s="36"/>
    </row>
    <row r="64" spans="1:14" ht="25.5" x14ac:dyDescent="0.2">
      <c r="A64" s="47" t="s">
        <v>34</v>
      </c>
      <c r="B64" s="56" t="s">
        <v>98</v>
      </c>
      <c r="C64" s="56" t="s">
        <v>12</v>
      </c>
      <c r="D64" s="57" t="s">
        <v>42</v>
      </c>
      <c r="E64" s="58" t="s">
        <v>12</v>
      </c>
      <c r="F64" s="59" t="s">
        <v>19</v>
      </c>
      <c r="G64" s="46">
        <v>42600139</v>
      </c>
      <c r="H64" s="63">
        <v>46185</v>
      </c>
      <c r="I64" s="66" t="s">
        <v>273</v>
      </c>
      <c r="J64" s="66" t="s">
        <v>274</v>
      </c>
      <c r="K64" s="67" t="s">
        <v>275</v>
      </c>
      <c r="L64" s="69">
        <v>196350</v>
      </c>
      <c r="M64" s="55">
        <v>46174</v>
      </c>
      <c r="N64" s="36"/>
    </row>
    <row r="65" spans="1:14" ht="13.5" x14ac:dyDescent="0.2">
      <c r="A65" s="47" t="s">
        <v>34</v>
      </c>
      <c r="B65" s="56" t="s">
        <v>98</v>
      </c>
      <c r="C65" s="56" t="s">
        <v>12</v>
      </c>
      <c r="D65" s="57" t="s">
        <v>42</v>
      </c>
      <c r="E65" s="58" t="s">
        <v>12</v>
      </c>
      <c r="F65" s="59" t="s">
        <v>19</v>
      </c>
      <c r="G65" s="46">
        <v>42600144</v>
      </c>
      <c r="H65" s="68">
        <v>46188</v>
      </c>
      <c r="I65" s="66" t="s">
        <v>276</v>
      </c>
      <c r="J65" s="66" t="s">
        <v>277</v>
      </c>
      <c r="K65" s="67" t="s">
        <v>278</v>
      </c>
      <c r="L65" s="69">
        <v>39151</v>
      </c>
      <c r="M65" s="55">
        <v>46174</v>
      </c>
      <c r="N65" s="36"/>
    </row>
    <row r="66" spans="1:14" ht="25.5" x14ac:dyDescent="0.2">
      <c r="A66" s="47" t="s">
        <v>34</v>
      </c>
      <c r="B66" s="48" t="s">
        <v>0</v>
      </c>
      <c r="C66" s="49" t="s">
        <v>89</v>
      </c>
      <c r="D66" s="48" t="s">
        <v>0</v>
      </c>
      <c r="E66" s="68">
        <v>45517</v>
      </c>
      <c r="F66" s="59" t="s">
        <v>19</v>
      </c>
      <c r="G66" s="46">
        <v>42600148</v>
      </c>
      <c r="H66" s="68">
        <v>46192</v>
      </c>
      <c r="I66" s="66" t="s">
        <v>279</v>
      </c>
      <c r="J66" s="47" t="s">
        <v>57</v>
      </c>
      <c r="K66" s="53" t="s">
        <v>21</v>
      </c>
      <c r="L66" s="69">
        <v>230528</v>
      </c>
      <c r="M66" s="55">
        <v>46174</v>
      </c>
      <c r="N66" s="36"/>
    </row>
    <row r="67" spans="1:14" ht="25.5" x14ac:dyDescent="0.2">
      <c r="A67" s="47" t="s">
        <v>34</v>
      </c>
      <c r="B67" s="48" t="s">
        <v>0</v>
      </c>
      <c r="C67" s="49" t="s">
        <v>89</v>
      </c>
      <c r="D67" s="48" t="s">
        <v>0</v>
      </c>
      <c r="E67" s="68">
        <v>45517</v>
      </c>
      <c r="F67" s="59" t="s">
        <v>19</v>
      </c>
      <c r="G67" s="46">
        <v>42600149</v>
      </c>
      <c r="H67" s="68">
        <v>46196</v>
      </c>
      <c r="I67" s="66" t="s">
        <v>280</v>
      </c>
      <c r="J67" s="47" t="s">
        <v>57</v>
      </c>
      <c r="K67" s="53" t="s">
        <v>21</v>
      </c>
      <c r="L67" s="69">
        <v>183588</v>
      </c>
      <c r="M67" s="55">
        <v>46174</v>
      </c>
      <c r="N67" s="36"/>
    </row>
    <row r="68" spans="1:14" ht="25.5" x14ac:dyDescent="0.2">
      <c r="A68" s="47" t="s">
        <v>34</v>
      </c>
      <c r="B68" s="48" t="s">
        <v>0</v>
      </c>
      <c r="C68" s="49" t="s">
        <v>89</v>
      </c>
      <c r="D68" s="48" t="s">
        <v>0</v>
      </c>
      <c r="E68" s="68">
        <v>45517</v>
      </c>
      <c r="F68" s="59" t="s">
        <v>19</v>
      </c>
      <c r="G68" s="46">
        <v>42600150</v>
      </c>
      <c r="H68" s="68">
        <v>46196</v>
      </c>
      <c r="I68" s="66" t="s">
        <v>281</v>
      </c>
      <c r="J68" s="47" t="s">
        <v>57</v>
      </c>
      <c r="K68" s="53" t="s">
        <v>21</v>
      </c>
      <c r="L68" s="69">
        <v>250588</v>
      </c>
      <c r="M68" s="55">
        <v>46174</v>
      </c>
      <c r="N68" s="36"/>
    </row>
    <row r="69" spans="1:14" ht="13.5" x14ac:dyDescent="0.2">
      <c r="A69" s="47" t="s">
        <v>34</v>
      </c>
      <c r="B69" s="56" t="s">
        <v>98</v>
      </c>
      <c r="C69" s="56" t="s">
        <v>12</v>
      </c>
      <c r="D69" s="57" t="s">
        <v>42</v>
      </c>
      <c r="E69" s="58" t="s">
        <v>12</v>
      </c>
      <c r="F69" s="59" t="s">
        <v>19</v>
      </c>
      <c r="G69" s="46">
        <v>42600151</v>
      </c>
      <c r="H69" s="68">
        <v>46197</v>
      </c>
      <c r="I69" s="66" t="s">
        <v>282</v>
      </c>
      <c r="J69" s="66" t="s">
        <v>283</v>
      </c>
      <c r="K69" s="67" t="s">
        <v>284</v>
      </c>
      <c r="L69" s="69">
        <v>200000</v>
      </c>
      <c r="M69" s="55">
        <v>46174</v>
      </c>
      <c r="N69" s="36"/>
    </row>
    <row r="70" spans="1:14" ht="25.5" x14ac:dyDescent="0.2">
      <c r="A70" s="47" t="s">
        <v>34</v>
      </c>
      <c r="B70" s="48" t="s">
        <v>0</v>
      </c>
      <c r="C70" s="49" t="s">
        <v>89</v>
      </c>
      <c r="D70" s="48" t="s">
        <v>0</v>
      </c>
      <c r="E70" s="68">
        <v>45517</v>
      </c>
      <c r="F70" s="59" t="s">
        <v>19</v>
      </c>
      <c r="G70" s="46">
        <v>42600152</v>
      </c>
      <c r="H70" s="68">
        <v>46197</v>
      </c>
      <c r="I70" s="66" t="s">
        <v>285</v>
      </c>
      <c r="J70" s="47" t="s">
        <v>57</v>
      </c>
      <c r="K70" s="53" t="s">
        <v>21</v>
      </c>
      <c r="L70" s="69">
        <v>178316</v>
      </c>
      <c r="M70" s="55">
        <v>46174</v>
      </c>
      <c r="N70" s="36"/>
    </row>
    <row r="71" spans="1:14" ht="25.5" x14ac:dyDescent="0.2">
      <c r="A71" s="47" t="s">
        <v>52</v>
      </c>
      <c r="B71" s="56" t="s">
        <v>98</v>
      </c>
      <c r="C71" s="56" t="s">
        <v>12</v>
      </c>
      <c r="D71" s="57" t="s">
        <v>42</v>
      </c>
      <c r="E71" s="58" t="s">
        <v>12</v>
      </c>
      <c r="F71" s="59" t="s">
        <v>19</v>
      </c>
      <c r="G71" s="46">
        <v>5260133</v>
      </c>
      <c r="H71" s="68">
        <v>46175</v>
      </c>
      <c r="I71" s="47" t="s">
        <v>286</v>
      </c>
      <c r="J71" s="47" t="s">
        <v>85</v>
      </c>
      <c r="K71" s="70" t="s">
        <v>71</v>
      </c>
      <c r="L71" s="54">
        <v>138040</v>
      </c>
      <c r="M71" s="55">
        <v>46174</v>
      </c>
      <c r="N71" s="36"/>
    </row>
    <row r="72" spans="1:14" ht="25.5" x14ac:dyDescent="0.2">
      <c r="A72" s="47" t="s">
        <v>52</v>
      </c>
      <c r="B72" s="48" t="s">
        <v>0</v>
      </c>
      <c r="C72" s="49" t="s">
        <v>89</v>
      </c>
      <c r="D72" s="48" t="s">
        <v>0</v>
      </c>
      <c r="E72" s="68">
        <v>45517</v>
      </c>
      <c r="F72" s="59" t="s">
        <v>19</v>
      </c>
      <c r="G72" s="46">
        <v>5260138</v>
      </c>
      <c r="H72" s="68">
        <v>46181</v>
      </c>
      <c r="I72" s="47" t="s">
        <v>287</v>
      </c>
      <c r="J72" s="47" t="s">
        <v>57</v>
      </c>
      <c r="K72" s="53" t="s">
        <v>21</v>
      </c>
      <c r="L72" s="54">
        <v>238646</v>
      </c>
      <c r="M72" s="55">
        <v>46174</v>
      </c>
      <c r="N72" s="36"/>
    </row>
    <row r="73" spans="1:14" ht="25.5" x14ac:dyDescent="0.2">
      <c r="A73" s="47" t="s">
        <v>52</v>
      </c>
      <c r="B73" s="56" t="s">
        <v>98</v>
      </c>
      <c r="C73" s="56" t="s">
        <v>12</v>
      </c>
      <c r="D73" s="57" t="s">
        <v>42</v>
      </c>
      <c r="E73" s="58" t="s">
        <v>12</v>
      </c>
      <c r="F73" s="59" t="s">
        <v>19</v>
      </c>
      <c r="G73" s="46">
        <v>5260139</v>
      </c>
      <c r="H73" s="68">
        <v>46181</v>
      </c>
      <c r="I73" s="47" t="s">
        <v>288</v>
      </c>
      <c r="J73" s="47" t="s">
        <v>289</v>
      </c>
      <c r="K73" s="53" t="s">
        <v>290</v>
      </c>
      <c r="L73" s="54">
        <v>60000</v>
      </c>
      <c r="M73" s="55">
        <v>46174</v>
      </c>
      <c r="N73" s="36"/>
    </row>
    <row r="74" spans="1:14" ht="25.5" x14ac:dyDescent="0.2">
      <c r="A74" s="47" t="s">
        <v>52</v>
      </c>
      <c r="B74" s="56" t="s">
        <v>98</v>
      </c>
      <c r="C74" s="56" t="s">
        <v>12</v>
      </c>
      <c r="D74" s="57" t="s">
        <v>42</v>
      </c>
      <c r="E74" s="58" t="s">
        <v>12</v>
      </c>
      <c r="F74" s="59" t="s">
        <v>19</v>
      </c>
      <c r="G74" s="46">
        <v>5260140</v>
      </c>
      <c r="H74" s="68">
        <v>46181</v>
      </c>
      <c r="I74" s="47" t="s">
        <v>291</v>
      </c>
      <c r="J74" s="47" t="s">
        <v>289</v>
      </c>
      <c r="K74" s="53" t="s">
        <v>290</v>
      </c>
      <c r="L74" s="54">
        <v>70000</v>
      </c>
      <c r="M74" s="55">
        <v>46174</v>
      </c>
      <c r="N74" s="36"/>
    </row>
    <row r="75" spans="1:14" ht="25.5" x14ac:dyDescent="0.2">
      <c r="A75" s="47" t="s">
        <v>52</v>
      </c>
      <c r="B75" s="56" t="s">
        <v>98</v>
      </c>
      <c r="C75" s="56" t="s">
        <v>12</v>
      </c>
      <c r="D75" s="57" t="s">
        <v>42</v>
      </c>
      <c r="E75" s="58" t="s">
        <v>12</v>
      </c>
      <c r="F75" s="59" t="s">
        <v>19</v>
      </c>
      <c r="G75" s="46">
        <v>5260153</v>
      </c>
      <c r="H75" s="68">
        <v>46195</v>
      </c>
      <c r="I75" s="47" t="s">
        <v>292</v>
      </c>
      <c r="J75" s="64" t="s">
        <v>224</v>
      </c>
      <c r="K75" s="65" t="s">
        <v>22</v>
      </c>
      <c r="L75" s="54">
        <v>92352</v>
      </c>
      <c r="M75" s="55">
        <v>46174</v>
      </c>
      <c r="N75" s="36"/>
    </row>
    <row r="76" spans="1:14" ht="25.5" x14ac:dyDescent="0.2">
      <c r="A76" s="47" t="s">
        <v>52</v>
      </c>
      <c r="B76" s="48" t="s">
        <v>0</v>
      </c>
      <c r="C76" s="49" t="s">
        <v>89</v>
      </c>
      <c r="D76" s="48" t="s">
        <v>0</v>
      </c>
      <c r="E76" s="68">
        <v>45517</v>
      </c>
      <c r="F76" s="59" t="s">
        <v>19</v>
      </c>
      <c r="G76" s="46">
        <v>5260159</v>
      </c>
      <c r="H76" s="68">
        <v>46197</v>
      </c>
      <c r="I76" s="47" t="s">
        <v>293</v>
      </c>
      <c r="J76" s="47" t="s">
        <v>57</v>
      </c>
      <c r="K76" s="53" t="s">
        <v>21</v>
      </c>
      <c r="L76" s="54">
        <v>47258</v>
      </c>
      <c r="M76" s="55">
        <v>46174</v>
      </c>
      <c r="N76" s="36"/>
    </row>
    <row r="77" spans="1:14" ht="13.5" x14ac:dyDescent="0.2">
      <c r="A77" s="47" t="s">
        <v>53</v>
      </c>
      <c r="B77" s="56" t="s">
        <v>98</v>
      </c>
      <c r="C77" s="56" t="s">
        <v>12</v>
      </c>
      <c r="D77" s="57" t="s">
        <v>42</v>
      </c>
      <c r="E77" s="58" t="s">
        <v>12</v>
      </c>
      <c r="F77" s="59" t="s">
        <v>19</v>
      </c>
      <c r="G77" s="46">
        <v>6260195</v>
      </c>
      <c r="H77" s="71">
        <v>46175</v>
      </c>
      <c r="I77" s="64" t="s">
        <v>294</v>
      </c>
      <c r="J77" s="64" t="s">
        <v>295</v>
      </c>
      <c r="K77" s="65" t="s">
        <v>296</v>
      </c>
      <c r="L77" s="72">
        <v>74970</v>
      </c>
      <c r="M77" s="55">
        <v>46174</v>
      </c>
      <c r="N77" s="36"/>
    </row>
    <row r="78" spans="1:14" ht="25.5" x14ac:dyDescent="0.2">
      <c r="A78" s="47" t="s">
        <v>53</v>
      </c>
      <c r="B78" s="73" t="s">
        <v>16</v>
      </c>
      <c r="C78" s="74" t="s">
        <v>170</v>
      </c>
      <c r="D78" s="73" t="s">
        <v>16</v>
      </c>
      <c r="E78" s="75">
        <v>45583</v>
      </c>
      <c r="F78" s="59" t="s">
        <v>19</v>
      </c>
      <c r="G78" s="46">
        <v>6260196</v>
      </c>
      <c r="H78" s="71">
        <v>46175</v>
      </c>
      <c r="I78" s="64" t="s">
        <v>297</v>
      </c>
      <c r="J78" s="64" t="s">
        <v>123</v>
      </c>
      <c r="K78" s="65" t="s">
        <v>171</v>
      </c>
      <c r="L78" s="72">
        <v>217175</v>
      </c>
      <c r="M78" s="55">
        <v>46174</v>
      </c>
      <c r="N78" s="36"/>
    </row>
    <row r="79" spans="1:14" ht="13.5" x14ac:dyDescent="0.2">
      <c r="A79" s="47" t="s">
        <v>53</v>
      </c>
      <c r="B79" s="56" t="s">
        <v>98</v>
      </c>
      <c r="C79" s="56" t="s">
        <v>12</v>
      </c>
      <c r="D79" s="57" t="s">
        <v>42</v>
      </c>
      <c r="E79" s="58" t="s">
        <v>12</v>
      </c>
      <c r="F79" s="59" t="s">
        <v>19</v>
      </c>
      <c r="G79" s="46">
        <v>6260197</v>
      </c>
      <c r="H79" s="71">
        <v>46175</v>
      </c>
      <c r="I79" s="64" t="s">
        <v>298</v>
      </c>
      <c r="J79" s="64" t="s">
        <v>295</v>
      </c>
      <c r="K79" s="65" t="s">
        <v>296</v>
      </c>
      <c r="L79" s="72">
        <v>136850</v>
      </c>
      <c r="M79" s="55">
        <v>46174</v>
      </c>
      <c r="N79" s="36"/>
    </row>
    <row r="80" spans="1:14" ht="25.5" x14ac:dyDescent="0.2">
      <c r="A80" s="47" t="s">
        <v>53</v>
      </c>
      <c r="B80" s="56" t="s">
        <v>98</v>
      </c>
      <c r="C80" s="56" t="s">
        <v>12</v>
      </c>
      <c r="D80" s="57" t="s">
        <v>42</v>
      </c>
      <c r="E80" s="58" t="s">
        <v>12</v>
      </c>
      <c r="F80" s="59" t="s">
        <v>19</v>
      </c>
      <c r="G80" s="46">
        <v>6260198</v>
      </c>
      <c r="H80" s="71">
        <v>46176</v>
      </c>
      <c r="I80" s="64" t="s">
        <v>299</v>
      </c>
      <c r="J80" s="64" t="s">
        <v>63</v>
      </c>
      <c r="K80" s="65" t="s">
        <v>64</v>
      </c>
      <c r="L80" s="72">
        <v>120721</v>
      </c>
      <c r="M80" s="55">
        <v>46174</v>
      </c>
      <c r="N80" s="36"/>
    </row>
    <row r="81" spans="1:14" ht="25.5" x14ac:dyDescent="0.2">
      <c r="A81" s="47" t="s">
        <v>53</v>
      </c>
      <c r="B81" s="56" t="s">
        <v>98</v>
      </c>
      <c r="C81" s="56" t="s">
        <v>12</v>
      </c>
      <c r="D81" s="57" t="s">
        <v>42</v>
      </c>
      <c r="E81" s="58" t="s">
        <v>12</v>
      </c>
      <c r="F81" s="59" t="s">
        <v>19</v>
      </c>
      <c r="G81" s="46">
        <v>6260201</v>
      </c>
      <c r="H81" s="71">
        <v>46178</v>
      </c>
      <c r="I81" s="64" t="s">
        <v>300</v>
      </c>
      <c r="J81" s="64" t="s">
        <v>224</v>
      </c>
      <c r="K81" s="65" t="s">
        <v>22</v>
      </c>
      <c r="L81" s="72">
        <v>127592</v>
      </c>
      <c r="M81" s="55">
        <v>46174</v>
      </c>
      <c r="N81" s="36"/>
    </row>
    <row r="82" spans="1:14" ht="25.5" x14ac:dyDescent="0.2">
      <c r="A82" s="47" t="s">
        <v>53</v>
      </c>
      <c r="B82" s="56" t="s">
        <v>98</v>
      </c>
      <c r="C82" s="56" t="s">
        <v>12</v>
      </c>
      <c r="D82" s="57" t="s">
        <v>42</v>
      </c>
      <c r="E82" s="58" t="s">
        <v>12</v>
      </c>
      <c r="F82" s="59" t="s">
        <v>19</v>
      </c>
      <c r="G82" s="46">
        <v>6260202</v>
      </c>
      <c r="H82" s="71">
        <v>46178</v>
      </c>
      <c r="I82" s="64" t="s">
        <v>301</v>
      </c>
      <c r="J82" s="64" t="s">
        <v>63</v>
      </c>
      <c r="K82" s="65" t="s">
        <v>64</v>
      </c>
      <c r="L82" s="72">
        <v>92758</v>
      </c>
      <c r="M82" s="55">
        <v>46174</v>
      </c>
      <c r="N82" s="36"/>
    </row>
    <row r="83" spans="1:14" ht="25.5" x14ac:dyDescent="0.2">
      <c r="A83" s="47" t="s">
        <v>53</v>
      </c>
      <c r="B83" s="56" t="s">
        <v>98</v>
      </c>
      <c r="C83" s="56" t="s">
        <v>12</v>
      </c>
      <c r="D83" s="57" t="s">
        <v>42</v>
      </c>
      <c r="E83" s="58" t="s">
        <v>12</v>
      </c>
      <c r="F83" s="59" t="s">
        <v>19</v>
      </c>
      <c r="G83" s="46">
        <v>6260215</v>
      </c>
      <c r="H83" s="71">
        <v>46190</v>
      </c>
      <c r="I83" s="64" t="s">
        <v>302</v>
      </c>
      <c r="J83" s="64" t="s">
        <v>92</v>
      </c>
      <c r="K83" s="65" t="s">
        <v>303</v>
      </c>
      <c r="L83" s="72">
        <v>24990</v>
      </c>
      <c r="M83" s="55">
        <v>46174</v>
      </c>
      <c r="N83" s="36"/>
    </row>
    <row r="84" spans="1:14" ht="13.5" x14ac:dyDescent="0.2">
      <c r="A84" s="47" t="s">
        <v>30</v>
      </c>
      <c r="B84" s="56" t="s">
        <v>98</v>
      </c>
      <c r="C84" s="56" t="s">
        <v>12</v>
      </c>
      <c r="D84" s="57" t="s">
        <v>42</v>
      </c>
      <c r="E84" s="58" t="s">
        <v>12</v>
      </c>
      <c r="F84" s="59" t="s">
        <v>19</v>
      </c>
      <c r="G84" s="76">
        <v>7260115</v>
      </c>
      <c r="H84" s="71">
        <v>46178</v>
      </c>
      <c r="I84" s="52" t="s">
        <v>304</v>
      </c>
      <c r="J84" s="52" t="s">
        <v>305</v>
      </c>
      <c r="K84" s="61" t="s">
        <v>306</v>
      </c>
      <c r="L84" s="54">
        <v>35000</v>
      </c>
      <c r="M84" s="55">
        <v>46174</v>
      </c>
      <c r="N84" s="36"/>
    </row>
    <row r="85" spans="1:14" ht="25.5" x14ac:dyDescent="0.2">
      <c r="A85" s="47" t="s">
        <v>30</v>
      </c>
      <c r="B85" s="47" t="s">
        <v>42</v>
      </c>
      <c r="C85" s="47" t="s">
        <v>307</v>
      </c>
      <c r="D85" s="57" t="s">
        <v>42</v>
      </c>
      <c r="E85" s="71">
        <v>46175</v>
      </c>
      <c r="F85" s="59" t="s">
        <v>19</v>
      </c>
      <c r="G85" s="76">
        <v>7260116</v>
      </c>
      <c r="H85" s="71">
        <v>46178</v>
      </c>
      <c r="I85" s="52" t="s">
        <v>308</v>
      </c>
      <c r="J85" s="52" t="s">
        <v>66</v>
      </c>
      <c r="K85" s="61" t="s">
        <v>190</v>
      </c>
      <c r="L85" s="54">
        <v>1237600</v>
      </c>
      <c r="M85" s="55">
        <v>46174</v>
      </c>
      <c r="N85" s="36"/>
    </row>
    <row r="86" spans="1:14" ht="25.5" x14ac:dyDescent="0.2">
      <c r="A86" s="47" t="s">
        <v>30</v>
      </c>
      <c r="B86" s="56" t="s">
        <v>98</v>
      </c>
      <c r="C86" s="56" t="s">
        <v>12</v>
      </c>
      <c r="D86" s="57" t="s">
        <v>42</v>
      </c>
      <c r="E86" s="58" t="s">
        <v>12</v>
      </c>
      <c r="F86" s="59" t="s">
        <v>19</v>
      </c>
      <c r="G86" s="76">
        <v>7260117</v>
      </c>
      <c r="H86" s="71">
        <v>46181</v>
      </c>
      <c r="I86" s="52" t="s">
        <v>309</v>
      </c>
      <c r="J86" s="52" t="s">
        <v>66</v>
      </c>
      <c r="K86" s="61" t="s">
        <v>190</v>
      </c>
      <c r="L86" s="54">
        <v>60690</v>
      </c>
      <c r="M86" s="55">
        <v>46174</v>
      </c>
      <c r="N86" s="36"/>
    </row>
    <row r="87" spans="1:14" ht="13.5" x14ac:dyDescent="0.2">
      <c r="A87" s="47" t="s">
        <v>30</v>
      </c>
      <c r="B87" s="56" t="s">
        <v>98</v>
      </c>
      <c r="C87" s="56" t="s">
        <v>12</v>
      </c>
      <c r="D87" s="57" t="s">
        <v>42</v>
      </c>
      <c r="E87" s="58" t="s">
        <v>12</v>
      </c>
      <c r="F87" s="59" t="s">
        <v>19</v>
      </c>
      <c r="G87" s="76">
        <v>7260118</v>
      </c>
      <c r="H87" s="71">
        <v>46181</v>
      </c>
      <c r="I87" s="52" t="s">
        <v>310</v>
      </c>
      <c r="J87" s="52" t="s">
        <v>75</v>
      </c>
      <c r="K87" s="155" t="s">
        <v>76</v>
      </c>
      <c r="L87" s="54">
        <v>106622</v>
      </c>
      <c r="M87" s="55">
        <v>46174</v>
      </c>
      <c r="N87" s="36"/>
    </row>
    <row r="88" spans="1:14" ht="13.5" x14ac:dyDescent="0.2">
      <c r="A88" s="47" t="s">
        <v>30</v>
      </c>
      <c r="B88" s="56" t="s">
        <v>98</v>
      </c>
      <c r="C88" s="56" t="s">
        <v>12</v>
      </c>
      <c r="D88" s="57" t="s">
        <v>42</v>
      </c>
      <c r="E88" s="58" t="s">
        <v>12</v>
      </c>
      <c r="F88" s="59" t="s">
        <v>19</v>
      </c>
      <c r="G88" s="76">
        <v>7260120</v>
      </c>
      <c r="H88" s="71">
        <v>46183</v>
      </c>
      <c r="I88" s="52" t="s">
        <v>311</v>
      </c>
      <c r="J88" s="52" t="s">
        <v>305</v>
      </c>
      <c r="K88" s="61" t="s">
        <v>306</v>
      </c>
      <c r="L88" s="54">
        <v>136850</v>
      </c>
      <c r="M88" s="55">
        <v>46174</v>
      </c>
      <c r="N88" s="36"/>
    </row>
    <row r="89" spans="1:14" ht="13.5" x14ac:dyDescent="0.2">
      <c r="A89" s="47" t="s">
        <v>30</v>
      </c>
      <c r="B89" s="56" t="s">
        <v>98</v>
      </c>
      <c r="C89" s="56" t="s">
        <v>12</v>
      </c>
      <c r="D89" s="57" t="s">
        <v>42</v>
      </c>
      <c r="E89" s="58" t="s">
        <v>12</v>
      </c>
      <c r="F89" s="59" t="s">
        <v>19</v>
      </c>
      <c r="G89" s="76">
        <v>7260127</v>
      </c>
      <c r="H89" s="71">
        <v>46191</v>
      </c>
      <c r="I89" s="52" t="s">
        <v>312</v>
      </c>
      <c r="J89" s="52" t="s">
        <v>66</v>
      </c>
      <c r="K89" s="61" t="s">
        <v>190</v>
      </c>
      <c r="L89" s="54">
        <v>94010</v>
      </c>
      <c r="M89" s="55">
        <v>46174</v>
      </c>
      <c r="N89" s="36"/>
    </row>
    <row r="90" spans="1:14" ht="38.25" x14ac:dyDescent="0.2">
      <c r="A90" s="47" t="s">
        <v>30</v>
      </c>
      <c r="B90" s="47" t="s">
        <v>42</v>
      </c>
      <c r="C90" s="47" t="s">
        <v>313</v>
      </c>
      <c r="D90" s="57" t="s">
        <v>42</v>
      </c>
      <c r="E90" s="71">
        <v>46196</v>
      </c>
      <c r="F90" s="59" t="s">
        <v>19</v>
      </c>
      <c r="G90" s="76">
        <v>7260130</v>
      </c>
      <c r="H90" s="71">
        <v>46196</v>
      </c>
      <c r="I90" s="52" t="s">
        <v>314</v>
      </c>
      <c r="J90" s="52" t="s">
        <v>315</v>
      </c>
      <c r="K90" s="61" t="s">
        <v>185</v>
      </c>
      <c r="L90" s="54">
        <v>18566975</v>
      </c>
      <c r="M90" s="55">
        <v>46174</v>
      </c>
      <c r="N90" s="36"/>
    </row>
    <row r="91" spans="1:14" ht="13.5" x14ac:dyDescent="0.2">
      <c r="A91" s="47" t="s">
        <v>30</v>
      </c>
      <c r="B91" s="56" t="s">
        <v>98</v>
      </c>
      <c r="C91" s="56" t="s">
        <v>12</v>
      </c>
      <c r="D91" s="57" t="s">
        <v>42</v>
      </c>
      <c r="E91" s="58" t="s">
        <v>12</v>
      </c>
      <c r="F91" s="59" t="s">
        <v>19</v>
      </c>
      <c r="G91" s="76">
        <v>7260134</v>
      </c>
      <c r="H91" s="71">
        <v>46198</v>
      </c>
      <c r="I91" s="52" t="s">
        <v>316</v>
      </c>
      <c r="J91" s="52" t="s">
        <v>66</v>
      </c>
      <c r="K91" s="61" t="s">
        <v>190</v>
      </c>
      <c r="L91" s="54">
        <v>63665</v>
      </c>
      <c r="M91" s="55">
        <v>46174</v>
      </c>
      <c r="N91" s="36"/>
    </row>
    <row r="92" spans="1:14" ht="13.5" x14ac:dyDescent="0.2">
      <c r="A92" s="47" t="s">
        <v>30</v>
      </c>
      <c r="B92" s="47" t="s">
        <v>42</v>
      </c>
      <c r="C92" s="47" t="s">
        <v>317</v>
      </c>
      <c r="D92" s="57" t="s">
        <v>42</v>
      </c>
      <c r="E92" s="71">
        <v>46198</v>
      </c>
      <c r="F92" s="59" t="s">
        <v>19</v>
      </c>
      <c r="G92" s="76">
        <v>7260137</v>
      </c>
      <c r="H92" s="71">
        <v>46203</v>
      </c>
      <c r="I92" s="52" t="s">
        <v>318</v>
      </c>
      <c r="J92" s="52" t="s">
        <v>75</v>
      </c>
      <c r="K92" s="155" t="s">
        <v>76</v>
      </c>
      <c r="L92" s="54">
        <v>762149</v>
      </c>
      <c r="M92" s="55">
        <v>46174</v>
      </c>
      <c r="N92" s="36"/>
    </row>
    <row r="93" spans="1:14" ht="25.5" x14ac:dyDescent="0.2">
      <c r="A93" s="47" t="s">
        <v>30</v>
      </c>
      <c r="B93" s="47" t="s">
        <v>42</v>
      </c>
      <c r="C93" s="47" t="s">
        <v>319</v>
      </c>
      <c r="D93" s="57" t="s">
        <v>42</v>
      </c>
      <c r="E93" s="71">
        <v>46197</v>
      </c>
      <c r="F93" s="59" t="s">
        <v>19</v>
      </c>
      <c r="G93" s="76">
        <v>7260139</v>
      </c>
      <c r="H93" s="71">
        <v>46203</v>
      </c>
      <c r="I93" s="52" t="s">
        <v>320</v>
      </c>
      <c r="J93" s="52" t="s">
        <v>321</v>
      </c>
      <c r="K93" s="61" t="s">
        <v>322</v>
      </c>
      <c r="L93" s="54">
        <v>767200</v>
      </c>
      <c r="M93" s="55">
        <v>46174</v>
      </c>
      <c r="N93" s="36"/>
    </row>
    <row r="94" spans="1:14" ht="25.5" x14ac:dyDescent="0.2">
      <c r="A94" s="47" t="s">
        <v>32</v>
      </c>
      <c r="B94" s="47" t="s">
        <v>42</v>
      </c>
      <c r="C94" s="156" t="s">
        <v>323</v>
      </c>
      <c r="D94" s="57" t="s">
        <v>42</v>
      </c>
      <c r="E94" s="157">
        <v>46198</v>
      </c>
      <c r="F94" s="59" t="s">
        <v>19</v>
      </c>
      <c r="G94" s="155">
        <v>20260064</v>
      </c>
      <c r="H94" s="158">
        <v>46203</v>
      </c>
      <c r="I94" s="47" t="s">
        <v>324</v>
      </c>
      <c r="J94" s="52" t="s">
        <v>325</v>
      </c>
      <c r="K94" s="155" t="s">
        <v>326</v>
      </c>
      <c r="L94" s="62">
        <v>1100000</v>
      </c>
      <c r="M94" s="55">
        <v>46174</v>
      </c>
      <c r="N94" s="36"/>
    </row>
    <row r="95" spans="1:14" ht="25.5" x14ac:dyDescent="0.2">
      <c r="A95" s="47" t="s">
        <v>32</v>
      </c>
      <c r="B95" s="56" t="s">
        <v>98</v>
      </c>
      <c r="C95" s="56" t="s">
        <v>12</v>
      </c>
      <c r="D95" s="57" t="s">
        <v>42</v>
      </c>
      <c r="E95" s="58" t="s">
        <v>12</v>
      </c>
      <c r="F95" s="59" t="s">
        <v>19</v>
      </c>
      <c r="G95" s="155">
        <v>20260052</v>
      </c>
      <c r="H95" s="158">
        <v>46176</v>
      </c>
      <c r="I95" s="52" t="s">
        <v>327</v>
      </c>
      <c r="J95" s="52" t="s">
        <v>328</v>
      </c>
      <c r="K95" s="155" t="s">
        <v>329</v>
      </c>
      <c r="L95" s="62">
        <v>212058</v>
      </c>
      <c r="M95" s="55">
        <v>46174</v>
      </c>
      <c r="N95" s="36"/>
    </row>
    <row r="96" spans="1:14" ht="13.5" x14ac:dyDescent="0.2">
      <c r="A96" s="47" t="s">
        <v>32</v>
      </c>
      <c r="B96" s="56" t="s">
        <v>98</v>
      </c>
      <c r="C96" s="56" t="s">
        <v>12</v>
      </c>
      <c r="D96" s="57" t="s">
        <v>42</v>
      </c>
      <c r="E96" s="58" t="s">
        <v>12</v>
      </c>
      <c r="F96" s="59" t="s">
        <v>19</v>
      </c>
      <c r="G96" s="155">
        <v>20260056</v>
      </c>
      <c r="H96" s="158">
        <v>46189</v>
      </c>
      <c r="I96" s="52" t="s">
        <v>330</v>
      </c>
      <c r="J96" s="52" t="s">
        <v>331</v>
      </c>
      <c r="K96" s="155" t="s">
        <v>332</v>
      </c>
      <c r="L96" s="62">
        <v>151725</v>
      </c>
      <c r="M96" s="55">
        <v>46174</v>
      </c>
      <c r="N96" s="36"/>
    </row>
    <row r="97" spans="1:14" ht="25.5" x14ac:dyDescent="0.2">
      <c r="A97" s="47" t="s">
        <v>32</v>
      </c>
      <c r="B97" s="56" t="s">
        <v>98</v>
      </c>
      <c r="C97" s="56" t="s">
        <v>12</v>
      </c>
      <c r="D97" s="57" t="s">
        <v>42</v>
      </c>
      <c r="E97" s="58" t="s">
        <v>12</v>
      </c>
      <c r="F97" s="59" t="s">
        <v>19</v>
      </c>
      <c r="G97" s="155">
        <v>20260061</v>
      </c>
      <c r="H97" s="158">
        <v>46198</v>
      </c>
      <c r="I97" s="52" t="s">
        <v>333</v>
      </c>
      <c r="J97" s="52" t="s">
        <v>334</v>
      </c>
      <c r="K97" s="155" t="s">
        <v>335</v>
      </c>
      <c r="L97" s="62">
        <v>148750</v>
      </c>
      <c r="M97" s="55">
        <v>46174</v>
      </c>
      <c r="N97" s="36"/>
    </row>
    <row r="98" spans="1:14" ht="25.5" x14ac:dyDescent="0.2">
      <c r="A98" s="47" t="s">
        <v>32</v>
      </c>
      <c r="B98" s="47" t="s">
        <v>42</v>
      </c>
      <c r="C98" s="156" t="s">
        <v>336</v>
      </c>
      <c r="D98" s="57" t="s">
        <v>42</v>
      </c>
      <c r="E98" s="157">
        <v>46198</v>
      </c>
      <c r="F98" s="59" t="s">
        <v>19</v>
      </c>
      <c r="G98" s="155">
        <v>20260065</v>
      </c>
      <c r="H98" s="158">
        <v>46203</v>
      </c>
      <c r="I98" s="47" t="s">
        <v>337</v>
      </c>
      <c r="J98" s="52" t="s">
        <v>338</v>
      </c>
      <c r="K98" s="155" t="s">
        <v>339</v>
      </c>
      <c r="L98" s="62">
        <v>1928268</v>
      </c>
      <c r="M98" s="55">
        <v>46174</v>
      </c>
      <c r="N98" s="36"/>
    </row>
    <row r="99" spans="1:14" ht="13.5" x14ac:dyDescent="0.2">
      <c r="A99" s="47" t="s">
        <v>32</v>
      </c>
      <c r="B99" s="56" t="s">
        <v>98</v>
      </c>
      <c r="C99" s="56" t="s">
        <v>12</v>
      </c>
      <c r="D99" s="57" t="s">
        <v>42</v>
      </c>
      <c r="E99" s="58" t="s">
        <v>12</v>
      </c>
      <c r="F99" s="59" t="s">
        <v>19</v>
      </c>
      <c r="G99" s="155">
        <v>20260054</v>
      </c>
      <c r="H99" s="158">
        <v>46184</v>
      </c>
      <c r="I99" s="52" t="s">
        <v>340</v>
      </c>
      <c r="J99" s="52" t="s">
        <v>149</v>
      </c>
      <c r="K99" s="155" t="s">
        <v>150</v>
      </c>
      <c r="L99" s="62">
        <v>155999</v>
      </c>
      <c r="M99" s="55">
        <v>46174</v>
      </c>
      <c r="N99" s="36"/>
    </row>
    <row r="100" spans="1:14" ht="25.5" x14ac:dyDescent="0.2">
      <c r="A100" s="47" t="s">
        <v>32</v>
      </c>
      <c r="B100" s="56" t="s">
        <v>98</v>
      </c>
      <c r="C100" s="56" t="s">
        <v>12</v>
      </c>
      <c r="D100" s="57" t="s">
        <v>42</v>
      </c>
      <c r="E100" s="58" t="s">
        <v>12</v>
      </c>
      <c r="F100" s="59" t="s">
        <v>19</v>
      </c>
      <c r="G100" s="155">
        <v>20260053</v>
      </c>
      <c r="H100" s="158">
        <v>46184</v>
      </c>
      <c r="I100" s="52" t="s">
        <v>341</v>
      </c>
      <c r="J100" s="52" t="s">
        <v>75</v>
      </c>
      <c r="K100" s="155" t="s">
        <v>76</v>
      </c>
      <c r="L100" s="62">
        <v>86024</v>
      </c>
      <c r="M100" s="55">
        <v>46174</v>
      </c>
      <c r="N100" s="36"/>
    </row>
    <row r="101" spans="1:14" ht="25.5" x14ac:dyDescent="0.2">
      <c r="A101" s="47" t="s">
        <v>32</v>
      </c>
      <c r="B101" s="56" t="s">
        <v>98</v>
      </c>
      <c r="C101" s="56" t="s">
        <v>12</v>
      </c>
      <c r="D101" s="57" t="s">
        <v>42</v>
      </c>
      <c r="E101" s="58" t="s">
        <v>12</v>
      </c>
      <c r="F101" s="59" t="s">
        <v>19</v>
      </c>
      <c r="G101" s="155">
        <v>20260059</v>
      </c>
      <c r="H101" s="158">
        <v>46191</v>
      </c>
      <c r="I101" s="52" t="s">
        <v>342</v>
      </c>
      <c r="J101" s="52" t="s">
        <v>118</v>
      </c>
      <c r="K101" s="155" t="s">
        <v>94</v>
      </c>
      <c r="L101" s="62">
        <v>100900</v>
      </c>
      <c r="M101" s="55">
        <v>46174</v>
      </c>
      <c r="N101" s="36"/>
    </row>
    <row r="102" spans="1:14" ht="13.5" x14ac:dyDescent="0.2">
      <c r="A102" s="47" t="s">
        <v>343</v>
      </c>
      <c r="B102" s="56" t="s">
        <v>98</v>
      </c>
      <c r="C102" s="56" t="s">
        <v>12</v>
      </c>
      <c r="D102" s="57" t="s">
        <v>42</v>
      </c>
      <c r="E102" s="58" t="s">
        <v>12</v>
      </c>
      <c r="F102" s="46" t="s">
        <v>18</v>
      </c>
      <c r="G102" s="52">
        <v>8260109</v>
      </c>
      <c r="H102" s="71">
        <v>46203</v>
      </c>
      <c r="I102" s="52" t="s">
        <v>344</v>
      </c>
      <c r="J102" s="52" t="s">
        <v>345</v>
      </c>
      <c r="K102" s="87" t="s">
        <v>192</v>
      </c>
      <c r="L102" s="54">
        <v>211820</v>
      </c>
      <c r="M102" s="55">
        <v>46174</v>
      </c>
      <c r="N102" s="36"/>
    </row>
    <row r="103" spans="1:14" ht="25.5" x14ac:dyDescent="0.2">
      <c r="A103" s="47" t="s">
        <v>343</v>
      </c>
      <c r="B103" s="47" t="s">
        <v>42</v>
      </c>
      <c r="C103" s="47" t="s">
        <v>346</v>
      </c>
      <c r="D103" s="57" t="s">
        <v>42</v>
      </c>
      <c r="E103" s="68">
        <v>46184</v>
      </c>
      <c r="F103" s="46" t="s">
        <v>18</v>
      </c>
      <c r="G103" s="52">
        <v>8260098</v>
      </c>
      <c r="H103" s="71">
        <v>46195</v>
      </c>
      <c r="I103" s="52" t="s">
        <v>347</v>
      </c>
      <c r="J103" s="52" t="s">
        <v>348</v>
      </c>
      <c r="K103" s="87" t="s">
        <v>349</v>
      </c>
      <c r="L103" s="54">
        <v>2099160</v>
      </c>
      <c r="M103" s="55">
        <v>46174</v>
      </c>
      <c r="N103" s="36"/>
    </row>
    <row r="104" spans="1:14" ht="25.5" x14ac:dyDescent="0.2">
      <c r="A104" s="47" t="s">
        <v>343</v>
      </c>
      <c r="B104" s="47" t="s">
        <v>42</v>
      </c>
      <c r="C104" s="47" t="s">
        <v>350</v>
      </c>
      <c r="D104" s="57" t="s">
        <v>42</v>
      </c>
      <c r="E104" s="68">
        <v>46188</v>
      </c>
      <c r="F104" s="46" t="s">
        <v>18</v>
      </c>
      <c r="G104" s="52">
        <v>8260100</v>
      </c>
      <c r="H104" s="71">
        <v>46192</v>
      </c>
      <c r="I104" s="52" t="s">
        <v>351</v>
      </c>
      <c r="J104" s="52" t="s">
        <v>352</v>
      </c>
      <c r="K104" s="87" t="s">
        <v>353</v>
      </c>
      <c r="L104" s="54">
        <v>2615085</v>
      </c>
      <c r="M104" s="55">
        <v>46174</v>
      </c>
      <c r="N104" s="36"/>
    </row>
    <row r="105" spans="1:14" ht="25.5" x14ac:dyDescent="0.2">
      <c r="A105" s="47" t="s">
        <v>343</v>
      </c>
      <c r="B105" s="56" t="s">
        <v>98</v>
      </c>
      <c r="C105" s="56" t="s">
        <v>12</v>
      </c>
      <c r="D105" s="57" t="s">
        <v>42</v>
      </c>
      <c r="E105" s="58" t="s">
        <v>12</v>
      </c>
      <c r="F105" s="46" t="s">
        <v>18</v>
      </c>
      <c r="G105" s="52">
        <v>8260084</v>
      </c>
      <c r="H105" s="71">
        <v>46185</v>
      </c>
      <c r="I105" s="52" t="s">
        <v>354</v>
      </c>
      <c r="J105" s="52" t="s">
        <v>75</v>
      </c>
      <c r="K105" s="155" t="s">
        <v>76</v>
      </c>
      <c r="L105" s="54">
        <v>205036</v>
      </c>
      <c r="M105" s="55">
        <v>46174</v>
      </c>
      <c r="N105" s="36"/>
    </row>
    <row r="106" spans="1:14" ht="25.5" x14ac:dyDescent="0.2">
      <c r="A106" s="47" t="s">
        <v>343</v>
      </c>
      <c r="B106" s="47" t="s">
        <v>42</v>
      </c>
      <c r="C106" s="47" t="s">
        <v>355</v>
      </c>
      <c r="D106" s="57" t="s">
        <v>42</v>
      </c>
      <c r="E106" s="68">
        <v>46190</v>
      </c>
      <c r="F106" s="46" t="s">
        <v>18</v>
      </c>
      <c r="G106" s="52">
        <v>8260099</v>
      </c>
      <c r="H106" s="71">
        <v>46192</v>
      </c>
      <c r="I106" s="52" t="s">
        <v>356</v>
      </c>
      <c r="J106" s="52" t="s">
        <v>357</v>
      </c>
      <c r="K106" s="87" t="s">
        <v>358</v>
      </c>
      <c r="L106" s="54">
        <v>1637922</v>
      </c>
      <c r="M106" s="55">
        <v>46174</v>
      </c>
      <c r="N106" s="36"/>
    </row>
    <row r="107" spans="1:14" ht="25.5" x14ac:dyDescent="0.2">
      <c r="A107" s="47" t="s">
        <v>54</v>
      </c>
      <c r="B107" s="48" t="s">
        <v>0</v>
      </c>
      <c r="C107" s="49" t="s">
        <v>89</v>
      </c>
      <c r="D107" s="48" t="s">
        <v>0</v>
      </c>
      <c r="E107" s="68">
        <v>45517</v>
      </c>
      <c r="F107" s="59" t="s">
        <v>19</v>
      </c>
      <c r="G107" s="77">
        <v>9260104</v>
      </c>
      <c r="H107" s="51">
        <v>46178</v>
      </c>
      <c r="I107" s="52" t="s">
        <v>359</v>
      </c>
      <c r="J107" s="47" t="s">
        <v>57</v>
      </c>
      <c r="K107" s="53" t="s">
        <v>21</v>
      </c>
      <c r="L107" s="54">
        <v>48914</v>
      </c>
      <c r="M107" s="55">
        <v>46174</v>
      </c>
      <c r="N107" s="36"/>
    </row>
    <row r="108" spans="1:14" ht="25.5" x14ac:dyDescent="0.2">
      <c r="A108" s="47" t="s">
        <v>54</v>
      </c>
      <c r="B108" s="56" t="s">
        <v>98</v>
      </c>
      <c r="C108" s="56" t="s">
        <v>12</v>
      </c>
      <c r="D108" s="57" t="s">
        <v>42</v>
      </c>
      <c r="E108" s="58" t="s">
        <v>12</v>
      </c>
      <c r="F108" s="59" t="s">
        <v>19</v>
      </c>
      <c r="G108" s="77">
        <v>9260106</v>
      </c>
      <c r="H108" s="51">
        <v>46182</v>
      </c>
      <c r="I108" s="52" t="s">
        <v>360</v>
      </c>
      <c r="J108" s="52" t="s">
        <v>58</v>
      </c>
      <c r="K108" s="61" t="s">
        <v>55</v>
      </c>
      <c r="L108" s="54">
        <v>196350</v>
      </c>
      <c r="M108" s="55">
        <v>46174</v>
      </c>
      <c r="N108" s="36"/>
    </row>
    <row r="109" spans="1:14" ht="25.5" x14ac:dyDescent="0.2">
      <c r="A109" s="47" t="s">
        <v>54</v>
      </c>
      <c r="B109" s="56" t="s">
        <v>98</v>
      </c>
      <c r="C109" s="56" t="s">
        <v>12</v>
      </c>
      <c r="D109" s="57" t="s">
        <v>42</v>
      </c>
      <c r="E109" s="58" t="s">
        <v>12</v>
      </c>
      <c r="F109" s="59" t="s">
        <v>19</v>
      </c>
      <c r="G109" s="77">
        <v>9260107</v>
      </c>
      <c r="H109" s="51">
        <v>46182</v>
      </c>
      <c r="I109" s="52" t="s">
        <v>361</v>
      </c>
      <c r="J109" s="52" t="s">
        <v>172</v>
      </c>
      <c r="K109" s="61" t="s">
        <v>173</v>
      </c>
      <c r="L109" s="54">
        <v>133518</v>
      </c>
      <c r="M109" s="55">
        <v>46174</v>
      </c>
      <c r="N109" s="36"/>
    </row>
    <row r="110" spans="1:14" ht="25.5" x14ac:dyDescent="0.2">
      <c r="A110" s="47" t="s">
        <v>54</v>
      </c>
      <c r="B110" s="56" t="s">
        <v>98</v>
      </c>
      <c r="C110" s="56" t="s">
        <v>12</v>
      </c>
      <c r="D110" s="57" t="s">
        <v>42</v>
      </c>
      <c r="E110" s="58" t="s">
        <v>12</v>
      </c>
      <c r="F110" s="59" t="s">
        <v>19</v>
      </c>
      <c r="G110" s="77">
        <v>9260108</v>
      </c>
      <c r="H110" s="51">
        <v>46182</v>
      </c>
      <c r="I110" s="52" t="s">
        <v>362</v>
      </c>
      <c r="J110" s="52" t="s">
        <v>58</v>
      </c>
      <c r="K110" s="61" t="s">
        <v>55</v>
      </c>
      <c r="L110" s="54">
        <v>109480</v>
      </c>
      <c r="M110" s="55">
        <v>46174</v>
      </c>
      <c r="N110" s="36"/>
    </row>
    <row r="111" spans="1:14" ht="25.5" x14ac:dyDescent="0.2">
      <c r="A111" s="47" t="s">
        <v>54</v>
      </c>
      <c r="B111" s="48" t="s">
        <v>0</v>
      </c>
      <c r="C111" s="49" t="s">
        <v>89</v>
      </c>
      <c r="D111" s="48" t="s">
        <v>0</v>
      </c>
      <c r="E111" s="68">
        <v>45517</v>
      </c>
      <c r="F111" s="59" t="s">
        <v>19</v>
      </c>
      <c r="G111" s="77">
        <v>9260111</v>
      </c>
      <c r="H111" s="51">
        <v>46192</v>
      </c>
      <c r="I111" s="52" t="s">
        <v>363</v>
      </c>
      <c r="J111" s="47" t="s">
        <v>57</v>
      </c>
      <c r="K111" s="53" t="s">
        <v>21</v>
      </c>
      <c r="L111" s="54">
        <v>931552</v>
      </c>
      <c r="M111" s="55">
        <v>46174</v>
      </c>
      <c r="N111" s="36"/>
    </row>
    <row r="112" spans="1:14" ht="25.5" x14ac:dyDescent="0.2">
      <c r="A112" s="47" t="s">
        <v>54</v>
      </c>
      <c r="B112" s="48" t="s">
        <v>0</v>
      </c>
      <c r="C112" s="49" t="s">
        <v>89</v>
      </c>
      <c r="D112" s="48" t="s">
        <v>0</v>
      </c>
      <c r="E112" s="68">
        <v>45517</v>
      </c>
      <c r="F112" s="59" t="s">
        <v>19</v>
      </c>
      <c r="G112" s="77">
        <v>9260113</v>
      </c>
      <c r="H112" s="51">
        <v>46195</v>
      </c>
      <c r="I112" s="52" t="s">
        <v>364</v>
      </c>
      <c r="J112" s="47" t="s">
        <v>57</v>
      </c>
      <c r="K112" s="53" t="s">
        <v>21</v>
      </c>
      <c r="L112" s="54">
        <v>232000</v>
      </c>
      <c r="M112" s="55">
        <v>46174</v>
      </c>
      <c r="N112" s="36"/>
    </row>
    <row r="113" spans="1:14" ht="25.5" x14ac:dyDescent="0.2">
      <c r="A113" s="47" t="s">
        <v>54</v>
      </c>
      <c r="B113" s="48" t="s">
        <v>0</v>
      </c>
      <c r="C113" s="49" t="s">
        <v>89</v>
      </c>
      <c r="D113" s="48" t="s">
        <v>0</v>
      </c>
      <c r="E113" s="68">
        <v>45517</v>
      </c>
      <c r="F113" s="59" t="s">
        <v>19</v>
      </c>
      <c r="G113" s="77">
        <v>9260114</v>
      </c>
      <c r="H113" s="51">
        <v>46195</v>
      </c>
      <c r="I113" s="52" t="s">
        <v>154</v>
      </c>
      <c r="J113" s="47" t="s">
        <v>57</v>
      </c>
      <c r="K113" s="53" t="s">
        <v>21</v>
      </c>
      <c r="L113" s="54">
        <v>290588</v>
      </c>
      <c r="M113" s="55">
        <v>46174</v>
      </c>
      <c r="N113" s="36"/>
    </row>
    <row r="114" spans="1:14" ht="25.5" x14ac:dyDescent="0.2">
      <c r="A114" s="47" t="s">
        <v>54</v>
      </c>
      <c r="B114" s="56" t="s">
        <v>98</v>
      </c>
      <c r="C114" s="56" t="s">
        <v>12</v>
      </c>
      <c r="D114" s="57" t="s">
        <v>42</v>
      </c>
      <c r="E114" s="58" t="s">
        <v>12</v>
      </c>
      <c r="F114" s="59" t="s">
        <v>19</v>
      </c>
      <c r="G114" s="77">
        <v>9260115</v>
      </c>
      <c r="H114" s="51">
        <v>46196</v>
      </c>
      <c r="I114" s="52" t="s">
        <v>365</v>
      </c>
      <c r="J114" s="52" t="s">
        <v>366</v>
      </c>
      <c r="K114" s="61" t="s">
        <v>367</v>
      </c>
      <c r="L114" s="54">
        <v>28000</v>
      </c>
      <c r="M114" s="55">
        <v>46174</v>
      </c>
      <c r="N114" s="36"/>
    </row>
    <row r="115" spans="1:14" ht="13.5" x14ac:dyDescent="0.2">
      <c r="A115" s="47" t="s">
        <v>54</v>
      </c>
      <c r="B115" s="56" t="s">
        <v>98</v>
      </c>
      <c r="C115" s="56" t="s">
        <v>12</v>
      </c>
      <c r="D115" s="57" t="s">
        <v>42</v>
      </c>
      <c r="E115" s="58" t="s">
        <v>12</v>
      </c>
      <c r="F115" s="59" t="s">
        <v>19</v>
      </c>
      <c r="G115" s="77">
        <v>9260116</v>
      </c>
      <c r="H115" s="51">
        <v>46196</v>
      </c>
      <c r="I115" s="52" t="s">
        <v>368</v>
      </c>
      <c r="J115" s="52" t="s">
        <v>369</v>
      </c>
      <c r="K115" s="61" t="s">
        <v>370</v>
      </c>
      <c r="L115" s="54">
        <v>126140</v>
      </c>
      <c r="M115" s="55">
        <v>46174</v>
      </c>
      <c r="N115" s="36"/>
    </row>
    <row r="116" spans="1:14" ht="25.5" x14ac:dyDescent="0.2">
      <c r="A116" s="47" t="s">
        <v>54</v>
      </c>
      <c r="B116" s="48" t="s">
        <v>0</v>
      </c>
      <c r="C116" s="49" t="s">
        <v>89</v>
      </c>
      <c r="D116" s="48" t="s">
        <v>0</v>
      </c>
      <c r="E116" s="68">
        <v>45517</v>
      </c>
      <c r="F116" s="59" t="s">
        <v>19</v>
      </c>
      <c r="G116" s="77">
        <v>9260117</v>
      </c>
      <c r="H116" s="51">
        <v>46196</v>
      </c>
      <c r="I116" s="52" t="s">
        <v>193</v>
      </c>
      <c r="J116" s="47" t="s">
        <v>57</v>
      </c>
      <c r="K116" s="53" t="s">
        <v>21</v>
      </c>
      <c r="L116" s="54">
        <v>683628</v>
      </c>
      <c r="M116" s="55">
        <v>46174</v>
      </c>
      <c r="N116" s="36"/>
    </row>
    <row r="117" spans="1:14" ht="38.25" x14ac:dyDescent="0.2">
      <c r="A117" s="47" t="s">
        <v>54</v>
      </c>
      <c r="B117" s="56" t="s">
        <v>98</v>
      </c>
      <c r="C117" s="56" t="s">
        <v>12</v>
      </c>
      <c r="D117" s="57" t="s">
        <v>42</v>
      </c>
      <c r="E117" s="58" t="s">
        <v>12</v>
      </c>
      <c r="F117" s="59" t="s">
        <v>19</v>
      </c>
      <c r="G117" s="77">
        <v>9260120</v>
      </c>
      <c r="H117" s="51">
        <v>46199</v>
      </c>
      <c r="I117" s="52" t="s">
        <v>371</v>
      </c>
      <c r="J117" s="52" t="s">
        <v>119</v>
      </c>
      <c r="K117" s="61" t="s">
        <v>56</v>
      </c>
      <c r="L117" s="54">
        <v>72845</v>
      </c>
      <c r="M117" s="55">
        <v>46174</v>
      </c>
      <c r="N117" s="36"/>
    </row>
    <row r="118" spans="1:14" ht="38.25" x14ac:dyDescent="0.2">
      <c r="A118" s="47" t="s">
        <v>54</v>
      </c>
      <c r="B118" s="56" t="s">
        <v>98</v>
      </c>
      <c r="C118" s="56" t="s">
        <v>12</v>
      </c>
      <c r="D118" s="57" t="s">
        <v>42</v>
      </c>
      <c r="E118" s="58" t="s">
        <v>12</v>
      </c>
      <c r="F118" s="59" t="s">
        <v>19</v>
      </c>
      <c r="G118" s="77">
        <v>9260121</v>
      </c>
      <c r="H118" s="51">
        <v>46199</v>
      </c>
      <c r="I118" s="52" t="s">
        <v>372</v>
      </c>
      <c r="J118" s="52" t="s">
        <v>119</v>
      </c>
      <c r="K118" s="61" t="s">
        <v>56</v>
      </c>
      <c r="L118" s="54">
        <v>160650</v>
      </c>
      <c r="M118" s="55">
        <v>46174</v>
      </c>
      <c r="N118" s="36"/>
    </row>
    <row r="119" spans="1:14" ht="25.5" x14ac:dyDescent="0.2">
      <c r="A119" s="47" t="s">
        <v>54</v>
      </c>
      <c r="B119" s="48" t="s">
        <v>0</v>
      </c>
      <c r="C119" s="49" t="s">
        <v>89</v>
      </c>
      <c r="D119" s="48" t="s">
        <v>0</v>
      </c>
      <c r="E119" s="68">
        <v>45517</v>
      </c>
      <c r="F119" s="59" t="s">
        <v>19</v>
      </c>
      <c r="G119" s="77">
        <v>9260122</v>
      </c>
      <c r="H119" s="51">
        <v>46199</v>
      </c>
      <c r="I119" s="52" t="s">
        <v>373</v>
      </c>
      <c r="J119" s="47" t="s">
        <v>57</v>
      </c>
      <c r="K119" s="53" t="s">
        <v>21</v>
      </c>
      <c r="L119" s="54">
        <v>245276</v>
      </c>
      <c r="M119" s="55">
        <v>46174</v>
      </c>
      <c r="N119" s="36"/>
    </row>
    <row r="120" spans="1:14" ht="13.5" x14ac:dyDescent="0.2">
      <c r="A120" s="47" t="s">
        <v>54</v>
      </c>
      <c r="B120" s="56" t="s">
        <v>98</v>
      </c>
      <c r="C120" s="56" t="s">
        <v>12</v>
      </c>
      <c r="D120" s="57" t="s">
        <v>42</v>
      </c>
      <c r="E120" s="58" t="s">
        <v>12</v>
      </c>
      <c r="F120" s="59" t="s">
        <v>19</v>
      </c>
      <c r="G120" s="77">
        <v>9260124</v>
      </c>
      <c r="H120" s="51">
        <v>46203</v>
      </c>
      <c r="I120" s="52" t="s">
        <v>374</v>
      </c>
      <c r="J120" s="52" t="s">
        <v>375</v>
      </c>
      <c r="K120" s="61" t="s">
        <v>376</v>
      </c>
      <c r="L120" s="54">
        <v>213000</v>
      </c>
      <c r="M120" s="55">
        <v>46174</v>
      </c>
      <c r="N120" s="36"/>
    </row>
    <row r="121" spans="1:14" ht="25.5" x14ac:dyDescent="0.2">
      <c r="A121" s="47" t="s">
        <v>39</v>
      </c>
      <c r="B121" s="48" t="s">
        <v>0</v>
      </c>
      <c r="C121" s="49" t="s">
        <v>89</v>
      </c>
      <c r="D121" s="48" t="s">
        <v>0</v>
      </c>
      <c r="E121" s="68">
        <v>45517</v>
      </c>
      <c r="F121" s="59" t="s">
        <v>19</v>
      </c>
      <c r="G121" s="78">
        <v>19260089</v>
      </c>
      <c r="H121" s="58">
        <v>46175</v>
      </c>
      <c r="I121" s="52" t="s">
        <v>377</v>
      </c>
      <c r="J121" s="47" t="s">
        <v>57</v>
      </c>
      <c r="K121" s="53" t="s">
        <v>21</v>
      </c>
      <c r="L121" s="41">
        <v>274704</v>
      </c>
      <c r="M121" s="55">
        <v>46174</v>
      </c>
      <c r="N121" s="36"/>
    </row>
    <row r="122" spans="1:14" ht="25.5" x14ac:dyDescent="0.2">
      <c r="A122" s="47" t="s">
        <v>39</v>
      </c>
      <c r="B122" s="56" t="s">
        <v>98</v>
      </c>
      <c r="C122" s="56" t="s">
        <v>12</v>
      </c>
      <c r="D122" s="57" t="s">
        <v>42</v>
      </c>
      <c r="E122" s="58" t="s">
        <v>12</v>
      </c>
      <c r="F122" s="59" t="s">
        <v>19</v>
      </c>
      <c r="G122" s="78">
        <v>19260090</v>
      </c>
      <c r="H122" s="58">
        <v>46178</v>
      </c>
      <c r="I122" s="52" t="s">
        <v>378</v>
      </c>
      <c r="J122" s="52" t="s">
        <v>379</v>
      </c>
      <c r="K122" s="79" t="s">
        <v>380</v>
      </c>
      <c r="L122" s="41">
        <v>70001</v>
      </c>
      <c r="M122" s="55">
        <v>46174</v>
      </c>
      <c r="N122" s="36"/>
    </row>
    <row r="123" spans="1:14" ht="38.25" x14ac:dyDescent="0.2">
      <c r="A123" s="47" t="s">
        <v>39</v>
      </c>
      <c r="B123" s="56" t="s">
        <v>98</v>
      </c>
      <c r="C123" s="56" t="s">
        <v>12</v>
      </c>
      <c r="D123" s="57" t="s">
        <v>42</v>
      </c>
      <c r="E123" s="58" t="s">
        <v>12</v>
      </c>
      <c r="F123" s="59" t="s">
        <v>19</v>
      </c>
      <c r="G123" s="78">
        <v>19260091</v>
      </c>
      <c r="H123" s="58">
        <v>46178</v>
      </c>
      <c r="I123" s="52" t="s">
        <v>381</v>
      </c>
      <c r="J123" s="52" t="s">
        <v>157</v>
      </c>
      <c r="K123" s="79" t="s">
        <v>23</v>
      </c>
      <c r="L123" s="41">
        <v>87408</v>
      </c>
      <c r="M123" s="55">
        <v>46174</v>
      </c>
      <c r="N123" s="36"/>
    </row>
    <row r="124" spans="1:14" ht="25.5" x14ac:dyDescent="0.2">
      <c r="A124" s="47" t="s">
        <v>39</v>
      </c>
      <c r="B124" s="48" t="s">
        <v>0</v>
      </c>
      <c r="C124" s="49" t="s">
        <v>89</v>
      </c>
      <c r="D124" s="48" t="s">
        <v>0</v>
      </c>
      <c r="E124" s="68">
        <v>45517</v>
      </c>
      <c r="F124" s="59" t="s">
        <v>19</v>
      </c>
      <c r="G124" s="78">
        <v>19260093</v>
      </c>
      <c r="H124" s="58">
        <v>46181</v>
      </c>
      <c r="I124" s="52" t="s">
        <v>382</v>
      </c>
      <c r="J124" s="47" t="s">
        <v>57</v>
      </c>
      <c r="K124" s="53" t="s">
        <v>21</v>
      </c>
      <c r="L124" s="41">
        <v>155893</v>
      </c>
      <c r="M124" s="55">
        <v>46174</v>
      </c>
      <c r="N124" s="36"/>
    </row>
    <row r="125" spans="1:14" ht="38.25" x14ac:dyDescent="0.2">
      <c r="A125" s="47" t="s">
        <v>39</v>
      </c>
      <c r="B125" s="56" t="s">
        <v>98</v>
      </c>
      <c r="C125" s="56" t="s">
        <v>12</v>
      </c>
      <c r="D125" s="57" t="s">
        <v>42</v>
      </c>
      <c r="E125" s="58" t="s">
        <v>12</v>
      </c>
      <c r="F125" s="59" t="s">
        <v>19</v>
      </c>
      <c r="G125" s="78">
        <v>19260094</v>
      </c>
      <c r="H125" s="58">
        <v>46181</v>
      </c>
      <c r="I125" s="52" t="s">
        <v>383</v>
      </c>
      <c r="J125" s="52" t="s">
        <v>384</v>
      </c>
      <c r="K125" s="79" t="s">
        <v>385</v>
      </c>
      <c r="L125" s="41">
        <v>22900</v>
      </c>
      <c r="M125" s="55">
        <v>46174</v>
      </c>
      <c r="N125" s="36"/>
    </row>
    <row r="126" spans="1:14" ht="38.25" x14ac:dyDescent="0.2">
      <c r="A126" s="47" t="s">
        <v>39</v>
      </c>
      <c r="B126" s="48" t="s">
        <v>0</v>
      </c>
      <c r="C126" s="49" t="s">
        <v>89</v>
      </c>
      <c r="D126" s="48" t="s">
        <v>0</v>
      </c>
      <c r="E126" s="68">
        <v>45517</v>
      </c>
      <c r="F126" s="59" t="s">
        <v>19</v>
      </c>
      <c r="G126" s="78">
        <v>19260099</v>
      </c>
      <c r="H126" s="58">
        <v>46192</v>
      </c>
      <c r="I126" s="52" t="s">
        <v>386</v>
      </c>
      <c r="J126" s="47" t="s">
        <v>57</v>
      </c>
      <c r="K126" s="53" t="s">
        <v>21</v>
      </c>
      <c r="L126" s="41">
        <v>372082</v>
      </c>
      <c r="M126" s="55">
        <v>46174</v>
      </c>
      <c r="N126" s="36"/>
    </row>
    <row r="127" spans="1:14" ht="25.5" x14ac:dyDescent="0.2">
      <c r="A127" s="47" t="s">
        <v>39</v>
      </c>
      <c r="B127" s="48" t="s">
        <v>0</v>
      </c>
      <c r="C127" s="49" t="s">
        <v>89</v>
      </c>
      <c r="D127" s="48" t="s">
        <v>0</v>
      </c>
      <c r="E127" s="68">
        <v>45517</v>
      </c>
      <c r="F127" s="59" t="s">
        <v>19</v>
      </c>
      <c r="G127" s="78">
        <v>19260100</v>
      </c>
      <c r="H127" s="58">
        <v>46198</v>
      </c>
      <c r="I127" s="52" t="s">
        <v>387</v>
      </c>
      <c r="J127" s="47" t="s">
        <v>57</v>
      </c>
      <c r="K127" s="53" t="s">
        <v>21</v>
      </c>
      <c r="L127" s="41">
        <v>307076</v>
      </c>
      <c r="M127" s="55">
        <v>46174</v>
      </c>
      <c r="N127" s="36"/>
    </row>
    <row r="128" spans="1:14" ht="25.5" x14ac:dyDescent="0.2">
      <c r="A128" s="47" t="s">
        <v>38</v>
      </c>
      <c r="B128" s="48" t="s">
        <v>0</v>
      </c>
      <c r="C128" s="49" t="s">
        <v>89</v>
      </c>
      <c r="D128" s="48" t="s">
        <v>0</v>
      </c>
      <c r="E128" s="68">
        <v>45517</v>
      </c>
      <c r="F128" s="59" t="s">
        <v>19</v>
      </c>
      <c r="G128" s="53">
        <v>10260198</v>
      </c>
      <c r="H128" s="159">
        <v>46174</v>
      </c>
      <c r="I128" s="47" t="s">
        <v>388</v>
      </c>
      <c r="J128" s="47" t="s">
        <v>57</v>
      </c>
      <c r="K128" s="53" t="s">
        <v>21</v>
      </c>
      <c r="L128" s="62">
        <v>173864</v>
      </c>
      <c r="M128" s="55">
        <v>46174</v>
      </c>
      <c r="N128" s="36"/>
    </row>
    <row r="129" spans="1:14" ht="25.5" x14ac:dyDescent="0.2">
      <c r="A129" s="47" t="s">
        <v>38</v>
      </c>
      <c r="B129" s="48" t="s">
        <v>0</v>
      </c>
      <c r="C129" s="49" t="s">
        <v>89</v>
      </c>
      <c r="D129" s="48" t="s">
        <v>0</v>
      </c>
      <c r="E129" s="68">
        <v>45517</v>
      </c>
      <c r="F129" s="59" t="s">
        <v>19</v>
      </c>
      <c r="G129" s="53">
        <v>10260199</v>
      </c>
      <c r="H129" s="159">
        <v>46174</v>
      </c>
      <c r="I129" s="47" t="s">
        <v>389</v>
      </c>
      <c r="J129" s="47" t="s">
        <v>57</v>
      </c>
      <c r="K129" s="53" t="s">
        <v>21</v>
      </c>
      <c r="L129" s="62">
        <v>66809</v>
      </c>
      <c r="M129" s="55">
        <v>46174</v>
      </c>
      <c r="N129" s="36"/>
    </row>
    <row r="130" spans="1:14" ht="25.5" x14ac:dyDescent="0.2">
      <c r="A130" s="47" t="s">
        <v>38</v>
      </c>
      <c r="B130" s="48" t="s">
        <v>0</v>
      </c>
      <c r="C130" s="49" t="s">
        <v>89</v>
      </c>
      <c r="D130" s="48" t="s">
        <v>0</v>
      </c>
      <c r="E130" s="68">
        <v>45517</v>
      </c>
      <c r="F130" s="59" t="s">
        <v>19</v>
      </c>
      <c r="G130" s="53">
        <v>10260200</v>
      </c>
      <c r="H130" s="159">
        <v>46174</v>
      </c>
      <c r="I130" s="47" t="s">
        <v>390</v>
      </c>
      <c r="J130" s="47" t="s">
        <v>57</v>
      </c>
      <c r="K130" s="53" t="s">
        <v>21</v>
      </c>
      <c r="L130" s="62">
        <v>342588</v>
      </c>
      <c r="M130" s="55">
        <v>46174</v>
      </c>
      <c r="N130" s="36"/>
    </row>
    <row r="131" spans="1:14" ht="25.5" x14ac:dyDescent="0.2">
      <c r="A131" s="47" t="s">
        <v>38</v>
      </c>
      <c r="B131" s="56" t="s">
        <v>98</v>
      </c>
      <c r="C131" s="56" t="s">
        <v>12</v>
      </c>
      <c r="D131" s="57" t="s">
        <v>42</v>
      </c>
      <c r="E131" s="58" t="s">
        <v>12</v>
      </c>
      <c r="F131" s="59" t="s">
        <v>19</v>
      </c>
      <c r="G131" s="53">
        <v>10260201</v>
      </c>
      <c r="H131" s="159">
        <v>46175</v>
      </c>
      <c r="I131" s="47" t="s">
        <v>391</v>
      </c>
      <c r="J131" s="47" t="s">
        <v>103</v>
      </c>
      <c r="K131" s="79" t="s">
        <v>90</v>
      </c>
      <c r="L131" s="62">
        <v>169500</v>
      </c>
      <c r="M131" s="55">
        <v>46174</v>
      </c>
      <c r="N131" s="36"/>
    </row>
    <row r="132" spans="1:14" ht="25.5" x14ac:dyDescent="0.2">
      <c r="A132" s="47" t="s">
        <v>38</v>
      </c>
      <c r="B132" s="48" t="s">
        <v>0</v>
      </c>
      <c r="C132" s="49" t="s">
        <v>89</v>
      </c>
      <c r="D132" s="48" t="s">
        <v>0</v>
      </c>
      <c r="E132" s="68">
        <v>45517</v>
      </c>
      <c r="F132" s="59" t="s">
        <v>19</v>
      </c>
      <c r="G132" s="53">
        <v>10260204</v>
      </c>
      <c r="H132" s="159">
        <v>46178</v>
      </c>
      <c r="I132" s="47" t="s">
        <v>392</v>
      </c>
      <c r="J132" s="47" t="s">
        <v>57</v>
      </c>
      <c r="K132" s="53" t="s">
        <v>21</v>
      </c>
      <c r="L132" s="62">
        <v>133850</v>
      </c>
      <c r="M132" s="55">
        <v>46174</v>
      </c>
      <c r="N132" s="36"/>
    </row>
    <row r="133" spans="1:14" ht="25.5" x14ac:dyDescent="0.2">
      <c r="A133" s="47" t="s">
        <v>38</v>
      </c>
      <c r="B133" s="48" t="s">
        <v>0</v>
      </c>
      <c r="C133" s="49" t="s">
        <v>89</v>
      </c>
      <c r="D133" s="48" t="s">
        <v>0</v>
      </c>
      <c r="E133" s="68">
        <v>45517</v>
      </c>
      <c r="F133" s="59" t="s">
        <v>19</v>
      </c>
      <c r="G133" s="53">
        <v>10260205</v>
      </c>
      <c r="H133" s="159">
        <v>46178</v>
      </c>
      <c r="I133" s="47" t="s">
        <v>393</v>
      </c>
      <c r="J133" s="47" t="s">
        <v>57</v>
      </c>
      <c r="K133" s="53" t="s">
        <v>21</v>
      </c>
      <c r="L133" s="62">
        <v>571560</v>
      </c>
      <c r="M133" s="55">
        <v>46174</v>
      </c>
      <c r="N133" s="36"/>
    </row>
    <row r="134" spans="1:14" ht="25.5" x14ac:dyDescent="0.2">
      <c r="A134" s="47" t="s">
        <v>38</v>
      </c>
      <c r="B134" s="48" t="s">
        <v>0</v>
      </c>
      <c r="C134" s="49" t="s">
        <v>89</v>
      </c>
      <c r="D134" s="48" t="s">
        <v>0</v>
      </c>
      <c r="E134" s="68">
        <v>45517</v>
      </c>
      <c r="F134" s="59" t="s">
        <v>19</v>
      </c>
      <c r="G134" s="53">
        <v>10260207</v>
      </c>
      <c r="H134" s="159">
        <v>46182</v>
      </c>
      <c r="I134" s="47" t="s">
        <v>394</v>
      </c>
      <c r="J134" s="47" t="s">
        <v>57</v>
      </c>
      <c r="K134" s="53" t="s">
        <v>21</v>
      </c>
      <c r="L134" s="62">
        <v>164893</v>
      </c>
      <c r="M134" s="55">
        <v>46174</v>
      </c>
      <c r="N134" s="36"/>
    </row>
    <row r="135" spans="1:14" ht="25.5" x14ac:dyDescent="0.2">
      <c r="A135" s="47" t="s">
        <v>38</v>
      </c>
      <c r="B135" s="48" t="s">
        <v>0</v>
      </c>
      <c r="C135" s="49" t="s">
        <v>89</v>
      </c>
      <c r="D135" s="48" t="s">
        <v>0</v>
      </c>
      <c r="E135" s="68">
        <v>45517</v>
      </c>
      <c r="F135" s="59" t="s">
        <v>19</v>
      </c>
      <c r="G135" s="53">
        <v>10260212</v>
      </c>
      <c r="H135" s="159">
        <v>46183</v>
      </c>
      <c r="I135" s="47" t="s">
        <v>395</v>
      </c>
      <c r="J135" s="47" t="s">
        <v>57</v>
      </c>
      <c r="K135" s="53" t="s">
        <v>21</v>
      </c>
      <c r="L135" s="62">
        <v>191025</v>
      </c>
      <c r="M135" s="55">
        <v>46174</v>
      </c>
      <c r="N135" s="36"/>
    </row>
    <row r="136" spans="1:14" ht="25.5" x14ac:dyDescent="0.2">
      <c r="A136" s="47" t="s">
        <v>38</v>
      </c>
      <c r="B136" s="48" t="s">
        <v>0</v>
      </c>
      <c r="C136" s="49" t="s">
        <v>89</v>
      </c>
      <c r="D136" s="48" t="s">
        <v>0</v>
      </c>
      <c r="E136" s="68">
        <v>45517</v>
      </c>
      <c r="F136" s="59" t="s">
        <v>19</v>
      </c>
      <c r="G136" s="53">
        <v>10260213</v>
      </c>
      <c r="H136" s="159">
        <v>46183</v>
      </c>
      <c r="I136" s="47" t="s">
        <v>395</v>
      </c>
      <c r="J136" s="47" t="s">
        <v>57</v>
      </c>
      <c r="K136" s="53" t="s">
        <v>21</v>
      </c>
      <c r="L136" s="62">
        <v>178205</v>
      </c>
      <c r="M136" s="55">
        <v>46174</v>
      </c>
      <c r="N136" s="36"/>
    </row>
    <row r="137" spans="1:14" ht="25.5" x14ac:dyDescent="0.2">
      <c r="A137" s="47" t="s">
        <v>38</v>
      </c>
      <c r="B137" s="48" t="s">
        <v>0</v>
      </c>
      <c r="C137" s="49" t="s">
        <v>89</v>
      </c>
      <c r="D137" s="48" t="s">
        <v>0</v>
      </c>
      <c r="E137" s="68">
        <v>45517</v>
      </c>
      <c r="F137" s="59" t="s">
        <v>19</v>
      </c>
      <c r="G137" s="53">
        <v>10260214</v>
      </c>
      <c r="H137" s="159">
        <v>46183</v>
      </c>
      <c r="I137" s="47" t="s">
        <v>396</v>
      </c>
      <c r="J137" s="47" t="s">
        <v>57</v>
      </c>
      <c r="K137" s="53" t="s">
        <v>21</v>
      </c>
      <c r="L137" s="62">
        <v>66329</v>
      </c>
      <c r="M137" s="55">
        <v>46174</v>
      </c>
      <c r="N137" s="36"/>
    </row>
    <row r="138" spans="1:14" ht="25.5" x14ac:dyDescent="0.2">
      <c r="A138" s="47" t="s">
        <v>38</v>
      </c>
      <c r="B138" s="48" t="s">
        <v>0</v>
      </c>
      <c r="C138" s="49" t="s">
        <v>89</v>
      </c>
      <c r="D138" s="48" t="s">
        <v>0</v>
      </c>
      <c r="E138" s="68">
        <v>45517</v>
      </c>
      <c r="F138" s="59" t="s">
        <v>19</v>
      </c>
      <c r="G138" s="53">
        <v>10260215</v>
      </c>
      <c r="H138" s="159">
        <v>46183</v>
      </c>
      <c r="I138" s="47" t="s">
        <v>396</v>
      </c>
      <c r="J138" s="47" t="s">
        <v>57</v>
      </c>
      <c r="K138" s="53" t="s">
        <v>21</v>
      </c>
      <c r="L138" s="62">
        <v>66329</v>
      </c>
      <c r="M138" s="55">
        <v>46174</v>
      </c>
      <c r="N138" s="36"/>
    </row>
    <row r="139" spans="1:14" ht="25.5" x14ac:dyDescent="0.2">
      <c r="A139" s="47" t="s">
        <v>38</v>
      </c>
      <c r="B139" s="48" t="s">
        <v>0</v>
      </c>
      <c r="C139" s="49" t="s">
        <v>89</v>
      </c>
      <c r="D139" s="48" t="s">
        <v>0</v>
      </c>
      <c r="E139" s="68">
        <v>45517</v>
      </c>
      <c r="F139" s="59" t="s">
        <v>19</v>
      </c>
      <c r="G139" s="53">
        <v>10260216</v>
      </c>
      <c r="H139" s="159">
        <v>46184</v>
      </c>
      <c r="I139" s="47" t="s">
        <v>397</v>
      </c>
      <c r="J139" s="47" t="s">
        <v>57</v>
      </c>
      <c r="K139" s="53" t="s">
        <v>21</v>
      </c>
      <c r="L139" s="62">
        <v>282276</v>
      </c>
      <c r="M139" s="55">
        <v>46174</v>
      </c>
      <c r="N139" s="36"/>
    </row>
    <row r="140" spans="1:14" ht="25.5" x14ac:dyDescent="0.2">
      <c r="A140" s="47" t="s">
        <v>38</v>
      </c>
      <c r="B140" s="48" t="s">
        <v>0</v>
      </c>
      <c r="C140" s="49" t="s">
        <v>89</v>
      </c>
      <c r="D140" s="48" t="s">
        <v>0</v>
      </c>
      <c r="E140" s="68">
        <v>45517</v>
      </c>
      <c r="F140" s="59" t="s">
        <v>19</v>
      </c>
      <c r="G140" s="53">
        <v>10260218</v>
      </c>
      <c r="H140" s="159">
        <v>46185</v>
      </c>
      <c r="I140" s="47" t="s">
        <v>394</v>
      </c>
      <c r="J140" s="47" t="s">
        <v>57</v>
      </c>
      <c r="K140" s="53" t="s">
        <v>21</v>
      </c>
      <c r="L140" s="62">
        <v>283251</v>
      </c>
      <c r="M140" s="55">
        <v>46174</v>
      </c>
      <c r="N140" s="36"/>
    </row>
    <row r="141" spans="1:14" ht="25.5" x14ac:dyDescent="0.2">
      <c r="A141" s="47" t="s">
        <v>38</v>
      </c>
      <c r="B141" s="48" t="s">
        <v>0</v>
      </c>
      <c r="C141" s="49" t="s">
        <v>89</v>
      </c>
      <c r="D141" s="48" t="s">
        <v>0</v>
      </c>
      <c r="E141" s="68">
        <v>45517</v>
      </c>
      <c r="F141" s="59" t="s">
        <v>19</v>
      </c>
      <c r="G141" s="53">
        <v>10260219</v>
      </c>
      <c r="H141" s="159">
        <v>46185</v>
      </c>
      <c r="I141" s="47" t="s">
        <v>394</v>
      </c>
      <c r="J141" s="47" t="s">
        <v>57</v>
      </c>
      <c r="K141" s="53" t="s">
        <v>21</v>
      </c>
      <c r="L141" s="62">
        <v>283251</v>
      </c>
      <c r="M141" s="55">
        <v>46174</v>
      </c>
      <c r="N141" s="36"/>
    </row>
    <row r="142" spans="1:14" ht="25.5" x14ac:dyDescent="0.2">
      <c r="A142" s="47" t="s">
        <v>38</v>
      </c>
      <c r="B142" s="48" t="s">
        <v>0</v>
      </c>
      <c r="C142" s="49" t="s">
        <v>89</v>
      </c>
      <c r="D142" s="48" t="s">
        <v>0</v>
      </c>
      <c r="E142" s="68">
        <v>45517</v>
      </c>
      <c r="F142" s="59" t="s">
        <v>19</v>
      </c>
      <c r="G142" s="53">
        <v>10260220</v>
      </c>
      <c r="H142" s="159">
        <v>46185</v>
      </c>
      <c r="I142" s="47" t="s">
        <v>398</v>
      </c>
      <c r="J142" s="47" t="s">
        <v>57</v>
      </c>
      <c r="K142" s="53" t="s">
        <v>21</v>
      </c>
      <c r="L142" s="62">
        <v>204251</v>
      </c>
      <c r="M142" s="55">
        <v>46174</v>
      </c>
      <c r="N142" s="36"/>
    </row>
    <row r="143" spans="1:14" ht="25.5" x14ac:dyDescent="0.2">
      <c r="A143" s="47" t="s">
        <v>38</v>
      </c>
      <c r="B143" s="48" t="s">
        <v>0</v>
      </c>
      <c r="C143" s="49" t="s">
        <v>89</v>
      </c>
      <c r="D143" s="48" t="s">
        <v>0</v>
      </c>
      <c r="E143" s="68">
        <v>45517</v>
      </c>
      <c r="F143" s="59" t="s">
        <v>19</v>
      </c>
      <c r="G143" s="53">
        <v>10260221</v>
      </c>
      <c r="H143" s="159">
        <v>46185</v>
      </c>
      <c r="I143" s="47" t="s">
        <v>399</v>
      </c>
      <c r="J143" s="47" t="s">
        <v>57</v>
      </c>
      <c r="K143" s="53" t="s">
        <v>21</v>
      </c>
      <c r="L143" s="62">
        <v>37000</v>
      </c>
      <c r="M143" s="55">
        <v>46174</v>
      </c>
      <c r="N143" s="36"/>
    </row>
    <row r="144" spans="1:14" ht="25.5" x14ac:dyDescent="0.2">
      <c r="A144" s="47" t="s">
        <v>38</v>
      </c>
      <c r="B144" s="48" t="s">
        <v>0</v>
      </c>
      <c r="C144" s="49" t="s">
        <v>89</v>
      </c>
      <c r="D144" s="48" t="s">
        <v>0</v>
      </c>
      <c r="E144" s="68">
        <v>45517</v>
      </c>
      <c r="F144" s="59" t="s">
        <v>19</v>
      </c>
      <c r="G144" s="53">
        <v>10260222</v>
      </c>
      <c r="H144" s="159">
        <v>46185</v>
      </c>
      <c r="I144" s="47" t="s">
        <v>400</v>
      </c>
      <c r="J144" s="47" t="s">
        <v>57</v>
      </c>
      <c r="K144" s="53" t="s">
        <v>21</v>
      </c>
      <c r="L144" s="62">
        <v>539248</v>
      </c>
      <c r="M144" s="55">
        <v>46174</v>
      </c>
      <c r="N144" s="36"/>
    </row>
    <row r="145" spans="1:14" ht="25.5" x14ac:dyDescent="0.2">
      <c r="A145" s="47" t="s">
        <v>38</v>
      </c>
      <c r="B145" s="48" t="s">
        <v>0</v>
      </c>
      <c r="C145" s="49" t="s">
        <v>89</v>
      </c>
      <c r="D145" s="48" t="s">
        <v>0</v>
      </c>
      <c r="E145" s="68">
        <v>45517</v>
      </c>
      <c r="F145" s="59" t="s">
        <v>19</v>
      </c>
      <c r="G145" s="53">
        <v>10260223</v>
      </c>
      <c r="H145" s="159">
        <v>46189</v>
      </c>
      <c r="I145" s="47" t="s">
        <v>401</v>
      </c>
      <c r="J145" s="47" t="s">
        <v>57</v>
      </c>
      <c r="K145" s="53" t="s">
        <v>21</v>
      </c>
      <c r="L145" s="62">
        <v>37000</v>
      </c>
      <c r="M145" s="55">
        <v>46174</v>
      </c>
      <c r="N145" s="36"/>
    </row>
    <row r="146" spans="1:14" ht="25.5" x14ac:dyDescent="0.2">
      <c r="A146" s="47" t="s">
        <v>38</v>
      </c>
      <c r="B146" s="48" t="s">
        <v>0</v>
      </c>
      <c r="C146" s="49" t="s">
        <v>89</v>
      </c>
      <c r="D146" s="48" t="s">
        <v>0</v>
      </c>
      <c r="E146" s="68">
        <v>45517</v>
      </c>
      <c r="F146" s="59" t="s">
        <v>19</v>
      </c>
      <c r="G146" s="53">
        <v>10260226</v>
      </c>
      <c r="H146" s="159">
        <v>46190</v>
      </c>
      <c r="I146" s="47" t="s">
        <v>402</v>
      </c>
      <c r="J146" s="47" t="s">
        <v>57</v>
      </c>
      <c r="K146" s="53" t="s">
        <v>21</v>
      </c>
      <c r="L146" s="62">
        <v>398646</v>
      </c>
      <c r="M146" s="55">
        <v>46174</v>
      </c>
      <c r="N146" s="36"/>
    </row>
    <row r="147" spans="1:14" ht="25.5" x14ac:dyDescent="0.2">
      <c r="A147" s="47" t="s">
        <v>38</v>
      </c>
      <c r="B147" s="48" t="s">
        <v>0</v>
      </c>
      <c r="C147" s="49" t="s">
        <v>89</v>
      </c>
      <c r="D147" s="48" t="s">
        <v>0</v>
      </c>
      <c r="E147" s="68">
        <v>45517</v>
      </c>
      <c r="F147" s="59" t="s">
        <v>19</v>
      </c>
      <c r="G147" s="53">
        <v>10260227</v>
      </c>
      <c r="H147" s="159">
        <v>46190</v>
      </c>
      <c r="I147" s="47" t="s">
        <v>402</v>
      </c>
      <c r="J147" s="47" t="s">
        <v>57</v>
      </c>
      <c r="K147" s="53" t="s">
        <v>21</v>
      </c>
      <c r="L147" s="62">
        <v>398646</v>
      </c>
      <c r="M147" s="55">
        <v>46174</v>
      </c>
      <c r="N147" s="36"/>
    </row>
    <row r="148" spans="1:14" ht="25.5" x14ac:dyDescent="0.2">
      <c r="A148" s="47" t="s">
        <v>38</v>
      </c>
      <c r="B148" s="48" t="s">
        <v>0</v>
      </c>
      <c r="C148" s="49" t="s">
        <v>89</v>
      </c>
      <c r="D148" s="48" t="s">
        <v>0</v>
      </c>
      <c r="E148" s="68">
        <v>45517</v>
      </c>
      <c r="F148" s="59" t="s">
        <v>19</v>
      </c>
      <c r="G148" s="53">
        <v>10260228</v>
      </c>
      <c r="H148" s="159">
        <v>46190</v>
      </c>
      <c r="I148" s="47" t="s">
        <v>403</v>
      </c>
      <c r="J148" s="47" t="s">
        <v>57</v>
      </c>
      <c r="K148" s="53" t="s">
        <v>21</v>
      </c>
      <c r="L148" s="62">
        <v>229893</v>
      </c>
      <c r="M148" s="55">
        <v>46174</v>
      </c>
      <c r="N148" s="36"/>
    </row>
    <row r="149" spans="1:14" ht="25.5" x14ac:dyDescent="0.2">
      <c r="A149" s="47" t="s">
        <v>38</v>
      </c>
      <c r="B149" s="48" t="s">
        <v>0</v>
      </c>
      <c r="C149" s="49" t="s">
        <v>89</v>
      </c>
      <c r="D149" s="48" t="s">
        <v>0</v>
      </c>
      <c r="E149" s="68">
        <v>45517</v>
      </c>
      <c r="F149" s="59" t="s">
        <v>19</v>
      </c>
      <c r="G149" s="53">
        <v>10260229</v>
      </c>
      <c r="H149" s="159">
        <v>46190</v>
      </c>
      <c r="I149" s="47" t="s">
        <v>403</v>
      </c>
      <c r="J149" s="47" t="s">
        <v>57</v>
      </c>
      <c r="K149" s="53" t="s">
        <v>21</v>
      </c>
      <c r="L149" s="62">
        <v>229893</v>
      </c>
      <c r="M149" s="55">
        <v>46174</v>
      </c>
      <c r="N149" s="36"/>
    </row>
    <row r="150" spans="1:14" ht="13.5" x14ac:dyDescent="0.2">
      <c r="A150" s="47" t="s">
        <v>38</v>
      </c>
      <c r="B150" s="56" t="s">
        <v>98</v>
      </c>
      <c r="C150" s="56" t="s">
        <v>12</v>
      </c>
      <c r="D150" s="57" t="s">
        <v>42</v>
      </c>
      <c r="E150" s="58" t="s">
        <v>12</v>
      </c>
      <c r="F150" s="59" t="s">
        <v>19</v>
      </c>
      <c r="G150" s="53">
        <v>10260230</v>
      </c>
      <c r="H150" s="159">
        <v>46190</v>
      </c>
      <c r="I150" s="47" t="s">
        <v>404</v>
      </c>
      <c r="J150" s="47" t="s">
        <v>405</v>
      </c>
      <c r="K150" s="79" t="s">
        <v>406</v>
      </c>
      <c r="L150" s="62">
        <v>60000</v>
      </c>
      <c r="M150" s="55">
        <v>46174</v>
      </c>
      <c r="N150" s="36"/>
    </row>
    <row r="151" spans="1:14" ht="25.5" x14ac:dyDescent="0.2">
      <c r="A151" s="47" t="s">
        <v>38</v>
      </c>
      <c r="B151" s="56" t="s">
        <v>98</v>
      </c>
      <c r="C151" s="56" t="s">
        <v>12</v>
      </c>
      <c r="D151" s="57" t="s">
        <v>42</v>
      </c>
      <c r="E151" s="58" t="s">
        <v>12</v>
      </c>
      <c r="F151" s="59" t="s">
        <v>19</v>
      </c>
      <c r="G151" s="53">
        <v>10260235</v>
      </c>
      <c r="H151" s="159">
        <v>46196</v>
      </c>
      <c r="I151" s="47" t="s">
        <v>407</v>
      </c>
      <c r="J151" s="47" t="s">
        <v>408</v>
      </c>
      <c r="K151" s="79" t="s">
        <v>23</v>
      </c>
      <c r="L151" s="62">
        <v>113850</v>
      </c>
      <c r="M151" s="55">
        <v>46174</v>
      </c>
      <c r="N151" s="36"/>
    </row>
    <row r="152" spans="1:14" ht="25.5" x14ac:dyDescent="0.2">
      <c r="A152" s="47" t="s">
        <v>38</v>
      </c>
      <c r="B152" s="48" t="s">
        <v>0</v>
      </c>
      <c r="C152" s="49" t="s">
        <v>89</v>
      </c>
      <c r="D152" s="48" t="s">
        <v>0</v>
      </c>
      <c r="E152" s="68">
        <v>45517</v>
      </c>
      <c r="F152" s="59" t="s">
        <v>19</v>
      </c>
      <c r="G152" s="53">
        <v>10260236</v>
      </c>
      <c r="H152" s="159">
        <v>46197</v>
      </c>
      <c r="I152" s="47" t="s">
        <v>409</v>
      </c>
      <c r="J152" s="47" t="s">
        <v>57</v>
      </c>
      <c r="K152" s="53" t="s">
        <v>21</v>
      </c>
      <c r="L152" s="62">
        <v>185022</v>
      </c>
      <c r="M152" s="55">
        <v>46174</v>
      </c>
      <c r="N152" s="36"/>
    </row>
    <row r="153" spans="1:14" ht="25.5" x14ac:dyDescent="0.2">
      <c r="A153" s="47" t="s">
        <v>38</v>
      </c>
      <c r="B153" s="48" t="s">
        <v>0</v>
      </c>
      <c r="C153" s="49" t="s">
        <v>89</v>
      </c>
      <c r="D153" s="48" t="s">
        <v>0</v>
      </c>
      <c r="E153" s="68">
        <v>45517</v>
      </c>
      <c r="F153" s="59" t="s">
        <v>19</v>
      </c>
      <c r="G153" s="53">
        <v>10260237</v>
      </c>
      <c r="H153" s="159">
        <v>46198</v>
      </c>
      <c r="I153" s="47" t="s">
        <v>409</v>
      </c>
      <c r="J153" s="47" t="s">
        <v>57</v>
      </c>
      <c r="K153" s="53" t="s">
        <v>21</v>
      </c>
      <c r="L153" s="62">
        <v>220108</v>
      </c>
      <c r="M153" s="55">
        <v>46174</v>
      </c>
      <c r="N153" s="36"/>
    </row>
    <row r="154" spans="1:14" ht="25.5" x14ac:dyDescent="0.2">
      <c r="A154" s="47" t="s">
        <v>38</v>
      </c>
      <c r="B154" s="48" t="s">
        <v>0</v>
      </c>
      <c r="C154" s="49" t="s">
        <v>89</v>
      </c>
      <c r="D154" s="48" t="s">
        <v>0</v>
      </c>
      <c r="E154" s="68">
        <v>45517</v>
      </c>
      <c r="F154" s="59" t="s">
        <v>19</v>
      </c>
      <c r="G154" s="53">
        <v>10260238</v>
      </c>
      <c r="H154" s="159">
        <v>46198</v>
      </c>
      <c r="I154" s="47" t="s">
        <v>410</v>
      </c>
      <c r="J154" s="47" t="s">
        <v>57</v>
      </c>
      <c r="K154" s="53" t="s">
        <v>21</v>
      </c>
      <c r="L154" s="62">
        <v>377076</v>
      </c>
      <c r="M154" s="55">
        <v>46174</v>
      </c>
      <c r="N154" s="36"/>
    </row>
    <row r="155" spans="1:14" ht="25.5" x14ac:dyDescent="0.2">
      <c r="A155" s="47" t="s">
        <v>38</v>
      </c>
      <c r="B155" s="48" t="s">
        <v>0</v>
      </c>
      <c r="C155" s="49" t="s">
        <v>89</v>
      </c>
      <c r="D155" s="48" t="s">
        <v>0</v>
      </c>
      <c r="E155" s="68">
        <v>45517</v>
      </c>
      <c r="F155" s="59" t="s">
        <v>19</v>
      </c>
      <c r="G155" s="53">
        <v>10260239</v>
      </c>
      <c r="H155" s="159">
        <v>46198</v>
      </c>
      <c r="I155" s="47" t="s">
        <v>411</v>
      </c>
      <c r="J155" s="47" t="s">
        <v>57</v>
      </c>
      <c r="K155" s="53" t="s">
        <v>21</v>
      </c>
      <c r="L155" s="62">
        <v>259192</v>
      </c>
      <c r="M155" s="55">
        <v>46174</v>
      </c>
      <c r="N155" s="36"/>
    </row>
    <row r="156" spans="1:14" ht="25.5" x14ac:dyDescent="0.2">
      <c r="A156" s="47" t="s">
        <v>38</v>
      </c>
      <c r="B156" s="48" t="s">
        <v>0</v>
      </c>
      <c r="C156" s="49" t="s">
        <v>89</v>
      </c>
      <c r="D156" s="48" t="s">
        <v>0</v>
      </c>
      <c r="E156" s="68">
        <v>45517</v>
      </c>
      <c r="F156" s="59" t="s">
        <v>19</v>
      </c>
      <c r="G156" s="53">
        <v>10260240</v>
      </c>
      <c r="H156" s="159">
        <v>46199</v>
      </c>
      <c r="I156" s="47" t="s">
        <v>412</v>
      </c>
      <c r="J156" s="47" t="s">
        <v>57</v>
      </c>
      <c r="K156" s="53" t="s">
        <v>21</v>
      </c>
      <c r="L156" s="62">
        <v>387276</v>
      </c>
      <c r="M156" s="55">
        <v>46174</v>
      </c>
      <c r="N156" s="36"/>
    </row>
    <row r="157" spans="1:14" ht="25.5" x14ac:dyDescent="0.2">
      <c r="A157" s="47" t="s">
        <v>38</v>
      </c>
      <c r="B157" s="48" t="s">
        <v>0</v>
      </c>
      <c r="C157" s="49" t="s">
        <v>89</v>
      </c>
      <c r="D157" s="48" t="s">
        <v>0</v>
      </c>
      <c r="E157" s="68">
        <v>45517</v>
      </c>
      <c r="F157" s="59" t="s">
        <v>19</v>
      </c>
      <c r="G157" s="53">
        <v>10260241</v>
      </c>
      <c r="H157" s="159">
        <v>46199</v>
      </c>
      <c r="I157" s="47" t="s">
        <v>413</v>
      </c>
      <c r="J157" s="47" t="s">
        <v>57</v>
      </c>
      <c r="K157" s="53" t="s">
        <v>21</v>
      </c>
      <c r="L157" s="62">
        <v>480528</v>
      </c>
      <c r="M157" s="55">
        <v>46174</v>
      </c>
      <c r="N157" s="36"/>
    </row>
    <row r="158" spans="1:14" ht="25.5" x14ac:dyDescent="0.2">
      <c r="A158" s="47" t="s">
        <v>38</v>
      </c>
      <c r="B158" s="48" t="s">
        <v>0</v>
      </c>
      <c r="C158" s="49" t="s">
        <v>89</v>
      </c>
      <c r="D158" s="48" t="s">
        <v>0</v>
      </c>
      <c r="E158" s="68">
        <v>45517</v>
      </c>
      <c r="F158" s="59" t="s">
        <v>19</v>
      </c>
      <c r="G158" s="53">
        <v>10260242</v>
      </c>
      <c r="H158" s="159">
        <v>46203</v>
      </c>
      <c r="I158" s="47" t="s">
        <v>414</v>
      </c>
      <c r="J158" s="47" t="s">
        <v>57</v>
      </c>
      <c r="K158" s="53" t="s">
        <v>21</v>
      </c>
      <c r="L158" s="62">
        <v>362448</v>
      </c>
      <c r="M158" s="55">
        <v>46174</v>
      </c>
      <c r="N158" s="36"/>
    </row>
    <row r="159" spans="1:14" ht="25.5" x14ac:dyDescent="0.2">
      <c r="A159" s="47" t="s">
        <v>38</v>
      </c>
      <c r="B159" s="48" t="s">
        <v>0</v>
      </c>
      <c r="C159" s="47" t="s">
        <v>415</v>
      </c>
      <c r="D159" s="48" t="s">
        <v>0</v>
      </c>
      <c r="E159" s="159">
        <v>46192</v>
      </c>
      <c r="F159" s="59" t="s">
        <v>17</v>
      </c>
      <c r="G159" s="53" t="s">
        <v>12</v>
      </c>
      <c r="H159" s="159">
        <v>46192</v>
      </c>
      <c r="I159" s="47" t="s">
        <v>416</v>
      </c>
      <c r="J159" s="47" t="s">
        <v>417</v>
      </c>
      <c r="K159" s="79" t="s">
        <v>418</v>
      </c>
      <c r="L159" s="62">
        <v>10511042</v>
      </c>
      <c r="M159" s="55">
        <v>46174</v>
      </c>
      <c r="N159" s="36"/>
    </row>
    <row r="160" spans="1:14" x14ac:dyDescent="0.2">
      <c r="A160" s="47" t="s">
        <v>38</v>
      </c>
      <c r="B160" s="48" t="s">
        <v>0</v>
      </c>
      <c r="C160" s="47" t="s">
        <v>419</v>
      </c>
      <c r="D160" s="48" t="s">
        <v>0</v>
      </c>
      <c r="E160" s="159">
        <v>46192</v>
      </c>
      <c r="F160" s="59" t="s">
        <v>17</v>
      </c>
      <c r="G160" s="53" t="s">
        <v>12</v>
      </c>
      <c r="H160" s="159">
        <v>46192</v>
      </c>
      <c r="I160" s="47" t="s">
        <v>416</v>
      </c>
      <c r="J160" s="47" t="s">
        <v>420</v>
      </c>
      <c r="K160" s="79" t="s">
        <v>421</v>
      </c>
      <c r="L160" s="62">
        <v>3285128</v>
      </c>
      <c r="M160" s="55">
        <v>46174</v>
      </c>
      <c r="N160" s="36"/>
    </row>
    <row r="161" spans="1:14" ht="25.5" x14ac:dyDescent="0.2">
      <c r="A161" s="47" t="s">
        <v>29</v>
      </c>
      <c r="B161" s="56" t="s">
        <v>98</v>
      </c>
      <c r="C161" s="56" t="s">
        <v>12</v>
      </c>
      <c r="D161" s="57" t="s">
        <v>42</v>
      </c>
      <c r="E161" s="58" t="s">
        <v>12</v>
      </c>
      <c r="F161" s="59" t="s">
        <v>19</v>
      </c>
      <c r="G161" s="59">
        <v>11260126</v>
      </c>
      <c r="H161" s="68">
        <v>46175</v>
      </c>
      <c r="I161" s="47" t="s">
        <v>422</v>
      </c>
      <c r="J161" s="47" t="s">
        <v>423</v>
      </c>
      <c r="K161" s="53" t="s">
        <v>424</v>
      </c>
      <c r="L161" s="54">
        <v>35000</v>
      </c>
      <c r="M161" s="55">
        <v>46174</v>
      </c>
      <c r="N161" s="36"/>
    </row>
    <row r="162" spans="1:14" ht="51" x14ac:dyDescent="0.2">
      <c r="A162" s="47" t="s">
        <v>29</v>
      </c>
      <c r="B162" s="48" t="s">
        <v>0</v>
      </c>
      <c r="C162" s="49" t="s">
        <v>89</v>
      </c>
      <c r="D162" s="48" t="s">
        <v>0</v>
      </c>
      <c r="E162" s="68">
        <v>45517</v>
      </c>
      <c r="F162" s="50" t="s">
        <v>104</v>
      </c>
      <c r="G162" s="59">
        <v>11260131</v>
      </c>
      <c r="H162" s="68">
        <v>46178</v>
      </c>
      <c r="I162" s="52" t="s">
        <v>425</v>
      </c>
      <c r="J162" s="47" t="s">
        <v>57</v>
      </c>
      <c r="K162" s="53" t="s">
        <v>21</v>
      </c>
      <c r="L162" s="54">
        <v>222560</v>
      </c>
      <c r="M162" s="55">
        <v>46174</v>
      </c>
      <c r="N162" s="36"/>
    </row>
    <row r="163" spans="1:14" ht="38.25" x14ac:dyDescent="0.2">
      <c r="A163" s="47" t="s">
        <v>29</v>
      </c>
      <c r="B163" s="48" t="s">
        <v>0</v>
      </c>
      <c r="C163" s="49" t="s">
        <v>89</v>
      </c>
      <c r="D163" s="48" t="s">
        <v>0</v>
      </c>
      <c r="E163" s="68">
        <v>45517</v>
      </c>
      <c r="F163" s="50" t="s">
        <v>104</v>
      </c>
      <c r="G163" s="59">
        <v>11260132</v>
      </c>
      <c r="H163" s="68">
        <v>46181</v>
      </c>
      <c r="I163" s="47" t="s">
        <v>426</v>
      </c>
      <c r="J163" s="47" t="s">
        <v>57</v>
      </c>
      <c r="K163" s="53" t="s">
        <v>21</v>
      </c>
      <c r="L163" s="54">
        <v>581096</v>
      </c>
      <c r="M163" s="55">
        <v>46174</v>
      </c>
      <c r="N163" s="36"/>
    </row>
    <row r="164" spans="1:14" ht="51" x14ac:dyDescent="0.2">
      <c r="A164" s="47" t="s">
        <v>29</v>
      </c>
      <c r="B164" s="48" t="s">
        <v>0</v>
      </c>
      <c r="C164" s="49" t="s">
        <v>89</v>
      </c>
      <c r="D164" s="48" t="s">
        <v>0</v>
      </c>
      <c r="E164" s="68">
        <v>45517</v>
      </c>
      <c r="F164" s="50" t="s">
        <v>104</v>
      </c>
      <c r="G164" s="59">
        <v>11260136</v>
      </c>
      <c r="H164" s="68">
        <v>46184</v>
      </c>
      <c r="I164" s="47" t="s">
        <v>427</v>
      </c>
      <c r="J164" s="47" t="s">
        <v>57</v>
      </c>
      <c r="K164" s="53" t="s">
        <v>21</v>
      </c>
      <c r="L164" s="54">
        <v>1096620</v>
      </c>
      <c r="M164" s="55">
        <v>46174</v>
      </c>
      <c r="N164" s="36"/>
    </row>
    <row r="165" spans="1:14" ht="38.25" x14ac:dyDescent="0.2">
      <c r="A165" s="47" t="s">
        <v>29</v>
      </c>
      <c r="B165" s="48" t="s">
        <v>0</v>
      </c>
      <c r="C165" s="49" t="s">
        <v>89</v>
      </c>
      <c r="D165" s="48" t="s">
        <v>0</v>
      </c>
      <c r="E165" s="68">
        <v>45517</v>
      </c>
      <c r="F165" s="50" t="s">
        <v>104</v>
      </c>
      <c r="G165" s="59">
        <v>11260137</v>
      </c>
      <c r="H165" s="68">
        <v>46184</v>
      </c>
      <c r="I165" s="47" t="s">
        <v>428</v>
      </c>
      <c r="J165" s="47" t="s">
        <v>57</v>
      </c>
      <c r="K165" s="53" t="s">
        <v>21</v>
      </c>
      <c r="L165" s="54">
        <v>219324</v>
      </c>
      <c r="M165" s="55">
        <v>46174</v>
      </c>
      <c r="N165" s="36"/>
    </row>
    <row r="166" spans="1:14" ht="25.5" x14ac:dyDescent="0.2">
      <c r="A166" s="47" t="s">
        <v>29</v>
      </c>
      <c r="B166" s="56" t="s">
        <v>98</v>
      </c>
      <c r="C166" s="56" t="s">
        <v>12</v>
      </c>
      <c r="D166" s="57" t="s">
        <v>42</v>
      </c>
      <c r="E166" s="58" t="s">
        <v>12</v>
      </c>
      <c r="F166" s="59" t="s">
        <v>19</v>
      </c>
      <c r="G166" s="59">
        <v>11260138</v>
      </c>
      <c r="H166" s="68">
        <v>46185</v>
      </c>
      <c r="I166" s="47" t="s">
        <v>429</v>
      </c>
      <c r="J166" s="47" t="s">
        <v>430</v>
      </c>
      <c r="K166" s="53" t="s">
        <v>431</v>
      </c>
      <c r="L166" s="54">
        <v>179050</v>
      </c>
      <c r="M166" s="55">
        <v>46174</v>
      </c>
      <c r="N166" s="36"/>
    </row>
    <row r="167" spans="1:14" ht="25.5" x14ac:dyDescent="0.2">
      <c r="A167" s="47" t="s">
        <v>29</v>
      </c>
      <c r="B167" s="48" t="s">
        <v>0</v>
      </c>
      <c r="C167" s="49" t="s">
        <v>89</v>
      </c>
      <c r="D167" s="48" t="s">
        <v>0</v>
      </c>
      <c r="E167" s="68">
        <v>45517</v>
      </c>
      <c r="F167" s="50" t="s">
        <v>104</v>
      </c>
      <c r="G167" s="59">
        <v>11260139</v>
      </c>
      <c r="H167" s="68">
        <v>46185</v>
      </c>
      <c r="I167" s="47" t="s">
        <v>432</v>
      </c>
      <c r="J167" s="47" t="s">
        <v>57</v>
      </c>
      <c r="K167" s="53" t="s">
        <v>21</v>
      </c>
      <c r="L167" s="54">
        <v>506364</v>
      </c>
      <c r="M167" s="55">
        <v>46174</v>
      </c>
      <c r="N167" s="36"/>
    </row>
    <row r="168" spans="1:14" ht="38.25" x14ac:dyDescent="0.2">
      <c r="A168" s="47" t="s">
        <v>29</v>
      </c>
      <c r="B168" s="48" t="s">
        <v>0</v>
      </c>
      <c r="C168" s="49" t="s">
        <v>89</v>
      </c>
      <c r="D168" s="48" t="s">
        <v>0</v>
      </c>
      <c r="E168" s="68">
        <v>45517</v>
      </c>
      <c r="F168" s="50" t="s">
        <v>104</v>
      </c>
      <c r="G168" s="59">
        <v>11260141</v>
      </c>
      <c r="H168" s="68">
        <v>46188</v>
      </c>
      <c r="I168" s="47" t="s">
        <v>433</v>
      </c>
      <c r="J168" s="47" t="s">
        <v>57</v>
      </c>
      <c r="K168" s="53" t="s">
        <v>21</v>
      </c>
      <c r="L168" s="54">
        <v>257220</v>
      </c>
      <c r="M168" s="55">
        <v>46174</v>
      </c>
      <c r="N168" s="36"/>
    </row>
    <row r="169" spans="1:14" ht="51" x14ac:dyDescent="0.2">
      <c r="A169" s="47" t="s">
        <v>29</v>
      </c>
      <c r="B169" s="48" t="s">
        <v>0</v>
      </c>
      <c r="C169" s="49" t="s">
        <v>89</v>
      </c>
      <c r="D169" s="48" t="s">
        <v>0</v>
      </c>
      <c r="E169" s="68">
        <v>45517</v>
      </c>
      <c r="F169" s="50" t="s">
        <v>104</v>
      </c>
      <c r="G169" s="59">
        <v>11260150</v>
      </c>
      <c r="H169" s="68">
        <v>46195</v>
      </c>
      <c r="I169" s="47" t="s">
        <v>434</v>
      </c>
      <c r="J169" s="47" t="s">
        <v>57</v>
      </c>
      <c r="K169" s="53" t="s">
        <v>21</v>
      </c>
      <c r="L169" s="54">
        <v>433704</v>
      </c>
      <c r="M169" s="55">
        <v>46174</v>
      </c>
      <c r="N169" s="36"/>
    </row>
    <row r="170" spans="1:14" ht="38.25" x14ac:dyDescent="0.2">
      <c r="A170" s="47" t="s">
        <v>29</v>
      </c>
      <c r="B170" s="48" t="s">
        <v>0</v>
      </c>
      <c r="C170" s="49" t="s">
        <v>89</v>
      </c>
      <c r="D170" s="48" t="s">
        <v>0</v>
      </c>
      <c r="E170" s="68">
        <v>45517</v>
      </c>
      <c r="F170" s="50" t="s">
        <v>104</v>
      </c>
      <c r="G170" s="59">
        <v>11260152</v>
      </c>
      <c r="H170" s="68">
        <v>46197</v>
      </c>
      <c r="I170" s="47" t="s">
        <v>435</v>
      </c>
      <c r="J170" s="47" t="s">
        <v>57</v>
      </c>
      <c r="K170" s="53" t="s">
        <v>21</v>
      </c>
      <c r="L170" s="54">
        <v>129688</v>
      </c>
      <c r="M170" s="55">
        <v>46174</v>
      </c>
      <c r="N170" s="36"/>
    </row>
    <row r="171" spans="1:14" ht="38.25" x14ac:dyDescent="0.2">
      <c r="A171" s="47" t="s">
        <v>28</v>
      </c>
      <c r="B171" s="48" t="s">
        <v>0</v>
      </c>
      <c r="C171" s="49" t="s">
        <v>89</v>
      </c>
      <c r="D171" s="48" t="s">
        <v>0</v>
      </c>
      <c r="E171" s="68">
        <v>45517</v>
      </c>
      <c r="F171" s="59" t="s">
        <v>19</v>
      </c>
      <c r="G171" s="80">
        <v>12260098</v>
      </c>
      <c r="H171" s="81">
        <v>46176</v>
      </c>
      <c r="I171" s="52" t="s">
        <v>436</v>
      </c>
      <c r="J171" s="47" t="s">
        <v>57</v>
      </c>
      <c r="K171" s="53" t="s">
        <v>21</v>
      </c>
      <c r="L171" s="82">
        <v>313532</v>
      </c>
      <c r="M171" s="55">
        <v>46174</v>
      </c>
      <c r="N171" s="36"/>
    </row>
    <row r="172" spans="1:14" ht="25.5" x14ac:dyDescent="0.2">
      <c r="A172" s="47" t="s">
        <v>28</v>
      </c>
      <c r="B172" s="56" t="s">
        <v>98</v>
      </c>
      <c r="C172" s="56" t="s">
        <v>12</v>
      </c>
      <c r="D172" s="57" t="s">
        <v>42</v>
      </c>
      <c r="E172" s="58" t="s">
        <v>12</v>
      </c>
      <c r="F172" s="59" t="s">
        <v>19</v>
      </c>
      <c r="G172" s="80">
        <v>12260099</v>
      </c>
      <c r="H172" s="81">
        <v>46176</v>
      </c>
      <c r="I172" s="52" t="s">
        <v>437</v>
      </c>
      <c r="J172" s="52" t="s">
        <v>438</v>
      </c>
      <c r="K172" s="61" t="s">
        <v>439</v>
      </c>
      <c r="L172" s="82">
        <v>180880</v>
      </c>
      <c r="M172" s="55">
        <v>46174</v>
      </c>
      <c r="N172" s="36"/>
    </row>
    <row r="173" spans="1:14" ht="38.25" x14ac:dyDescent="0.2">
      <c r="A173" s="47" t="s">
        <v>28</v>
      </c>
      <c r="B173" s="48" t="s">
        <v>0</v>
      </c>
      <c r="C173" s="49" t="s">
        <v>89</v>
      </c>
      <c r="D173" s="48" t="s">
        <v>0</v>
      </c>
      <c r="E173" s="68">
        <v>45517</v>
      </c>
      <c r="F173" s="59" t="s">
        <v>19</v>
      </c>
      <c r="G173" s="80">
        <v>12260102</v>
      </c>
      <c r="H173" s="81">
        <v>46177</v>
      </c>
      <c r="I173" s="52" t="s">
        <v>440</v>
      </c>
      <c r="J173" s="47" t="s">
        <v>57</v>
      </c>
      <c r="K173" s="53" t="s">
        <v>21</v>
      </c>
      <c r="L173" s="82">
        <v>767004</v>
      </c>
      <c r="M173" s="55">
        <v>46174</v>
      </c>
      <c r="N173" s="36"/>
    </row>
    <row r="174" spans="1:14" ht="38.25" x14ac:dyDescent="0.2">
      <c r="A174" s="47" t="s">
        <v>28</v>
      </c>
      <c r="B174" s="56" t="s">
        <v>98</v>
      </c>
      <c r="C174" s="56" t="s">
        <v>12</v>
      </c>
      <c r="D174" s="57" t="s">
        <v>42</v>
      </c>
      <c r="E174" s="58" t="s">
        <v>12</v>
      </c>
      <c r="F174" s="59" t="s">
        <v>19</v>
      </c>
      <c r="G174" s="80">
        <v>12260103</v>
      </c>
      <c r="H174" s="81">
        <v>46181</v>
      </c>
      <c r="I174" s="52" t="s">
        <v>441</v>
      </c>
      <c r="J174" s="52" t="s">
        <v>442</v>
      </c>
      <c r="K174" s="61" t="s">
        <v>443</v>
      </c>
      <c r="L174" s="82">
        <v>162755</v>
      </c>
      <c r="M174" s="55">
        <v>46174</v>
      </c>
      <c r="N174" s="36"/>
    </row>
    <row r="175" spans="1:14" ht="13.5" x14ac:dyDescent="0.2">
      <c r="A175" s="47" t="s">
        <v>28</v>
      </c>
      <c r="B175" s="56" t="s">
        <v>98</v>
      </c>
      <c r="C175" s="56" t="s">
        <v>12</v>
      </c>
      <c r="D175" s="57" t="s">
        <v>42</v>
      </c>
      <c r="E175" s="58" t="s">
        <v>12</v>
      </c>
      <c r="F175" s="59" t="s">
        <v>19</v>
      </c>
      <c r="G175" s="80">
        <v>12260104</v>
      </c>
      <c r="H175" s="81">
        <v>46182</v>
      </c>
      <c r="I175" s="52" t="s">
        <v>444</v>
      </c>
      <c r="J175" s="52" t="s">
        <v>445</v>
      </c>
      <c r="K175" s="61" t="s">
        <v>446</v>
      </c>
      <c r="L175" s="82">
        <v>134946</v>
      </c>
      <c r="M175" s="55">
        <v>46174</v>
      </c>
      <c r="N175" s="36"/>
    </row>
    <row r="176" spans="1:14" ht="38.25" x14ac:dyDescent="0.2">
      <c r="A176" s="47" t="s">
        <v>28</v>
      </c>
      <c r="B176" s="48" t="s">
        <v>0</v>
      </c>
      <c r="C176" s="49" t="s">
        <v>89</v>
      </c>
      <c r="D176" s="48" t="s">
        <v>0</v>
      </c>
      <c r="E176" s="68">
        <v>45517</v>
      </c>
      <c r="F176" s="59" t="s">
        <v>19</v>
      </c>
      <c r="G176" s="80">
        <v>12260105</v>
      </c>
      <c r="H176" s="81">
        <v>46182</v>
      </c>
      <c r="I176" s="52" t="s">
        <v>447</v>
      </c>
      <c r="J176" s="47" t="s">
        <v>57</v>
      </c>
      <c r="K176" s="53" t="s">
        <v>21</v>
      </c>
      <c r="L176" s="82">
        <v>304190</v>
      </c>
      <c r="M176" s="55">
        <v>46174</v>
      </c>
      <c r="N176" s="36"/>
    </row>
    <row r="177" spans="1:14" ht="38.25" x14ac:dyDescent="0.2">
      <c r="A177" s="47" t="s">
        <v>28</v>
      </c>
      <c r="B177" s="48" t="s">
        <v>0</v>
      </c>
      <c r="C177" s="49" t="s">
        <v>89</v>
      </c>
      <c r="D177" s="48" t="s">
        <v>0</v>
      </c>
      <c r="E177" s="68">
        <v>45517</v>
      </c>
      <c r="F177" s="59" t="s">
        <v>19</v>
      </c>
      <c r="G177" s="80">
        <v>12260106</v>
      </c>
      <c r="H177" s="81">
        <v>46182</v>
      </c>
      <c r="I177" s="52" t="s">
        <v>448</v>
      </c>
      <c r="J177" s="47" t="s">
        <v>57</v>
      </c>
      <c r="K177" s="53" t="s">
        <v>21</v>
      </c>
      <c r="L177" s="82">
        <v>266082</v>
      </c>
      <c r="M177" s="55">
        <v>46174</v>
      </c>
      <c r="N177" s="36"/>
    </row>
    <row r="178" spans="1:14" ht="25.5" x14ac:dyDescent="0.2">
      <c r="A178" s="47" t="s">
        <v>28</v>
      </c>
      <c r="B178" s="56" t="s">
        <v>98</v>
      </c>
      <c r="C178" s="56" t="s">
        <v>12</v>
      </c>
      <c r="D178" s="57" t="s">
        <v>42</v>
      </c>
      <c r="E178" s="58" t="s">
        <v>12</v>
      </c>
      <c r="F178" s="59" t="s">
        <v>19</v>
      </c>
      <c r="G178" s="80">
        <v>12260107</v>
      </c>
      <c r="H178" s="81">
        <v>46183</v>
      </c>
      <c r="I178" s="52" t="s">
        <v>449</v>
      </c>
      <c r="J178" s="52" t="s">
        <v>438</v>
      </c>
      <c r="K178" s="61" t="s">
        <v>439</v>
      </c>
      <c r="L178" s="82">
        <v>148750</v>
      </c>
      <c r="M178" s="55">
        <v>46174</v>
      </c>
      <c r="N178" s="36"/>
    </row>
    <row r="179" spans="1:14" ht="51" x14ac:dyDescent="0.2">
      <c r="A179" s="47" t="s">
        <v>28</v>
      </c>
      <c r="B179" s="48" t="s">
        <v>0</v>
      </c>
      <c r="C179" s="49" t="s">
        <v>89</v>
      </c>
      <c r="D179" s="48" t="s">
        <v>0</v>
      </c>
      <c r="E179" s="68">
        <v>45517</v>
      </c>
      <c r="F179" s="59" t="s">
        <v>19</v>
      </c>
      <c r="G179" s="80">
        <v>12260111</v>
      </c>
      <c r="H179" s="81">
        <v>46189</v>
      </c>
      <c r="I179" s="52" t="s">
        <v>450</v>
      </c>
      <c r="J179" s="47" t="s">
        <v>57</v>
      </c>
      <c r="K179" s="53" t="s">
        <v>21</v>
      </c>
      <c r="L179" s="82">
        <v>591615</v>
      </c>
      <c r="M179" s="55">
        <v>46174</v>
      </c>
      <c r="N179" s="36"/>
    </row>
    <row r="180" spans="1:14" ht="25.5" x14ac:dyDescent="0.2">
      <c r="A180" s="47" t="s">
        <v>28</v>
      </c>
      <c r="B180" s="48" t="s">
        <v>0</v>
      </c>
      <c r="C180" s="49" t="s">
        <v>89</v>
      </c>
      <c r="D180" s="48" t="s">
        <v>0</v>
      </c>
      <c r="E180" s="68">
        <v>45517</v>
      </c>
      <c r="F180" s="59" t="s">
        <v>19</v>
      </c>
      <c r="G180" s="80">
        <v>12260112</v>
      </c>
      <c r="H180" s="81">
        <v>46189</v>
      </c>
      <c r="I180" s="52" t="s">
        <v>451</v>
      </c>
      <c r="J180" s="47" t="s">
        <v>57</v>
      </c>
      <c r="K180" s="53" t="s">
        <v>21</v>
      </c>
      <c r="L180" s="82">
        <v>49000</v>
      </c>
      <c r="M180" s="55">
        <v>46174</v>
      </c>
      <c r="N180" s="36"/>
    </row>
    <row r="181" spans="1:14" ht="38.25" x14ac:dyDescent="0.2">
      <c r="A181" s="47" t="s">
        <v>28</v>
      </c>
      <c r="B181" s="48" t="s">
        <v>0</v>
      </c>
      <c r="C181" s="49" t="s">
        <v>89</v>
      </c>
      <c r="D181" s="48" t="s">
        <v>0</v>
      </c>
      <c r="E181" s="68">
        <v>45517</v>
      </c>
      <c r="F181" s="59" t="s">
        <v>19</v>
      </c>
      <c r="G181" s="80">
        <v>12260113</v>
      </c>
      <c r="H181" s="81">
        <v>46189</v>
      </c>
      <c r="I181" s="52" t="s">
        <v>452</v>
      </c>
      <c r="J181" s="47" t="s">
        <v>57</v>
      </c>
      <c r="K181" s="53" t="s">
        <v>21</v>
      </c>
      <c r="L181" s="82">
        <v>276790</v>
      </c>
      <c r="M181" s="55">
        <v>46174</v>
      </c>
      <c r="N181" s="36"/>
    </row>
    <row r="182" spans="1:14" ht="25.5" x14ac:dyDescent="0.2">
      <c r="A182" s="47" t="s">
        <v>28</v>
      </c>
      <c r="B182" s="48" t="s">
        <v>0</v>
      </c>
      <c r="C182" s="49" t="s">
        <v>89</v>
      </c>
      <c r="D182" s="48" t="s">
        <v>0</v>
      </c>
      <c r="E182" s="68">
        <v>45517</v>
      </c>
      <c r="F182" s="59" t="s">
        <v>19</v>
      </c>
      <c r="G182" s="80">
        <v>12260114</v>
      </c>
      <c r="H182" s="81">
        <v>46190</v>
      </c>
      <c r="I182" s="52" t="s">
        <v>453</v>
      </c>
      <c r="J182" s="47" t="s">
        <v>57</v>
      </c>
      <c r="K182" s="53" t="s">
        <v>21</v>
      </c>
      <c r="L182" s="82">
        <v>255893</v>
      </c>
      <c r="M182" s="55">
        <v>46174</v>
      </c>
      <c r="N182" s="36"/>
    </row>
    <row r="183" spans="1:14" ht="38.25" x14ac:dyDescent="0.2">
      <c r="A183" s="47" t="s">
        <v>28</v>
      </c>
      <c r="B183" s="48" t="s">
        <v>0</v>
      </c>
      <c r="C183" s="49" t="s">
        <v>89</v>
      </c>
      <c r="D183" s="48" t="s">
        <v>0</v>
      </c>
      <c r="E183" s="68">
        <v>45517</v>
      </c>
      <c r="F183" s="59" t="s">
        <v>19</v>
      </c>
      <c r="G183" s="80">
        <v>12260118</v>
      </c>
      <c r="H183" s="81">
        <v>46199</v>
      </c>
      <c r="I183" s="52" t="s">
        <v>454</v>
      </c>
      <c r="J183" s="47" t="s">
        <v>57</v>
      </c>
      <c r="K183" s="53" t="s">
        <v>21</v>
      </c>
      <c r="L183" s="82">
        <v>467276</v>
      </c>
      <c r="M183" s="55">
        <v>46174</v>
      </c>
      <c r="N183" s="36"/>
    </row>
    <row r="184" spans="1:14" ht="38.25" x14ac:dyDescent="0.2">
      <c r="A184" s="47" t="s">
        <v>28</v>
      </c>
      <c r="B184" s="48" t="s">
        <v>0</v>
      </c>
      <c r="C184" s="49" t="s">
        <v>89</v>
      </c>
      <c r="D184" s="48" t="s">
        <v>0</v>
      </c>
      <c r="E184" s="68">
        <v>45517</v>
      </c>
      <c r="F184" s="59" t="s">
        <v>19</v>
      </c>
      <c r="G184" s="80">
        <v>12260120</v>
      </c>
      <c r="H184" s="81">
        <v>46203</v>
      </c>
      <c r="I184" s="52" t="s">
        <v>455</v>
      </c>
      <c r="J184" s="47" t="s">
        <v>57</v>
      </c>
      <c r="K184" s="53" t="s">
        <v>21</v>
      </c>
      <c r="L184" s="82">
        <v>502448</v>
      </c>
      <c r="M184" s="55">
        <v>46174</v>
      </c>
      <c r="N184" s="36"/>
    </row>
    <row r="185" spans="1:14" ht="38.25" x14ac:dyDescent="0.2">
      <c r="A185" s="47" t="s">
        <v>28</v>
      </c>
      <c r="B185" s="48" t="s">
        <v>0</v>
      </c>
      <c r="C185" s="49" t="s">
        <v>89</v>
      </c>
      <c r="D185" s="48" t="s">
        <v>0</v>
      </c>
      <c r="E185" s="68">
        <v>45517</v>
      </c>
      <c r="F185" s="59" t="s">
        <v>19</v>
      </c>
      <c r="G185" s="80">
        <v>12260121</v>
      </c>
      <c r="H185" s="81">
        <v>46203</v>
      </c>
      <c r="I185" s="52" t="s">
        <v>456</v>
      </c>
      <c r="J185" s="47" t="s">
        <v>57</v>
      </c>
      <c r="K185" s="53" t="s">
        <v>21</v>
      </c>
      <c r="L185" s="82">
        <v>501448</v>
      </c>
      <c r="M185" s="55">
        <v>46174</v>
      </c>
      <c r="N185" s="36"/>
    </row>
    <row r="186" spans="1:14" ht="13.5" x14ac:dyDescent="0.2">
      <c r="A186" s="47" t="s">
        <v>31</v>
      </c>
      <c r="B186" s="56" t="s">
        <v>98</v>
      </c>
      <c r="C186" s="56" t="s">
        <v>12</v>
      </c>
      <c r="D186" s="57" t="s">
        <v>42</v>
      </c>
      <c r="E186" s="58" t="s">
        <v>12</v>
      </c>
      <c r="F186" s="59" t="s">
        <v>19</v>
      </c>
      <c r="G186" s="50">
        <v>13260111</v>
      </c>
      <c r="H186" s="51">
        <v>46175</v>
      </c>
      <c r="I186" s="52" t="s">
        <v>457</v>
      </c>
      <c r="J186" s="52" t="s">
        <v>24</v>
      </c>
      <c r="K186" s="61" t="s">
        <v>25</v>
      </c>
      <c r="L186" s="40">
        <v>106148</v>
      </c>
      <c r="M186" s="55">
        <v>46174</v>
      </c>
      <c r="N186" s="36"/>
    </row>
    <row r="187" spans="1:14" ht="25.5" x14ac:dyDescent="0.2">
      <c r="A187" s="47" t="s">
        <v>31</v>
      </c>
      <c r="B187" s="48" t="s">
        <v>0</v>
      </c>
      <c r="C187" s="83" t="s">
        <v>79</v>
      </c>
      <c r="D187" s="48" t="s">
        <v>0</v>
      </c>
      <c r="E187" s="84">
        <v>45631</v>
      </c>
      <c r="F187" s="59" t="s">
        <v>19</v>
      </c>
      <c r="G187" s="50">
        <v>13260117</v>
      </c>
      <c r="H187" s="51">
        <v>46184</v>
      </c>
      <c r="I187" s="52" t="s">
        <v>458</v>
      </c>
      <c r="J187" s="52" t="s">
        <v>65</v>
      </c>
      <c r="K187" s="61" t="s">
        <v>107</v>
      </c>
      <c r="L187" s="40">
        <v>855800</v>
      </c>
      <c r="M187" s="55">
        <v>46174</v>
      </c>
      <c r="N187" s="36"/>
    </row>
    <row r="188" spans="1:14" ht="13.5" x14ac:dyDescent="0.2">
      <c r="A188" s="47" t="s">
        <v>31</v>
      </c>
      <c r="B188" s="56" t="s">
        <v>98</v>
      </c>
      <c r="C188" s="56" t="s">
        <v>12</v>
      </c>
      <c r="D188" s="57" t="s">
        <v>42</v>
      </c>
      <c r="E188" s="58" t="s">
        <v>12</v>
      </c>
      <c r="F188" s="59" t="s">
        <v>19</v>
      </c>
      <c r="G188" s="50">
        <v>13260118</v>
      </c>
      <c r="H188" s="51">
        <v>46184</v>
      </c>
      <c r="I188" s="52" t="s">
        <v>459</v>
      </c>
      <c r="J188" s="52" t="s">
        <v>24</v>
      </c>
      <c r="K188" s="61" t="s">
        <v>25</v>
      </c>
      <c r="L188" s="40">
        <v>116893</v>
      </c>
      <c r="M188" s="55">
        <v>46174</v>
      </c>
      <c r="N188" s="36"/>
    </row>
    <row r="189" spans="1:14" ht="25.5" x14ac:dyDescent="0.2">
      <c r="A189" s="47" t="s">
        <v>31</v>
      </c>
      <c r="B189" s="48" t="s">
        <v>0</v>
      </c>
      <c r="C189" s="49" t="s">
        <v>89</v>
      </c>
      <c r="D189" s="48" t="s">
        <v>0</v>
      </c>
      <c r="E189" s="68">
        <v>45517</v>
      </c>
      <c r="F189" s="59" t="s">
        <v>19</v>
      </c>
      <c r="G189" s="50">
        <v>13260122</v>
      </c>
      <c r="H189" s="51">
        <v>46188</v>
      </c>
      <c r="I189" s="52" t="s">
        <v>460</v>
      </c>
      <c r="J189" s="47" t="s">
        <v>57</v>
      </c>
      <c r="K189" s="53" t="s">
        <v>21</v>
      </c>
      <c r="L189" s="40">
        <v>220276</v>
      </c>
      <c r="M189" s="55">
        <v>46174</v>
      </c>
      <c r="N189" s="36"/>
    </row>
    <row r="190" spans="1:14" ht="25.5" x14ac:dyDescent="0.2">
      <c r="A190" s="47" t="s">
        <v>31</v>
      </c>
      <c r="B190" s="48" t="s">
        <v>0</v>
      </c>
      <c r="C190" s="49" t="s">
        <v>89</v>
      </c>
      <c r="D190" s="48" t="s">
        <v>0</v>
      </c>
      <c r="E190" s="68">
        <v>45517</v>
      </c>
      <c r="F190" s="59" t="s">
        <v>19</v>
      </c>
      <c r="G190" s="50">
        <v>13260124</v>
      </c>
      <c r="H190" s="51">
        <v>46189</v>
      </c>
      <c r="I190" s="52" t="s">
        <v>461</v>
      </c>
      <c r="J190" s="47" t="s">
        <v>57</v>
      </c>
      <c r="K190" s="53" t="s">
        <v>21</v>
      </c>
      <c r="L190" s="40">
        <v>318739</v>
      </c>
      <c r="M190" s="55">
        <v>46174</v>
      </c>
      <c r="N190" s="36"/>
    </row>
    <row r="191" spans="1:14" ht="25.5" x14ac:dyDescent="0.2">
      <c r="A191" s="47" t="s">
        <v>31</v>
      </c>
      <c r="B191" s="48" t="s">
        <v>0</v>
      </c>
      <c r="C191" s="83" t="s">
        <v>79</v>
      </c>
      <c r="D191" s="48" t="s">
        <v>0</v>
      </c>
      <c r="E191" s="84">
        <v>45631</v>
      </c>
      <c r="F191" s="59" t="s">
        <v>19</v>
      </c>
      <c r="G191" s="50">
        <v>13260132</v>
      </c>
      <c r="H191" s="51">
        <v>46195</v>
      </c>
      <c r="I191" s="52" t="s">
        <v>462</v>
      </c>
      <c r="J191" s="52" t="s">
        <v>145</v>
      </c>
      <c r="K191" s="61" t="s">
        <v>74</v>
      </c>
      <c r="L191" s="40">
        <v>1427950</v>
      </c>
      <c r="M191" s="55">
        <v>46174</v>
      </c>
      <c r="N191" s="36"/>
    </row>
    <row r="192" spans="1:14" ht="25.5" x14ac:dyDescent="0.2">
      <c r="A192" s="47" t="s">
        <v>31</v>
      </c>
      <c r="B192" s="48" t="s">
        <v>0</v>
      </c>
      <c r="C192" s="83" t="s">
        <v>79</v>
      </c>
      <c r="D192" s="48" t="s">
        <v>0</v>
      </c>
      <c r="E192" s="84">
        <v>45631</v>
      </c>
      <c r="F192" s="59" t="s">
        <v>19</v>
      </c>
      <c r="G192" s="50">
        <v>13260133</v>
      </c>
      <c r="H192" s="51">
        <v>46195</v>
      </c>
      <c r="I192" s="52" t="s">
        <v>463</v>
      </c>
      <c r="J192" s="52" t="s">
        <v>65</v>
      </c>
      <c r="K192" s="61" t="s">
        <v>107</v>
      </c>
      <c r="L192" s="40">
        <v>428385</v>
      </c>
      <c r="M192" s="55">
        <v>46174</v>
      </c>
      <c r="N192" s="36"/>
    </row>
    <row r="193" spans="1:14" ht="25.5" x14ac:dyDescent="0.2">
      <c r="A193" s="47" t="s">
        <v>31</v>
      </c>
      <c r="B193" s="48" t="s">
        <v>0</v>
      </c>
      <c r="C193" s="49" t="s">
        <v>89</v>
      </c>
      <c r="D193" s="48" t="s">
        <v>0</v>
      </c>
      <c r="E193" s="68">
        <v>45517</v>
      </c>
      <c r="F193" s="59" t="s">
        <v>19</v>
      </c>
      <c r="G193" s="50">
        <v>13260137</v>
      </c>
      <c r="H193" s="51">
        <v>46199</v>
      </c>
      <c r="I193" s="52" t="s">
        <v>464</v>
      </c>
      <c r="J193" s="47" t="s">
        <v>57</v>
      </c>
      <c r="K193" s="53" t="s">
        <v>21</v>
      </c>
      <c r="L193" s="40">
        <v>216208</v>
      </c>
      <c r="M193" s="55">
        <v>46174</v>
      </c>
      <c r="N193" s="36"/>
    </row>
    <row r="194" spans="1:14" ht="13.5" x14ac:dyDescent="0.2">
      <c r="A194" s="47" t="s">
        <v>31</v>
      </c>
      <c r="B194" s="56" t="s">
        <v>98</v>
      </c>
      <c r="C194" s="56" t="s">
        <v>12</v>
      </c>
      <c r="D194" s="57" t="s">
        <v>42</v>
      </c>
      <c r="E194" s="58" t="s">
        <v>12</v>
      </c>
      <c r="F194" s="59" t="s">
        <v>19</v>
      </c>
      <c r="G194" s="50">
        <v>13260140</v>
      </c>
      <c r="H194" s="51">
        <v>46203</v>
      </c>
      <c r="I194" s="52" t="s">
        <v>465</v>
      </c>
      <c r="J194" s="52" t="s">
        <v>163</v>
      </c>
      <c r="K194" s="61" t="s">
        <v>164</v>
      </c>
      <c r="L194" s="40">
        <v>208000</v>
      </c>
      <c r="M194" s="55">
        <v>46174</v>
      </c>
      <c r="N194" s="36"/>
    </row>
    <row r="195" spans="1:14" ht="25.5" x14ac:dyDescent="0.2">
      <c r="A195" s="47" t="s">
        <v>33</v>
      </c>
      <c r="B195" s="47" t="s">
        <v>42</v>
      </c>
      <c r="C195" s="47" t="s">
        <v>466</v>
      </c>
      <c r="D195" s="57" t="s">
        <v>42</v>
      </c>
      <c r="E195" s="68">
        <v>46170</v>
      </c>
      <c r="F195" s="59" t="s">
        <v>19</v>
      </c>
      <c r="G195" s="76">
        <v>14260105</v>
      </c>
      <c r="H195" s="71">
        <v>46175</v>
      </c>
      <c r="I195" s="47" t="s">
        <v>467</v>
      </c>
      <c r="J195" s="49" t="s">
        <v>468</v>
      </c>
      <c r="K195" s="85" t="s">
        <v>469</v>
      </c>
      <c r="L195" s="54">
        <f>+(38280000/24*7)+(41020000-12*7)</f>
        <v>52184916</v>
      </c>
      <c r="M195" s="55">
        <v>46174</v>
      </c>
      <c r="N195" s="36"/>
    </row>
    <row r="196" spans="1:14" ht="13.5" x14ac:dyDescent="0.2">
      <c r="A196" s="47" t="s">
        <v>33</v>
      </c>
      <c r="B196" s="56" t="s">
        <v>98</v>
      </c>
      <c r="C196" s="56" t="s">
        <v>12</v>
      </c>
      <c r="D196" s="57" t="s">
        <v>42</v>
      </c>
      <c r="E196" s="58" t="s">
        <v>12</v>
      </c>
      <c r="F196" s="59" t="s">
        <v>19</v>
      </c>
      <c r="G196" s="76">
        <v>14260107</v>
      </c>
      <c r="H196" s="71">
        <v>46181</v>
      </c>
      <c r="I196" s="47" t="s">
        <v>470</v>
      </c>
      <c r="J196" s="86" t="s">
        <v>24</v>
      </c>
      <c r="K196" s="87" t="s">
        <v>25</v>
      </c>
      <c r="L196" s="54">
        <v>53074</v>
      </c>
      <c r="M196" s="55">
        <v>46174</v>
      </c>
      <c r="N196" s="36"/>
    </row>
    <row r="197" spans="1:14" ht="25.5" x14ac:dyDescent="0.2">
      <c r="A197" s="47" t="s">
        <v>33</v>
      </c>
      <c r="B197" s="56" t="s">
        <v>98</v>
      </c>
      <c r="C197" s="56" t="s">
        <v>12</v>
      </c>
      <c r="D197" s="57" t="s">
        <v>42</v>
      </c>
      <c r="E197" s="58" t="s">
        <v>12</v>
      </c>
      <c r="F197" s="59" t="s">
        <v>19</v>
      </c>
      <c r="G197" s="76">
        <v>14260109</v>
      </c>
      <c r="H197" s="71">
        <v>46182</v>
      </c>
      <c r="I197" s="47" t="s">
        <v>471</v>
      </c>
      <c r="J197" s="86" t="s">
        <v>472</v>
      </c>
      <c r="K197" s="87" t="s">
        <v>473</v>
      </c>
      <c r="L197" s="54">
        <v>155290</v>
      </c>
      <c r="M197" s="55">
        <v>46174</v>
      </c>
      <c r="N197" s="36"/>
    </row>
    <row r="198" spans="1:14" ht="25.5" x14ac:dyDescent="0.2">
      <c r="A198" s="47" t="s">
        <v>33</v>
      </c>
      <c r="B198" s="47" t="s">
        <v>474</v>
      </c>
      <c r="C198" s="47" t="s">
        <v>120</v>
      </c>
      <c r="D198" s="73" t="s">
        <v>16</v>
      </c>
      <c r="E198" s="68">
        <v>44812</v>
      </c>
      <c r="F198" s="59" t="s">
        <v>19</v>
      </c>
      <c r="G198" s="76">
        <v>14260111</v>
      </c>
      <c r="H198" s="71">
        <v>46182</v>
      </c>
      <c r="I198" s="47" t="s">
        <v>475</v>
      </c>
      <c r="J198" s="86" t="s">
        <v>121</v>
      </c>
      <c r="K198" s="87" t="s">
        <v>122</v>
      </c>
      <c r="L198" s="54">
        <v>220334</v>
      </c>
      <c r="M198" s="55">
        <v>46174</v>
      </c>
      <c r="N198" s="36"/>
    </row>
    <row r="199" spans="1:14" ht="25.5" x14ac:dyDescent="0.2">
      <c r="A199" s="47" t="s">
        <v>33</v>
      </c>
      <c r="B199" s="56" t="s">
        <v>98</v>
      </c>
      <c r="C199" s="56" t="s">
        <v>12</v>
      </c>
      <c r="D199" s="57" t="s">
        <v>42</v>
      </c>
      <c r="E199" s="58" t="s">
        <v>12</v>
      </c>
      <c r="F199" s="59" t="s">
        <v>19</v>
      </c>
      <c r="G199" s="76">
        <v>14260112</v>
      </c>
      <c r="H199" s="71">
        <v>46183</v>
      </c>
      <c r="I199" s="47" t="s">
        <v>476</v>
      </c>
      <c r="J199" s="86" t="s">
        <v>477</v>
      </c>
      <c r="K199" s="87" t="s">
        <v>478</v>
      </c>
      <c r="L199" s="54">
        <v>209440</v>
      </c>
      <c r="M199" s="55">
        <v>46174</v>
      </c>
      <c r="N199" s="36"/>
    </row>
    <row r="200" spans="1:14" ht="13.5" x14ac:dyDescent="0.2">
      <c r="A200" s="47" t="s">
        <v>33</v>
      </c>
      <c r="B200" s="56" t="s">
        <v>98</v>
      </c>
      <c r="C200" s="56" t="s">
        <v>12</v>
      </c>
      <c r="D200" s="57" t="s">
        <v>42</v>
      </c>
      <c r="E200" s="58" t="s">
        <v>12</v>
      </c>
      <c r="F200" s="59" t="s">
        <v>19</v>
      </c>
      <c r="G200" s="76">
        <v>14260114</v>
      </c>
      <c r="H200" s="71">
        <v>46184</v>
      </c>
      <c r="I200" s="47" t="s">
        <v>479</v>
      </c>
      <c r="J200" s="86" t="s">
        <v>480</v>
      </c>
      <c r="K200" s="87" t="s">
        <v>481</v>
      </c>
      <c r="L200" s="54">
        <v>60000</v>
      </c>
      <c r="M200" s="55">
        <v>46174</v>
      </c>
      <c r="N200" s="36"/>
    </row>
    <row r="201" spans="1:14" ht="13.5" x14ac:dyDescent="0.2">
      <c r="A201" s="47" t="s">
        <v>33</v>
      </c>
      <c r="B201" s="56" t="s">
        <v>98</v>
      </c>
      <c r="C201" s="56" t="s">
        <v>12</v>
      </c>
      <c r="D201" s="57" t="s">
        <v>42</v>
      </c>
      <c r="E201" s="58" t="s">
        <v>12</v>
      </c>
      <c r="F201" s="59" t="s">
        <v>19</v>
      </c>
      <c r="G201" s="76">
        <v>14260118</v>
      </c>
      <c r="H201" s="71">
        <v>46188</v>
      </c>
      <c r="I201" s="47" t="s">
        <v>482</v>
      </c>
      <c r="J201" s="86" t="s">
        <v>483</v>
      </c>
      <c r="K201" s="87" t="s">
        <v>484</v>
      </c>
      <c r="L201" s="54">
        <v>21420</v>
      </c>
      <c r="M201" s="55">
        <v>46174</v>
      </c>
      <c r="N201" s="36"/>
    </row>
    <row r="202" spans="1:14" ht="25.5" x14ac:dyDescent="0.2">
      <c r="A202" s="47" t="s">
        <v>33</v>
      </c>
      <c r="B202" s="56" t="s">
        <v>98</v>
      </c>
      <c r="C202" s="56" t="s">
        <v>12</v>
      </c>
      <c r="D202" s="57" t="s">
        <v>42</v>
      </c>
      <c r="E202" s="58" t="s">
        <v>12</v>
      </c>
      <c r="F202" s="59" t="s">
        <v>19</v>
      </c>
      <c r="G202" s="76">
        <v>14260120</v>
      </c>
      <c r="H202" s="71">
        <v>46189</v>
      </c>
      <c r="I202" s="47" t="s">
        <v>485</v>
      </c>
      <c r="J202" s="86" t="s">
        <v>61</v>
      </c>
      <c r="K202" s="87" t="s">
        <v>60</v>
      </c>
      <c r="L202" s="54">
        <v>24276</v>
      </c>
      <c r="M202" s="55">
        <v>46174</v>
      </c>
      <c r="N202" s="36"/>
    </row>
    <row r="203" spans="1:14" ht="25.5" x14ac:dyDescent="0.2">
      <c r="A203" s="47" t="s">
        <v>33</v>
      </c>
      <c r="B203" s="56" t="s">
        <v>98</v>
      </c>
      <c r="C203" s="56" t="s">
        <v>12</v>
      </c>
      <c r="D203" s="57" t="s">
        <v>42</v>
      </c>
      <c r="E203" s="58" t="s">
        <v>12</v>
      </c>
      <c r="F203" s="59" t="s">
        <v>19</v>
      </c>
      <c r="G203" s="76">
        <v>14260124</v>
      </c>
      <c r="H203" s="71">
        <v>46192</v>
      </c>
      <c r="I203" s="47" t="s">
        <v>486</v>
      </c>
      <c r="J203" s="86" t="s">
        <v>81</v>
      </c>
      <c r="K203" s="87" t="s">
        <v>82</v>
      </c>
      <c r="L203" s="54">
        <v>196350</v>
      </c>
      <c r="M203" s="55">
        <v>46174</v>
      </c>
      <c r="N203" s="36"/>
    </row>
    <row r="204" spans="1:14" ht="13.5" x14ac:dyDescent="0.2">
      <c r="A204" s="47" t="s">
        <v>33</v>
      </c>
      <c r="B204" s="56" t="s">
        <v>98</v>
      </c>
      <c r="C204" s="56" t="s">
        <v>12</v>
      </c>
      <c r="D204" s="57" t="s">
        <v>42</v>
      </c>
      <c r="E204" s="58" t="s">
        <v>12</v>
      </c>
      <c r="F204" s="59" t="s">
        <v>19</v>
      </c>
      <c r="G204" s="76">
        <v>14260126</v>
      </c>
      <c r="H204" s="71">
        <v>46196</v>
      </c>
      <c r="I204" s="47" t="s">
        <v>487</v>
      </c>
      <c r="J204" s="86" t="s">
        <v>24</v>
      </c>
      <c r="K204" s="87" t="s">
        <v>25</v>
      </c>
      <c r="L204" s="54">
        <v>49623</v>
      </c>
      <c r="M204" s="55">
        <v>46174</v>
      </c>
      <c r="N204" s="36"/>
    </row>
    <row r="205" spans="1:14" ht="25.5" x14ac:dyDescent="0.2">
      <c r="A205" s="47" t="s">
        <v>33</v>
      </c>
      <c r="B205" s="47" t="s">
        <v>474</v>
      </c>
      <c r="C205" s="47" t="s">
        <v>120</v>
      </c>
      <c r="D205" s="73" t="s">
        <v>16</v>
      </c>
      <c r="E205" s="68">
        <v>44812</v>
      </c>
      <c r="F205" s="59" t="s">
        <v>19</v>
      </c>
      <c r="G205" s="76">
        <v>14260127</v>
      </c>
      <c r="H205" s="71">
        <v>46196</v>
      </c>
      <c r="I205" s="47" t="s">
        <v>488</v>
      </c>
      <c r="J205" s="86" t="s">
        <v>121</v>
      </c>
      <c r="K205" s="87" t="s">
        <v>122</v>
      </c>
      <c r="L205" s="54">
        <v>274271</v>
      </c>
      <c r="M205" s="55">
        <v>46174</v>
      </c>
      <c r="N205" s="36"/>
    </row>
    <row r="206" spans="1:14" ht="25.5" x14ac:dyDescent="0.2">
      <c r="A206" s="47" t="s">
        <v>33</v>
      </c>
      <c r="B206" s="56" t="s">
        <v>98</v>
      </c>
      <c r="C206" s="56" t="s">
        <v>12</v>
      </c>
      <c r="D206" s="57" t="s">
        <v>42</v>
      </c>
      <c r="E206" s="58" t="s">
        <v>12</v>
      </c>
      <c r="F206" s="59" t="s">
        <v>19</v>
      </c>
      <c r="G206" s="76">
        <v>14260131</v>
      </c>
      <c r="H206" s="71">
        <v>46198</v>
      </c>
      <c r="I206" s="47" t="s">
        <v>489</v>
      </c>
      <c r="J206" s="86" t="s">
        <v>61</v>
      </c>
      <c r="K206" s="87" t="s">
        <v>60</v>
      </c>
      <c r="L206" s="54">
        <v>24395</v>
      </c>
      <c r="M206" s="55">
        <v>46174</v>
      </c>
      <c r="N206" s="36"/>
    </row>
    <row r="207" spans="1:14" ht="25.5" x14ac:dyDescent="0.2">
      <c r="A207" s="47" t="s">
        <v>33</v>
      </c>
      <c r="B207" s="56" t="s">
        <v>98</v>
      </c>
      <c r="C207" s="56" t="s">
        <v>12</v>
      </c>
      <c r="D207" s="57" t="s">
        <v>42</v>
      </c>
      <c r="E207" s="58" t="s">
        <v>12</v>
      </c>
      <c r="F207" s="59" t="s">
        <v>19</v>
      </c>
      <c r="G207" s="76">
        <v>14260132</v>
      </c>
      <c r="H207" s="71">
        <v>46198</v>
      </c>
      <c r="I207" s="47" t="s">
        <v>490</v>
      </c>
      <c r="J207" s="86" t="s">
        <v>61</v>
      </c>
      <c r="K207" s="87" t="s">
        <v>60</v>
      </c>
      <c r="L207" s="54">
        <v>24395</v>
      </c>
      <c r="M207" s="55">
        <v>46174</v>
      </c>
      <c r="N207" s="36"/>
    </row>
    <row r="208" spans="1:14" ht="25.5" x14ac:dyDescent="0.2">
      <c r="A208" s="47" t="s">
        <v>33</v>
      </c>
      <c r="B208" s="47" t="s">
        <v>474</v>
      </c>
      <c r="C208" s="47" t="s">
        <v>120</v>
      </c>
      <c r="D208" s="73" t="s">
        <v>16</v>
      </c>
      <c r="E208" s="68">
        <v>44812</v>
      </c>
      <c r="F208" s="59" t="s">
        <v>19</v>
      </c>
      <c r="G208" s="76">
        <v>14260133</v>
      </c>
      <c r="H208" s="71">
        <v>46198</v>
      </c>
      <c r="I208" s="47" t="s">
        <v>491</v>
      </c>
      <c r="J208" s="86" t="s">
        <v>121</v>
      </c>
      <c r="K208" s="87" t="s">
        <v>122</v>
      </c>
      <c r="L208" s="54">
        <v>274271</v>
      </c>
      <c r="M208" s="55">
        <v>46174</v>
      </c>
      <c r="N208" s="36"/>
    </row>
    <row r="209" spans="1:14" ht="25.5" x14ac:dyDescent="0.2">
      <c r="A209" s="47" t="s">
        <v>33</v>
      </c>
      <c r="B209" s="56" t="s">
        <v>98</v>
      </c>
      <c r="C209" s="56" t="s">
        <v>12</v>
      </c>
      <c r="D209" s="57" t="s">
        <v>42</v>
      </c>
      <c r="E209" s="58" t="s">
        <v>12</v>
      </c>
      <c r="F209" s="59" t="s">
        <v>19</v>
      </c>
      <c r="G209" s="76">
        <v>14260135</v>
      </c>
      <c r="H209" s="71">
        <v>46199</v>
      </c>
      <c r="I209" s="47" t="s">
        <v>492</v>
      </c>
      <c r="J209" s="86" t="s">
        <v>24</v>
      </c>
      <c r="K209" s="87" t="s">
        <v>25</v>
      </c>
      <c r="L209" s="54">
        <v>53074</v>
      </c>
      <c r="M209" s="55">
        <v>46174</v>
      </c>
      <c r="N209" s="36"/>
    </row>
    <row r="210" spans="1:14" ht="13.5" x14ac:dyDescent="0.2">
      <c r="A210" s="47" t="s">
        <v>33</v>
      </c>
      <c r="B210" s="56" t="s">
        <v>98</v>
      </c>
      <c r="C210" s="56" t="s">
        <v>12</v>
      </c>
      <c r="D210" s="57" t="s">
        <v>42</v>
      </c>
      <c r="E210" s="58" t="s">
        <v>12</v>
      </c>
      <c r="F210" s="59" t="s">
        <v>19</v>
      </c>
      <c r="G210" s="76">
        <v>14260138</v>
      </c>
      <c r="H210" s="71">
        <v>46203</v>
      </c>
      <c r="I210" s="47" t="s">
        <v>493</v>
      </c>
      <c r="J210" s="86" t="s">
        <v>24</v>
      </c>
      <c r="K210" s="87" t="s">
        <v>25</v>
      </c>
      <c r="L210" s="54">
        <v>53074</v>
      </c>
      <c r="M210" s="55">
        <v>46174</v>
      </c>
      <c r="N210" s="36"/>
    </row>
    <row r="211" spans="1:14" ht="13.5" x14ac:dyDescent="0.2">
      <c r="A211" s="47" t="s">
        <v>33</v>
      </c>
      <c r="B211" s="56" t="s">
        <v>98</v>
      </c>
      <c r="C211" s="56" t="s">
        <v>12</v>
      </c>
      <c r="D211" s="57" t="s">
        <v>42</v>
      </c>
      <c r="E211" s="58" t="s">
        <v>12</v>
      </c>
      <c r="F211" s="59" t="s">
        <v>19</v>
      </c>
      <c r="G211" s="76">
        <v>14260139</v>
      </c>
      <c r="H211" s="71">
        <v>46203</v>
      </c>
      <c r="I211" s="47" t="s">
        <v>479</v>
      </c>
      <c r="J211" s="86" t="s">
        <v>480</v>
      </c>
      <c r="K211" s="87" t="s">
        <v>481</v>
      </c>
      <c r="L211" s="54">
        <v>99000</v>
      </c>
      <c r="M211" s="55">
        <v>46174</v>
      </c>
      <c r="N211" s="36"/>
    </row>
    <row r="212" spans="1:14" ht="25.5" x14ac:dyDescent="0.2">
      <c r="A212" s="47" t="s">
        <v>33</v>
      </c>
      <c r="B212" s="47" t="s">
        <v>474</v>
      </c>
      <c r="C212" s="47" t="s">
        <v>120</v>
      </c>
      <c r="D212" s="73" t="s">
        <v>16</v>
      </c>
      <c r="E212" s="68">
        <v>44812</v>
      </c>
      <c r="F212" s="59" t="s">
        <v>19</v>
      </c>
      <c r="G212" s="76">
        <v>14260140</v>
      </c>
      <c r="H212" s="71">
        <v>46203</v>
      </c>
      <c r="I212" s="47" t="s">
        <v>494</v>
      </c>
      <c r="J212" s="86" t="s">
        <v>121</v>
      </c>
      <c r="K212" s="87" t="s">
        <v>122</v>
      </c>
      <c r="L212" s="54">
        <v>288041</v>
      </c>
      <c r="M212" s="55">
        <v>46174</v>
      </c>
      <c r="N212" s="36"/>
    </row>
    <row r="213" spans="1:14" ht="25.5" x14ac:dyDescent="0.2">
      <c r="A213" s="47" t="s">
        <v>33</v>
      </c>
      <c r="B213" s="56" t="s">
        <v>98</v>
      </c>
      <c r="C213" s="56" t="s">
        <v>12</v>
      </c>
      <c r="D213" s="57" t="s">
        <v>42</v>
      </c>
      <c r="E213" s="58" t="s">
        <v>12</v>
      </c>
      <c r="F213" s="59" t="s">
        <v>19</v>
      </c>
      <c r="G213" s="76">
        <v>14260141</v>
      </c>
      <c r="H213" s="71">
        <v>46203</v>
      </c>
      <c r="I213" s="47" t="s">
        <v>495</v>
      </c>
      <c r="J213" s="86" t="s">
        <v>483</v>
      </c>
      <c r="K213" s="87" t="s">
        <v>484</v>
      </c>
      <c r="L213" s="54">
        <v>195750</v>
      </c>
      <c r="M213" s="55">
        <v>46174</v>
      </c>
      <c r="N213" s="36"/>
    </row>
    <row r="214" spans="1:14" ht="38.25" x14ac:dyDescent="0.2">
      <c r="A214" s="47" t="s">
        <v>26</v>
      </c>
      <c r="B214" s="56" t="s">
        <v>98</v>
      </c>
      <c r="C214" s="56" t="s">
        <v>12</v>
      </c>
      <c r="D214" s="57" t="s">
        <v>42</v>
      </c>
      <c r="E214" s="58" t="s">
        <v>12</v>
      </c>
      <c r="F214" s="59" t="s">
        <v>19</v>
      </c>
      <c r="G214" s="76">
        <v>15260122</v>
      </c>
      <c r="H214" s="71">
        <v>46195</v>
      </c>
      <c r="I214" s="52" t="s">
        <v>496</v>
      </c>
      <c r="J214" s="52" t="s">
        <v>497</v>
      </c>
      <c r="K214" s="61" t="s">
        <v>498</v>
      </c>
      <c r="L214" s="88">
        <v>214000</v>
      </c>
      <c r="M214" s="55">
        <v>46174</v>
      </c>
      <c r="N214" s="36"/>
    </row>
    <row r="215" spans="1:14" ht="76.5" x14ac:dyDescent="0.2">
      <c r="A215" s="47" t="s">
        <v>36</v>
      </c>
      <c r="B215" s="56" t="s">
        <v>98</v>
      </c>
      <c r="C215" s="56" t="s">
        <v>12</v>
      </c>
      <c r="D215" s="57" t="s">
        <v>42</v>
      </c>
      <c r="E215" s="58" t="s">
        <v>12</v>
      </c>
      <c r="F215" s="59" t="s">
        <v>19</v>
      </c>
      <c r="G215" s="50">
        <v>16260131</v>
      </c>
      <c r="H215" s="51">
        <v>46174</v>
      </c>
      <c r="I215" s="52" t="s">
        <v>499</v>
      </c>
      <c r="J215" s="52" t="s">
        <v>183</v>
      </c>
      <c r="K215" s="61" t="s">
        <v>184</v>
      </c>
      <c r="L215" s="54">
        <v>188791</v>
      </c>
      <c r="M215" s="55">
        <v>46174</v>
      </c>
      <c r="N215" s="36"/>
    </row>
    <row r="216" spans="1:14" ht="25.5" x14ac:dyDescent="0.2">
      <c r="A216" s="47" t="s">
        <v>36</v>
      </c>
      <c r="B216" s="48" t="s">
        <v>0</v>
      </c>
      <c r="C216" s="49" t="s">
        <v>500</v>
      </c>
      <c r="D216" s="48" t="s">
        <v>0</v>
      </c>
      <c r="E216" s="68">
        <v>45685</v>
      </c>
      <c r="F216" s="59" t="s">
        <v>19</v>
      </c>
      <c r="G216" s="50">
        <v>16260133</v>
      </c>
      <c r="H216" s="51">
        <v>46175</v>
      </c>
      <c r="I216" s="52" t="s">
        <v>501</v>
      </c>
      <c r="J216" s="52" t="s">
        <v>123</v>
      </c>
      <c r="K216" s="61" t="s">
        <v>59</v>
      </c>
      <c r="L216" s="54">
        <v>1560000</v>
      </c>
      <c r="M216" s="55">
        <v>46174</v>
      </c>
      <c r="N216" s="36"/>
    </row>
    <row r="217" spans="1:14" ht="38.25" x14ac:dyDescent="0.2">
      <c r="A217" s="47" t="s">
        <v>36</v>
      </c>
      <c r="B217" s="47" t="s">
        <v>42</v>
      </c>
      <c r="C217" s="52" t="s">
        <v>502</v>
      </c>
      <c r="D217" s="57" t="s">
        <v>42</v>
      </c>
      <c r="E217" s="71">
        <v>46171</v>
      </c>
      <c r="F217" s="59" t="s">
        <v>19</v>
      </c>
      <c r="G217" s="50">
        <v>16260138</v>
      </c>
      <c r="H217" s="51">
        <v>46183</v>
      </c>
      <c r="I217" s="52" t="s">
        <v>503</v>
      </c>
      <c r="J217" s="52" t="s">
        <v>161</v>
      </c>
      <c r="K217" s="61" t="s">
        <v>162</v>
      </c>
      <c r="L217" s="54">
        <v>1154179</v>
      </c>
      <c r="M217" s="55">
        <v>46174</v>
      </c>
      <c r="N217" s="36"/>
    </row>
    <row r="218" spans="1:14" ht="25.5" x14ac:dyDescent="0.2">
      <c r="A218" s="47" t="s">
        <v>36</v>
      </c>
      <c r="B218" s="56" t="s">
        <v>98</v>
      </c>
      <c r="C218" s="56" t="s">
        <v>12</v>
      </c>
      <c r="D218" s="57" t="s">
        <v>42</v>
      </c>
      <c r="E218" s="58" t="s">
        <v>12</v>
      </c>
      <c r="F218" s="59" t="s">
        <v>19</v>
      </c>
      <c r="G218" s="50">
        <v>16260139</v>
      </c>
      <c r="H218" s="51">
        <v>46184</v>
      </c>
      <c r="I218" s="52" t="s">
        <v>504</v>
      </c>
      <c r="J218" s="52" t="s">
        <v>505</v>
      </c>
      <c r="K218" s="61" t="s">
        <v>506</v>
      </c>
      <c r="L218" s="54">
        <v>72828</v>
      </c>
      <c r="M218" s="55">
        <v>46174</v>
      </c>
      <c r="N218" s="36"/>
    </row>
    <row r="219" spans="1:14" ht="51" x14ac:dyDescent="0.2">
      <c r="A219" s="47" t="s">
        <v>36</v>
      </c>
      <c r="B219" s="56" t="s">
        <v>98</v>
      </c>
      <c r="C219" s="56" t="s">
        <v>12</v>
      </c>
      <c r="D219" s="57" t="s">
        <v>42</v>
      </c>
      <c r="E219" s="58" t="s">
        <v>12</v>
      </c>
      <c r="F219" s="59" t="s">
        <v>19</v>
      </c>
      <c r="G219" s="50">
        <v>16260140</v>
      </c>
      <c r="H219" s="51">
        <v>46185</v>
      </c>
      <c r="I219" s="52" t="s">
        <v>507</v>
      </c>
      <c r="J219" s="52" t="s">
        <v>183</v>
      </c>
      <c r="K219" s="61" t="s">
        <v>184</v>
      </c>
      <c r="L219" s="54">
        <v>153392</v>
      </c>
      <c r="M219" s="55">
        <v>46174</v>
      </c>
      <c r="N219" s="36"/>
    </row>
    <row r="220" spans="1:14" ht="38.25" x14ac:dyDescent="0.2">
      <c r="A220" s="47" t="s">
        <v>36</v>
      </c>
      <c r="B220" s="56" t="s">
        <v>98</v>
      </c>
      <c r="C220" s="56" t="s">
        <v>12</v>
      </c>
      <c r="D220" s="57" t="s">
        <v>42</v>
      </c>
      <c r="E220" s="58" t="s">
        <v>12</v>
      </c>
      <c r="F220" s="59" t="s">
        <v>19</v>
      </c>
      <c r="G220" s="50">
        <v>16260141</v>
      </c>
      <c r="H220" s="51">
        <v>46185</v>
      </c>
      <c r="I220" s="52" t="s">
        <v>508</v>
      </c>
      <c r="J220" s="52" t="s">
        <v>509</v>
      </c>
      <c r="K220" s="61" t="s">
        <v>510</v>
      </c>
      <c r="L220" s="54">
        <v>137838</v>
      </c>
      <c r="M220" s="55">
        <v>46174</v>
      </c>
      <c r="N220" s="36"/>
    </row>
    <row r="221" spans="1:14" ht="38.25" x14ac:dyDescent="0.2">
      <c r="A221" s="47" t="s">
        <v>36</v>
      </c>
      <c r="B221" s="56" t="s">
        <v>98</v>
      </c>
      <c r="C221" s="56" t="s">
        <v>12</v>
      </c>
      <c r="D221" s="57" t="s">
        <v>42</v>
      </c>
      <c r="E221" s="58" t="s">
        <v>12</v>
      </c>
      <c r="F221" s="59" t="s">
        <v>19</v>
      </c>
      <c r="G221" s="50">
        <v>16260143</v>
      </c>
      <c r="H221" s="51">
        <v>46188</v>
      </c>
      <c r="I221" s="52" t="s">
        <v>511</v>
      </c>
      <c r="J221" s="52" t="s">
        <v>24</v>
      </c>
      <c r="K221" s="61" t="s">
        <v>25</v>
      </c>
      <c r="L221" s="54">
        <v>49623</v>
      </c>
      <c r="M221" s="55">
        <v>46174</v>
      </c>
      <c r="N221" s="36"/>
    </row>
    <row r="222" spans="1:14" ht="38.25" x14ac:dyDescent="0.2">
      <c r="A222" s="47" t="s">
        <v>36</v>
      </c>
      <c r="B222" s="56" t="s">
        <v>98</v>
      </c>
      <c r="C222" s="56" t="s">
        <v>12</v>
      </c>
      <c r="D222" s="57" t="s">
        <v>42</v>
      </c>
      <c r="E222" s="58" t="s">
        <v>12</v>
      </c>
      <c r="F222" s="59" t="s">
        <v>19</v>
      </c>
      <c r="G222" s="50">
        <v>16260144</v>
      </c>
      <c r="H222" s="51">
        <v>46188</v>
      </c>
      <c r="I222" s="52" t="s">
        <v>512</v>
      </c>
      <c r="J222" s="52" t="s">
        <v>24</v>
      </c>
      <c r="K222" s="61" t="s">
        <v>25</v>
      </c>
      <c r="L222" s="54">
        <v>49623</v>
      </c>
      <c r="M222" s="55">
        <v>46174</v>
      </c>
      <c r="N222" s="36"/>
    </row>
    <row r="223" spans="1:14" ht="25.5" x14ac:dyDescent="0.2">
      <c r="A223" s="47" t="s">
        <v>36</v>
      </c>
      <c r="B223" s="56" t="s">
        <v>98</v>
      </c>
      <c r="C223" s="56" t="s">
        <v>12</v>
      </c>
      <c r="D223" s="57" t="s">
        <v>42</v>
      </c>
      <c r="E223" s="58" t="s">
        <v>12</v>
      </c>
      <c r="F223" s="59" t="s">
        <v>19</v>
      </c>
      <c r="G223" s="50">
        <v>16260145</v>
      </c>
      <c r="H223" s="51">
        <v>46188</v>
      </c>
      <c r="I223" s="52" t="s">
        <v>513</v>
      </c>
      <c r="J223" s="52" t="s">
        <v>505</v>
      </c>
      <c r="K223" s="61" t="s">
        <v>506</v>
      </c>
      <c r="L223" s="54">
        <v>209000</v>
      </c>
      <c r="M223" s="55">
        <v>46174</v>
      </c>
      <c r="N223" s="36"/>
    </row>
    <row r="224" spans="1:14" ht="38.25" x14ac:dyDescent="0.2">
      <c r="A224" s="47" t="s">
        <v>36</v>
      </c>
      <c r="B224" s="56" t="s">
        <v>98</v>
      </c>
      <c r="C224" s="56" t="s">
        <v>12</v>
      </c>
      <c r="D224" s="57" t="s">
        <v>42</v>
      </c>
      <c r="E224" s="58" t="s">
        <v>12</v>
      </c>
      <c r="F224" s="59" t="s">
        <v>19</v>
      </c>
      <c r="G224" s="50">
        <v>16260152</v>
      </c>
      <c r="H224" s="51">
        <v>46197</v>
      </c>
      <c r="I224" s="52" t="s">
        <v>514</v>
      </c>
      <c r="J224" s="52" t="s">
        <v>24</v>
      </c>
      <c r="K224" s="61" t="s">
        <v>25</v>
      </c>
      <c r="L224" s="54">
        <v>49623</v>
      </c>
      <c r="M224" s="55">
        <v>46174</v>
      </c>
      <c r="N224" s="36"/>
    </row>
    <row r="225" spans="1:14" ht="63.75" x14ac:dyDescent="0.2">
      <c r="A225" s="47" t="s">
        <v>36</v>
      </c>
      <c r="B225" s="47" t="s">
        <v>42</v>
      </c>
      <c r="C225" s="52" t="s">
        <v>515</v>
      </c>
      <c r="D225" s="57" t="s">
        <v>42</v>
      </c>
      <c r="E225" s="71">
        <v>46191</v>
      </c>
      <c r="F225" s="59" t="s">
        <v>19</v>
      </c>
      <c r="G225" s="50">
        <v>16260154</v>
      </c>
      <c r="H225" s="51">
        <v>46198</v>
      </c>
      <c r="I225" s="52" t="s">
        <v>516</v>
      </c>
      <c r="J225" s="52" t="s">
        <v>27</v>
      </c>
      <c r="K225" s="61" t="s">
        <v>41</v>
      </c>
      <c r="L225" s="54">
        <v>8587040</v>
      </c>
      <c r="M225" s="55">
        <v>46174</v>
      </c>
      <c r="N225" s="36"/>
    </row>
    <row r="226" spans="1:14" ht="38.25" x14ac:dyDescent="0.2">
      <c r="A226" s="47" t="s">
        <v>36</v>
      </c>
      <c r="B226" s="47" t="s">
        <v>42</v>
      </c>
      <c r="C226" s="52" t="s">
        <v>517</v>
      </c>
      <c r="D226" s="57" t="s">
        <v>42</v>
      </c>
      <c r="E226" s="71">
        <v>46199</v>
      </c>
      <c r="F226" s="59" t="s">
        <v>19</v>
      </c>
      <c r="G226" s="50">
        <v>16260155</v>
      </c>
      <c r="H226" s="51">
        <v>46199</v>
      </c>
      <c r="I226" s="52" t="s">
        <v>518</v>
      </c>
      <c r="J226" s="52" t="s">
        <v>519</v>
      </c>
      <c r="K226" s="61" t="s">
        <v>520</v>
      </c>
      <c r="L226" s="54">
        <v>684265</v>
      </c>
      <c r="M226" s="55">
        <v>46174</v>
      </c>
      <c r="N226" s="36"/>
    </row>
    <row r="227" spans="1:14" ht="76.5" x14ac:dyDescent="0.2">
      <c r="A227" s="47" t="s">
        <v>36</v>
      </c>
      <c r="B227" s="56" t="s">
        <v>98</v>
      </c>
      <c r="C227" s="56" t="s">
        <v>12</v>
      </c>
      <c r="D227" s="57" t="s">
        <v>42</v>
      </c>
      <c r="E227" s="58" t="s">
        <v>12</v>
      </c>
      <c r="F227" s="59" t="s">
        <v>19</v>
      </c>
      <c r="G227" s="50">
        <v>16260157</v>
      </c>
      <c r="H227" s="51">
        <v>46199</v>
      </c>
      <c r="I227" s="52" t="s">
        <v>521</v>
      </c>
      <c r="J227" s="52" t="s">
        <v>61</v>
      </c>
      <c r="K227" s="61" t="s">
        <v>60</v>
      </c>
      <c r="L227" s="54">
        <v>47600</v>
      </c>
      <c r="M227" s="55">
        <v>46174</v>
      </c>
      <c r="N227" s="36"/>
    </row>
    <row r="228" spans="1:14" ht="51" x14ac:dyDescent="0.2">
      <c r="A228" s="47" t="s">
        <v>36</v>
      </c>
      <c r="B228" s="56" t="s">
        <v>98</v>
      </c>
      <c r="C228" s="56" t="s">
        <v>12</v>
      </c>
      <c r="D228" s="57" t="s">
        <v>42</v>
      </c>
      <c r="E228" s="58" t="s">
        <v>12</v>
      </c>
      <c r="F228" s="59" t="s">
        <v>19</v>
      </c>
      <c r="G228" s="50">
        <v>16260158</v>
      </c>
      <c r="H228" s="51">
        <v>46199</v>
      </c>
      <c r="I228" s="52" t="s">
        <v>522</v>
      </c>
      <c r="J228" s="52" t="s">
        <v>183</v>
      </c>
      <c r="K228" s="61" t="s">
        <v>184</v>
      </c>
      <c r="L228" s="54">
        <v>214006</v>
      </c>
      <c r="M228" s="55">
        <v>46174</v>
      </c>
      <c r="N228" s="36"/>
    </row>
    <row r="229" spans="1:14" ht="13.5" x14ac:dyDescent="0.2">
      <c r="A229" s="47" t="s">
        <v>36</v>
      </c>
      <c r="B229" s="56" t="s">
        <v>98</v>
      </c>
      <c r="C229" s="56" t="s">
        <v>12</v>
      </c>
      <c r="D229" s="57" t="s">
        <v>42</v>
      </c>
      <c r="E229" s="58" t="s">
        <v>12</v>
      </c>
      <c r="F229" s="59" t="s">
        <v>19</v>
      </c>
      <c r="G229" s="50">
        <v>16260159</v>
      </c>
      <c r="H229" s="51">
        <v>46199</v>
      </c>
      <c r="I229" s="52" t="s">
        <v>523</v>
      </c>
      <c r="J229" s="52" t="s">
        <v>524</v>
      </c>
      <c r="K229" s="61" t="s">
        <v>525</v>
      </c>
      <c r="L229" s="54">
        <v>95200</v>
      </c>
      <c r="M229" s="55">
        <v>46174</v>
      </c>
      <c r="N229" s="36"/>
    </row>
    <row r="230" spans="1:14" ht="51" x14ac:dyDescent="0.2">
      <c r="A230" s="47" t="s">
        <v>36</v>
      </c>
      <c r="B230" s="56" t="s">
        <v>98</v>
      </c>
      <c r="C230" s="56" t="s">
        <v>12</v>
      </c>
      <c r="D230" s="57" t="s">
        <v>42</v>
      </c>
      <c r="E230" s="58" t="s">
        <v>12</v>
      </c>
      <c r="F230" s="59" t="s">
        <v>19</v>
      </c>
      <c r="G230" s="50">
        <v>16260160</v>
      </c>
      <c r="H230" s="51">
        <v>46203</v>
      </c>
      <c r="I230" s="52" t="s">
        <v>526</v>
      </c>
      <c r="J230" s="52" t="s">
        <v>183</v>
      </c>
      <c r="K230" s="61" t="s">
        <v>184</v>
      </c>
      <c r="L230" s="54">
        <v>214006</v>
      </c>
      <c r="M230" s="55">
        <v>46174</v>
      </c>
      <c r="N230" s="36"/>
    </row>
    <row r="231" spans="1:14" ht="51" x14ac:dyDescent="0.2">
      <c r="A231" s="47" t="s">
        <v>13</v>
      </c>
      <c r="B231" s="48" t="s">
        <v>0</v>
      </c>
      <c r="C231" s="49" t="s">
        <v>89</v>
      </c>
      <c r="D231" s="48" t="s">
        <v>0</v>
      </c>
      <c r="E231" s="68">
        <v>45517</v>
      </c>
      <c r="F231" s="59" t="s">
        <v>19</v>
      </c>
      <c r="G231" s="89">
        <v>17260428</v>
      </c>
      <c r="H231" s="71">
        <v>46174</v>
      </c>
      <c r="I231" s="49" t="s">
        <v>527</v>
      </c>
      <c r="J231" s="47" t="s">
        <v>57</v>
      </c>
      <c r="K231" s="53" t="s">
        <v>21</v>
      </c>
      <c r="L231" s="54">
        <v>296646</v>
      </c>
      <c r="M231" s="55">
        <v>46174</v>
      </c>
      <c r="N231" s="36"/>
    </row>
    <row r="232" spans="1:14" ht="51" x14ac:dyDescent="0.2">
      <c r="A232" s="47" t="s">
        <v>13</v>
      </c>
      <c r="B232" s="48" t="s">
        <v>0</v>
      </c>
      <c r="C232" s="49" t="s">
        <v>89</v>
      </c>
      <c r="D232" s="48" t="s">
        <v>0</v>
      </c>
      <c r="E232" s="68">
        <v>45517</v>
      </c>
      <c r="F232" s="59" t="s">
        <v>19</v>
      </c>
      <c r="G232" s="89">
        <v>17260429</v>
      </c>
      <c r="H232" s="71">
        <v>46174</v>
      </c>
      <c r="I232" s="49" t="s">
        <v>528</v>
      </c>
      <c r="J232" s="47" t="s">
        <v>57</v>
      </c>
      <c r="K232" s="53" t="s">
        <v>21</v>
      </c>
      <c r="L232" s="54">
        <v>223018</v>
      </c>
      <c r="M232" s="55">
        <v>46174</v>
      </c>
      <c r="N232" s="36"/>
    </row>
    <row r="233" spans="1:14" ht="38.25" x14ac:dyDescent="0.2">
      <c r="A233" s="47" t="s">
        <v>13</v>
      </c>
      <c r="B233" s="48" t="s">
        <v>0</v>
      </c>
      <c r="C233" s="49" t="s">
        <v>89</v>
      </c>
      <c r="D233" s="48" t="s">
        <v>0</v>
      </c>
      <c r="E233" s="68">
        <v>45517</v>
      </c>
      <c r="F233" s="59" t="s">
        <v>19</v>
      </c>
      <c r="G233" s="89">
        <v>17260430</v>
      </c>
      <c r="H233" s="71">
        <v>46174</v>
      </c>
      <c r="I233" s="52" t="s">
        <v>529</v>
      </c>
      <c r="J233" s="47" t="s">
        <v>57</v>
      </c>
      <c r="K233" s="53" t="s">
        <v>21</v>
      </c>
      <c r="L233" s="54">
        <v>90879</v>
      </c>
      <c r="M233" s="55">
        <v>46174</v>
      </c>
      <c r="N233" s="36"/>
    </row>
    <row r="234" spans="1:14" ht="38.25" x14ac:dyDescent="0.2">
      <c r="A234" s="47" t="s">
        <v>13</v>
      </c>
      <c r="B234" s="48" t="s">
        <v>0</v>
      </c>
      <c r="C234" s="49" t="s">
        <v>89</v>
      </c>
      <c r="D234" s="48" t="s">
        <v>0</v>
      </c>
      <c r="E234" s="68">
        <v>45517</v>
      </c>
      <c r="F234" s="59" t="s">
        <v>19</v>
      </c>
      <c r="G234" s="89">
        <v>17260431</v>
      </c>
      <c r="H234" s="71">
        <v>46174</v>
      </c>
      <c r="I234" s="49" t="s">
        <v>530</v>
      </c>
      <c r="J234" s="47" t="s">
        <v>57</v>
      </c>
      <c r="K234" s="53" t="s">
        <v>21</v>
      </c>
      <c r="L234" s="54">
        <v>90879</v>
      </c>
      <c r="M234" s="55">
        <v>46174</v>
      </c>
      <c r="N234" s="36"/>
    </row>
    <row r="235" spans="1:14" ht="51" x14ac:dyDescent="0.2">
      <c r="A235" s="47" t="s">
        <v>13</v>
      </c>
      <c r="B235" s="48" t="s">
        <v>0</v>
      </c>
      <c r="C235" s="49" t="s">
        <v>89</v>
      </c>
      <c r="D235" s="48" t="s">
        <v>0</v>
      </c>
      <c r="E235" s="68">
        <v>45517</v>
      </c>
      <c r="F235" s="59" t="s">
        <v>19</v>
      </c>
      <c r="G235" s="89">
        <v>17260432</v>
      </c>
      <c r="H235" s="71">
        <v>46174</v>
      </c>
      <c r="I235" s="52" t="s">
        <v>531</v>
      </c>
      <c r="J235" s="47" t="s">
        <v>57</v>
      </c>
      <c r="K235" s="53" t="s">
        <v>21</v>
      </c>
      <c r="L235" s="54">
        <v>20086</v>
      </c>
      <c r="M235" s="55">
        <v>46174</v>
      </c>
      <c r="N235" s="36"/>
    </row>
    <row r="236" spans="1:14" ht="38.25" x14ac:dyDescent="0.2">
      <c r="A236" s="47" t="s">
        <v>13</v>
      </c>
      <c r="B236" s="48" t="s">
        <v>0</v>
      </c>
      <c r="C236" s="49" t="s">
        <v>89</v>
      </c>
      <c r="D236" s="48" t="s">
        <v>0</v>
      </c>
      <c r="E236" s="68">
        <v>45517</v>
      </c>
      <c r="F236" s="59" t="s">
        <v>19</v>
      </c>
      <c r="G236" s="89">
        <v>17260433</v>
      </c>
      <c r="H236" s="71">
        <v>46174</v>
      </c>
      <c r="I236" s="52" t="s">
        <v>532</v>
      </c>
      <c r="J236" s="47" t="s">
        <v>57</v>
      </c>
      <c r="K236" s="53" t="s">
        <v>21</v>
      </c>
      <c r="L236" s="54">
        <v>30082</v>
      </c>
      <c r="M236" s="55">
        <v>46174</v>
      </c>
      <c r="N236" s="36"/>
    </row>
    <row r="237" spans="1:14" ht="38.25" x14ac:dyDescent="0.2">
      <c r="A237" s="47" t="s">
        <v>13</v>
      </c>
      <c r="B237" s="48" t="s">
        <v>0</v>
      </c>
      <c r="C237" s="49" t="s">
        <v>89</v>
      </c>
      <c r="D237" s="48" t="s">
        <v>0</v>
      </c>
      <c r="E237" s="68">
        <v>45517</v>
      </c>
      <c r="F237" s="59" t="s">
        <v>19</v>
      </c>
      <c r="G237" s="89">
        <v>17260434</v>
      </c>
      <c r="H237" s="71">
        <v>46174</v>
      </c>
      <c r="I237" s="52" t="s">
        <v>533</v>
      </c>
      <c r="J237" s="47" t="s">
        <v>57</v>
      </c>
      <c r="K237" s="53" t="s">
        <v>21</v>
      </c>
      <c r="L237" s="54">
        <v>20082</v>
      </c>
      <c r="M237" s="55">
        <v>46174</v>
      </c>
      <c r="N237" s="36"/>
    </row>
    <row r="238" spans="1:14" ht="51" x14ac:dyDescent="0.2">
      <c r="A238" s="47" t="s">
        <v>13</v>
      </c>
      <c r="B238" s="48" t="s">
        <v>0</v>
      </c>
      <c r="C238" s="49" t="s">
        <v>89</v>
      </c>
      <c r="D238" s="48" t="s">
        <v>0</v>
      </c>
      <c r="E238" s="68">
        <v>45517</v>
      </c>
      <c r="F238" s="59" t="s">
        <v>19</v>
      </c>
      <c r="G238" s="89">
        <v>17260435</v>
      </c>
      <c r="H238" s="71">
        <v>46174</v>
      </c>
      <c r="I238" s="52" t="s">
        <v>534</v>
      </c>
      <c r="J238" s="47" t="s">
        <v>57</v>
      </c>
      <c r="K238" s="53" t="s">
        <v>21</v>
      </c>
      <c r="L238" s="54">
        <v>30082</v>
      </c>
      <c r="M238" s="55">
        <v>46174</v>
      </c>
      <c r="N238" s="36"/>
    </row>
    <row r="239" spans="1:14" ht="38.25" x14ac:dyDescent="0.2">
      <c r="A239" s="47" t="s">
        <v>13</v>
      </c>
      <c r="B239" s="48" t="s">
        <v>0</v>
      </c>
      <c r="C239" s="49" t="s">
        <v>89</v>
      </c>
      <c r="D239" s="48" t="s">
        <v>0</v>
      </c>
      <c r="E239" s="68">
        <v>45517</v>
      </c>
      <c r="F239" s="59" t="s">
        <v>19</v>
      </c>
      <c r="G239" s="89">
        <v>17260436</v>
      </c>
      <c r="H239" s="71">
        <v>46174</v>
      </c>
      <c r="I239" s="52" t="s">
        <v>535</v>
      </c>
      <c r="J239" s="47" t="s">
        <v>57</v>
      </c>
      <c r="K239" s="53" t="s">
        <v>21</v>
      </c>
      <c r="L239" s="54">
        <v>20082</v>
      </c>
      <c r="M239" s="55">
        <v>46174</v>
      </c>
      <c r="N239" s="36"/>
    </row>
    <row r="240" spans="1:14" ht="38.25" x14ac:dyDescent="0.2">
      <c r="A240" s="47" t="s">
        <v>13</v>
      </c>
      <c r="B240" s="48" t="s">
        <v>0</v>
      </c>
      <c r="C240" s="49" t="s">
        <v>89</v>
      </c>
      <c r="D240" s="48" t="s">
        <v>0</v>
      </c>
      <c r="E240" s="68">
        <v>45517</v>
      </c>
      <c r="F240" s="59" t="s">
        <v>19</v>
      </c>
      <c r="G240" s="89">
        <v>17260437</v>
      </c>
      <c r="H240" s="71">
        <v>46174</v>
      </c>
      <c r="I240" s="52" t="s">
        <v>536</v>
      </c>
      <c r="J240" s="47" t="s">
        <v>57</v>
      </c>
      <c r="K240" s="53" t="s">
        <v>21</v>
      </c>
      <c r="L240" s="54">
        <v>37000</v>
      </c>
      <c r="M240" s="55">
        <v>46174</v>
      </c>
      <c r="N240" s="36"/>
    </row>
    <row r="241" spans="1:14" ht="89.25" x14ac:dyDescent="0.2">
      <c r="A241" s="47" t="s">
        <v>13</v>
      </c>
      <c r="B241" s="48" t="s">
        <v>0</v>
      </c>
      <c r="C241" s="49" t="s">
        <v>89</v>
      </c>
      <c r="D241" s="48" t="s">
        <v>0</v>
      </c>
      <c r="E241" s="68">
        <v>45517</v>
      </c>
      <c r="F241" s="59" t="s">
        <v>19</v>
      </c>
      <c r="G241" s="89">
        <v>17260438</v>
      </c>
      <c r="H241" s="71">
        <v>46175</v>
      </c>
      <c r="I241" s="49" t="s">
        <v>537</v>
      </c>
      <c r="J241" s="47" t="s">
        <v>57</v>
      </c>
      <c r="K241" s="53" t="s">
        <v>21</v>
      </c>
      <c r="L241" s="54">
        <v>102169</v>
      </c>
      <c r="M241" s="55">
        <v>46174</v>
      </c>
      <c r="N241" s="36"/>
    </row>
    <row r="242" spans="1:14" ht="89.25" x14ac:dyDescent="0.2">
      <c r="A242" s="47" t="s">
        <v>13</v>
      </c>
      <c r="B242" s="48" t="s">
        <v>0</v>
      </c>
      <c r="C242" s="49" t="s">
        <v>89</v>
      </c>
      <c r="D242" s="48" t="s">
        <v>0</v>
      </c>
      <c r="E242" s="68">
        <v>45517</v>
      </c>
      <c r="F242" s="59" t="s">
        <v>19</v>
      </c>
      <c r="G242" s="89">
        <v>17260439</v>
      </c>
      <c r="H242" s="71">
        <v>46175</v>
      </c>
      <c r="I242" s="49" t="s">
        <v>538</v>
      </c>
      <c r="J242" s="47" t="s">
        <v>57</v>
      </c>
      <c r="K242" s="53" t="s">
        <v>21</v>
      </c>
      <c r="L242" s="54">
        <v>193990</v>
      </c>
      <c r="M242" s="55">
        <v>46174</v>
      </c>
      <c r="N242" s="36"/>
    </row>
    <row r="243" spans="1:14" ht="38.25" x14ac:dyDescent="0.2">
      <c r="A243" s="47" t="s">
        <v>13</v>
      </c>
      <c r="B243" s="48" t="s">
        <v>0</v>
      </c>
      <c r="C243" s="49" t="s">
        <v>89</v>
      </c>
      <c r="D243" s="48" t="s">
        <v>0</v>
      </c>
      <c r="E243" s="68">
        <v>45517</v>
      </c>
      <c r="F243" s="59" t="s">
        <v>19</v>
      </c>
      <c r="G243" s="89">
        <v>17260440</v>
      </c>
      <c r="H243" s="71">
        <v>46176</v>
      </c>
      <c r="I243" s="49" t="s">
        <v>539</v>
      </c>
      <c r="J243" s="47" t="s">
        <v>57</v>
      </c>
      <c r="K243" s="53" t="s">
        <v>21</v>
      </c>
      <c r="L243" s="54">
        <v>229502</v>
      </c>
      <c r="M243" s="55">
        <v>46174</v>
      </c>
      <c r="N243" s="36"/>
    </row>
    <row r="244" spans="1:14" ht="51" x14ac:dyDescent="0.2">
      <c r="A244" s="47" t="s">
        <v>13</v>
      </c>
      <c r="B244" s="48" t="s">
        <v>0</v>
      </c>
      <c r="C244" s="49" t="s">
        <v>89</v>
      </c>
      <c r="D244" s="48" t="s">
        <v>0</v>
      </c>
      <c r="E244" s="68">
        <v>45517</v>
      </c>
      <c r="F244" s="59" t="s">
        <v>19</v>
      </c>
      <c r="G244" s="89">
        <v>17260441</v>
      </c>
      <c r="H244" s="71">
        <v>46176</v>
      </c>
      <c r="I244" s="49" t="s">
        <v>540</v>
      </c>
      <c r="J244" s="47" t="s">
        <v>57</v>
      </c>
      <c r="K244" s="53" t="s">
        <v>21</v>
      </c>
      <c r="L244" s="54">
        <v>229502</v>
      </c>
      <c r="M244" s="55">
        <v>46174</v>
      </c>
      <c r="N244" s="36"/>
    </row>
    <row r="245" spans="1:14" ht="51" x14ac:dyDescent="0.2">
      <c r="A245" s="47" t="s">
        <v>13</v>
      </c>
      <c r="B245" s="56" t="s">
        <v>98</v>
      </c>
      <c r="C245" s="56" t="s">
        <v>12</v>
      </c>
      <c r="D245" s="57" t="s">
        <v>42</v>
      </c>
      <c r="E245" s="58" t="s">
        <v>12</v>
      </c>
      <c r="F245" s="59" t="s">
        <v>19</v>
      </c>
      <c r="G245" s="89">
        <v>17260442</v>
      </c>
      <c r="H245" s="71">
        <v>46176</v>
      </c>
      <c r="I245" s="52" t="s">
        <v>541</v>
      </c>
      <c r="J245" s="52" t="s">
        <v>69</v>
      </c>
      <c r="K245" s="85" t="s">
        <v>70</v>
      </c>
      <c r="L245" s="54">
        <v>81800</v>
      </c>
      <c r="M245" s="55">
        <v>46174</v>
      </c>
      <c r="N245" s="36"/>
    </row>
    <row r="246" spans="1:14" ht="51" x14ac:dyDescent="0.2">
      <c r="A246" s="47" t="s">
        <v>13</v>
      </c>
      <c r="B246" s="52" t="s">
        <v>16</v>
      </c>
      <c r="C246" s="52" t="s">
        <v>68</v>
      </c>
      <c r="D246" s="73" t="s">
        <v>16</v>
      </c>
      <c r="E246" s="71">
        <v>45159</v>
      </c>
      <c r="F246" s="59" t="s">
        <v>19</v>
      </c>
      <c r="G246" s="89">
        <v>17260443</v>
      </c>
      <c r="H246" s="71">
        <v>46176</v>
      </c>
      <c r="I246" s="52" t="s">
        <v>542</v>
      </c>
      <c r="J246" s="52" t="s">
        <v>69</v>
      </c>
      <c r="K246" s="85" t="s">
        <v>70</v>
      </c>
      <c r="L246" s="54">
        <v>238740</v>
      </c>
      <c r="M246" s="55">
        <v>46174</v>
      </c>
      <c r="N246" s="36"/>
    </row>
    <row r="247" spans="1:14" ht="51" x14ac:dyDescent="0.2">
      <c r="A247" s="47" t="s">
        <v>13</v>
      </c>
      <c r="B247" s="52" t="s">
        <v>16</v>
      </c>
      <c r="C247" s="52" t="s">
        <v>68</v>
      </c>
      <c r="D247" s="73" t="s">
        <v>16</v>
      </c>
      <c r="E247" s="71">
        <v>45159</v>
      </c>
      <c r="F247" s="59" t="s">
        <v>19</v>
      </c>
      <c r="G247" s="89">
        <v>17260444</v>
      </c>
      <c r="H247" s="71">
        <v>46176</v>
      </c>
      <c r="I247" s="52" t="s">
        <v>543</v>
      </c>
      <c r="J247" s="52" t="s">
        <v>69</v>
      </c>
      <c r="K247" s="85" t="s">
        <v>70</v>
      </c>
      <c r="L247" s="54">
        <v>596850</v>
      </c>
      <c r="M247" s="55">
        <v>46174</v>
      </c>
      <c r="N247" s="36"/>
    </row>
    <row r="248" spans="1:14" ht="51" x14ac:dyDescent="0.2">
      <c r="A248" s="47" t="s">
        <v>13</v>
      </c>
      <c r="B248" s="52" t="s">
        <v>16</v>
      </c>
      <c r="C248" s="52" t="s">
        <v>68</v>
      </c>
      <c r="D248" s="73" t="s">
        <v>16</v>
      </c>
      <c r="E248" s="71">
        <v>45159</v>
      </c>
      <c r="F248" s="59" t="s">
        <v>19</v>
      </c>
      <c r="G248" s="89">
        <v>17260445</v>
      </c>
      <c r="H248" s="71">
        <v>46176</v>
      </c>
      <c r="I248" s="52" t="s">
        <v>544</v>
      </c>
      <c r="J248" s="52" t="s">
        <v>69</v>
      </c>
      <c r="K248" s="85" t="s">
        <v>70</v>
      </c>
      <c r="L248" s="54">
        <v>596850</v>
      </c>
      <c r="M248" s="55">
        <v>46174</v>
      </c>
      <c r="N248" s="36"/>
    </row>
    <row r="249" spans="1:14" ht="63.75" x14ac:dyDescent="0.2">
      <c r="A249" s="47" t="s">
        <v>13</v>
      </c>
      <c r="B249" s="52" t="s">
        <v>16</v>
      </c>
      <c r="C249" s="52" t="s">
        <v>68</v>
      </c>
      <c r="D249" s="73" t="s">
        <v>16</v>
      </c>
      <c r="E249" s="71">
        <v>45159</v>
      </c>
      <c r="F249" s="59" t="s">
        <v>19</v>
      </c>
      <c r="G249" s="89">
        <v>17260446</v>
      </c>
      <c r="H249" s="71">
        <v>46176</v>
      </c>
      <c r="I249" s="52" t="s">
        <v>545</v>
      </c>
      <c r="J249" s="52" t="s">
        <v>69</v>
      </c>
      <c r="K249" s="85" t="s">
        <v>70</v>
      </c>
      <c r="L249" s="54">
        <v>318320</v>
      </c>
      <c r="M249" s="55">
        <v>46174</v>
      </c>
      <c r="N249" s="36"/>
    </row>
    <row r="250" spans="1:14" ht="25.5" x14ac:dyDescent="0.2">
      <c r="A250" s="47" t="s">
        <v>13</v>
      </c>
      <c r="B250" s="56" t="s">
        <v>98</v>
      </c>
      <c r="C250" s="56" t="s">
        <v>12</v>
      </c>
      <c r="D250" s="57" t="s">
        <v>42</v>
      </c>
      <c r="E250" s="58" t="s">
        <v>12</v>
      </c>
      <c r="F250" s="59" t="s">
        <v>19</v>
      </c>
      <c r="G250" s="89">
        <v>17260448</v>
      </c>
      <c r="H250" s="71">
        <v>46176</v>
      </c>
      <c r="I250" s="52" t="s">
        <v>546</v>
      </c>
      <c r="J250" s="49" t="s">
        <v>547</v>
      </c>
      <c r="K250" s="160" t="s">
        <v>548</v>
      </c>
      <c r="L250" s="54">
        <v>48516</v>
      </c>
      <c r="M250" s="55">
        <v>46174</v>
      </c>
      <c r="N250" s="36"/>
    </row>
    <row r="251" spans="1:14" ht="51" x14ac:dyDescent="0.2">
      <c r="A251" s="47" t="s">
        <v>13</v>
      </c>
      <c r="B251" s="48" t="s">
        <v>0</v>
      </c>
      <c r="C251" s="49" t="s">
        <v>89</v>
      </c>
      <c r="D251" s="48" t="s">
        <v>0</v>
      </c>
      <c r="E251" s="68">
        <v>45517</v>
      </c>
      <c r="F251" s="59" t="s">
        <v>19</v>
      </c>
      <c r="G251" s="89">
        <v>17260453</v>
      </c>
      <c r="H251" s="71">
        <v>46178</v>
      </c>
      <c r="I251" s="49" t="s">
        <v>549</v>
      </c>
      <c r="J251" s="47" t="s">
        <v>57</v>
      </c>
      <c r="K251" s="53" t="s">
        <v>21</v>
      </c>
      <c r="L251" s="54">
        <v>386532</v>
      </c>
      <c r="M251" s="55">
        <v>46174</v>
      </c>
      <c r="N251" s="36"/>
    </row>
    <row r="252" spans="1:14" ht="25.5" x14ac:dyDescent="0.2">
      <c r="A252" s="47" t="s">
        <v>13</v>
      </c>
      <c r="B252" s="56" t="s">
        <v>98</v>
      </c>
      <c r="C252" s="56" t="s">
        <v>12</v>
      </c>
      <c r="D252" s="57" t="s">
        <v>42</v>
      </c>
      <c r="E252" s="58" t="s">
        <v>12</v>
      </c>
      <c r="F252" s="59" t="s">
        <v>19</v>
      </c>
      <c r="G252" s="89">
        <v>17260454</v>
      </c>
      <c r="H252" s="71">
        <v>46178</v>
      </c>
      <c r="I252" s="52" t="s">
        <v>550</v>
      </c>
      <c r="J252" s="52" t="s">
        <v>551</v>
      </c>
      <c r="K252" s="160" t="s">
        <v>106</v>
      </c>
      <c r="L252" s="54">
        <v>196350</v>
      </c>
      <c r="M252" s="55">
        <v>46174</v>
      </c>
      <c r="N252" s="36"/>
    </row>
    <row r="253" spans="1:14" ht="51" x14ac:dyDescent="0.2">
      <c r="A253" s="47" t="s">
        <v>13</v>
      </c>
      <c r="B253" s="48" t="s">
        <v>0</v>
      </c>
      <c r="C253" s="49" t="s">
        <v>89</v>
      </c>
      <c r="D253" s="48" t="s">
        <v>0</v>
      </c>
      <c r="E253" s="68">
        <v>45517</v>
      </c>
      <c r="F253" s="59" t="s">
        <v>19</v>
      </c>
      <c r="G253" s="89">
        <v>17260455</v>
      </c>
      <c r="H253" s="71">
        <v>46181</v>
      </c>
      <c r="I253" s="52" t="s">
        <v>552</v>
      </c>
      <c r="J253" s="47" t="s">
        <v>57</v>
      </c>
      <c r="K253" s="53" t="s">
        <v>21</v>
      </c>
      <c r="L253" s="54">
        <v>164893</v>
      </c>
      <c r="M253" s="55">
        <v>46174</v>
      </c>
      <c r="N253" s="36"/>
    </row>
    <row r="254" spans="1:14" ht="51" x14ac:dyDescent="0.2">
      <c r="A254" s="47" t="s">
        <v>13</v>
      </c>
      <c r="B254" s="48" t="s">
        <v>0</v>
      </c>
      <c r="C254" s="49" t="s">
        <v>89</v>
      </c>
      <c r="D254" s="48" t="s">
        <v>0</v>
      </c>
      <c r="E254" s="68">
        <v>45517</v>
      </c>
      <c r="F254" s="59" t="s">
        <v>19</v>
      </c>
      <c r="G254" s="89">
        <v>17260456</v>
      </c>
      <c r="H254" s="71">
        <v>46181</v>
      </c>
      <c r="I254" s="52" t="s">
        <v>553</v>
      </c>
      <c r="J254" s="47" t="s">
        <v>57</v>
      </c>
      <c r="K254" s="53" t="s">
        <v>21</v>
      </c>
      <c r="L254" s="54">
        <v>408646</v>
      </c>
      <c r="M254" s="55">
        <v>46174</v>
      </c>
      <c r="N254" s="36"/>
    </row>
    <row r="255" spans="1:14" ht="51" x14ac:dyDescent="0.2">
      <c r="A255" s="47" t="s">
        <v>13</v>
      </c>
      <c r="B255" s="48" t="s">
        <v>0</v>
      </c>
      <c r="C255" s="49" t="s">
        <v>89</v>
      </c>
      <c r="D255" s="48" t="s">
        <v>0</v>
      </c>
      <c r="E255" s="68">
        <v>45517</v>
      </c>
      <c r="F255" s="59" t="s">
        <v>19</v>
      </c>
      <c r="G255" s="89">
        <v>17260457</v>
      </c>
      <c r="H255" s="71">
        <v>46181</v>
      </c>
      <c r="I255" s="49" t="s">
        <v>554</v>
      </c>
      <c r="J255" s="47" t="s">
        <v>57</v>
      </c>
      <c r="K255" s="53" t="s">
        <v>21</v>
      </c>
      <c r="L255" s="54">
        <v>164893</v>
      </c>
      <c r="M255" s="55">
        <v>46174</v>
      </c>
      <c r="N255" s="36"/>
    </row>
    <row r="256" spans="1:14" ht="51" x14ac:dyDescent="0.2">
      <c r="A256" s="47" t="s">
        <v>13</v>
      </c>
      <c r="B256" s="48" t="s">
        <v>0</v>
      </c>
      <c r="C256" s="49" t="s">
        <v>89</v>
      </c>
      <c r="D256" s="48" t="s">
        <v>0</v>
      </c>
      <c r="E256" s="68">
        <v>45517</v>
      </c>
      <c r="F256" s="59" t="s">
        <v>19</v>
      </c>
      <c r="G256" s="89">
        <v>17260458</v>
      </c>
      <c r="H256" s="71">
        <v>46181</v>
      </c>
      <c r="I256" s="49" t="s">
        <v>555</v>
      </c>
      <c r="J256" s="47" t="s">
        <v>57</v>
      </c>
      <c r="K256" s="53" t="s">
        <v>21</v>
      </c>
      <c r="L256" s="54">
        <v>408646</v>
      </c>
      <c r="M256" s="55">
        <v>46174</v>
      </c>
      <c r="N256" s="36"/>
    </row>
    <row r="257" spans="1:14" ht="51" x14ac:dyDescent="0.2">
      <c r="A257" s="47" t="s">
        <v>13</v>
      </c>
      <c r="B257" s="48" t="s">
        <v>0</v>
      </c>
      <c r="C257" s="49" t="s">
        <v>89</v>
      </c>
      <c r="D257" s="48" t="s">
        <v>0</v>
      </c>
      <c r="E257" s="68">
        <v>45517</v>
      </c>
      <c r="F257" s="59" t="s">
        <v>19</v>
      </c>
      <c r="G257" s="89">
        <v>17260459</v>
      </c>
      <c r="H257" s="71">
        <v>46181</v>
      </c>
      <c r="I257" s="52" t="s">
        <v>556</v>
      </c>
      <c r="J257" s="47" t="s">
        <v>57</v>
      </c>
      <c r="K257" s="53" t="s">
        <v>21</v>
      </c>
      <c r="L257" s="54">
        <v>207893</v>
      </c>
      <c r="M257" s="55">
        <v>46174</v>
      </c>
      <c r="N257" s="36"/>
    </row>
    <row r="258" spans="1:14" ht="51" x14ac:dyDescent="0.2">
      <c r="A258" s="47" t="s">
        <v>13</v>
      </c>
      <c r="B258" s="48" t="s">
        <v>0</v>
      </c>
      <c r="C258" s="49" t="s">
        <v>89</v>
      </c>
      <c r="D258" s="48" t="s">
        <v>0</v>
      </c>
      <c r="E258" s="68">
        <v>45517</v>
      </c>
      <c r="F258" s="59" t="s">
        <v>19</v>
      </c>
      <c r="G258" s="89">
        <v>17260460</v>
      </c>
      <c r="H258" s="71">
        <v>46181</v>
      </c>
      <c r="I258" s="52" t="s">
        <v>557</v>
      </c>
      <c r="J258" s="47" t="s">
        <v>57</v>
      </c>
      <c r="K258" s="53" t="s">
        <v>21</v>
      </c>
      <c r="L258" s="54">
        <v>207893</v>
      </c>
      <c r="M258" s="55">
        <v>46174</v>
      </c>
      <c r="N258" s="36"/>
    </row>
    <row r="259" spans="1:14" ht="51" x14ac:dyDescent="0.2">
      <c r="A259" s="47" t="s">
        <v>13</v>
      </c>
      <c r="B259" s="48" t="s">
        <v>0</v>
      </c>
      <c r="C259" s="49" t="s">
        <v>89</v>
      </c>
      <c r="D259" s="48" t="s">
        <v>0</v>
      </c>
      <c r="E259" s="68">
        <v>45517</v>
      </c>
      <c r="F259" s="59" t="s">
        <v>19</v>
      </c>
      <c r="G259" s="89">
        <v>17260461</v>
      </c>
      <c r="H259" s="71">
        <v>46181</v>
      </c>
      <c r="I259" s="52" t="s">
        <v>558</v>
      </c>
      <c r="J259" s="47" t="s">
        <v>57</v>
      </c>
      <c r="K259" s="53" t="s">
        <v>21</v>
      </c>
      <c r="L259" s="54">
        <v>227893</v>
      </c>
      <c r="M259" s="55">
        <v>46174</v>
      </c>
      <c r="N259" s="36"/>
    </row>
    <row r="260" spans="1:14" ht="51" x14ac:dyDescent="0.2">
      <c r="A260" s="47" t="s">
        <v>13</v>
      </c>
      <c r="B260" s="48" t="s">
        <v>0</v>
      </c>
      <c r="C260" s="49" t="s">
        <v>89</v>
      </c>
      <c r="D260" s="48" t="s">
        <v>0</v>
      </c>
      <c r="E260" s="68">
        <v>45517</v>
      </c>
      <c r="F260" s="59" t="s">
        <v>19</v>
      </c>
      <c r="G260" s="89">
        <v>17260465</v>
      </c>
      <c r="H260" s="71">
        <v>46182</v>
      </c>
      <c r="I260" s="49" t="s">
        <v>559</v>
      </c>
      <c r="J260" s="47" t="s">
        <v>57</v>
      </c>
      <c r="K260" s="53" t="s">
        <v>21</v>
      </c>
      <c r="L260" s="54">
        <v>380190</v>
      </c>
      <c r="M260" s="55">
        <v>46174</v>
      </c>
      <c r="N260" s="36"/>
    </row>
    <row r="261" spans="1:14" ht="51" x14ac:dyDescent="0.2">
      <c r="A261" s="47" t="s">
        <v>13</v>
      </c>
      <c r="B261" s="48" t="s">
        <v>0</v>
      </c>
      <c r="C261" s="49" t="s">
        <v>89</v>
      </c>
      <c r="D261" s="48" t="s">
        <v>0</v>
      </c>
      <c r="E261" s="68">
        <v>45517</v>
      </c>
      <c r="F261" s="59" t="s">
        <v>19</v>
      </c>
      <c r="G261" s="89">
        <v>17260467</v>
      </c>
      <c r="H261" s="71">
        <v>46183</v>
      </c>
      <c r="I261" s="49" t="s">
        <v>560</v>
      </c>
      <c r="J261" s="47" t="s">
        <v>57</v>
      </c>
      <c r="K261" s="53" t="s">
        <v>21</v>
      </c>
      <c r="L261" s="54">
        <v>46272</v>
      </c>
      <c r="M261" s="55">
        <v>46174</v>
      </c>
      <c r="N261" s="36"/>
    </row>
    <row r="262" spans="1:14" ht="51" x14ac:dyDescent="0.2">
      <c r="A262" s="47" t="s">
        <v>13</v>
      </c>
      <c r="B262" s="52" t="s">
        <v>16</v>
      </c>
      <c r="C262" s="52" t="s">
        <v>68</v>
      </c>
      <c r="D262" s="73" t="s">
        <v>16</v>
      </c>
      <c r="E262" s="71">
        <v>45159</v>
      </c>
      <c r="F262" s="59" t="s">
        <v>19</v>
      </c>
      <c r="G262" s="89">
        <v>17260468</v>
      </c>
      <c r="H262" s="71">
        <v>46183</v>
      </c>
      <c r="I262" s="52" t="s">
        <v>561</v>
      </c>
      <c r="J262" s="52" t="s">
        <v>69</v>
      </c>
      <c r="K262" s="85" t="s">
        <v>70</v>
      </c>
      <c r="L262" s="54">
        <v>1611494</v>
      </c>
      <c r="M262" s="55">
        <v>46174</v>
      </c>
      <c r="N262" s="36"/>
    </row>
    <row r="263" spans="1:14" ht="38.25" x14ac:dyDescent="0.2">
      <c r="A263" s="47" t="s">
        <v>13</v>
      </c>
      <c r="B263" s="48" t="s">
        <v>0</v>
      </c>
      <c r="C263" s="49" t="s">
        <v>89</v>
      </c>
      <c r="D263" s="48" t="s">
        <v>0</v>
      </c>
      <c r="E263" s="68">
        <v>45517</v>
      </c>
      <c r="F263" s="59" t="s">
        <v>19</v>
      </c>
      <c r="G263" s="89">
        <v>17260469</v>
      </c>
      <c r="H263" s="71">
        <v>46183</v>
      </c>
      <c r="I263" s="52" t="s">
        <v>562</v>
      </c>
      <c r="J263" s="47" t="s">
        <v>57</v>
      </c>
      <c r="K263" s="53" t="s">
        <v>21</v>
      </c>
      <c r="L263" s="54">
        <v>337276</v>
      </c>
      <c r="M263" s="55">
        <v>46174</v>
      </c>
      <c r="N263" s="36"/>
    </row>
    <row r="264" spans="1:14" ht="51" x14ac:dyDescent="0.2">
      <c r="A264" s="47" t="s">
        <v>13</v>
      </c>
      <c r="B264" s="52" t="s">
        <v>16</v>
      </c>
      <c r="C264" s="52" t="s">
        <v>68</v>
      </c>
      <c r="D264" s="73" t="s">
        <v>16</v>
      </c>
      <c r="E264" s="71">
        <v>45159</v>
      </c>
      <c r="F264" s="59" t="s">
        <v>19</v>
      </c>
      <c r="G264" s="89">
        <v>17260470</v>
      </c>
      <c r="H264" s="71">
        <v>46183</v>
      </c>
      <c r="I264" s="52" t="s">
        <v>563</v>
      </c>
      <c r="J264" s="52" t="s">
        <v>69</v>
      </c>
      <c r="K264" s="85" t="s">
        <v>70</v>
      </c>
      <c r="L264" s="54">
        <v>397900</v>
      </c>
      <c r="M264" s="55">
        <v>46174</v>
      </c>
      <c r="N264" s="36"/>
    </row>
    <row r="265" spans="1:14" ht="51" x14ac:dyDescent="0.2">
      <c r="A265" s="47" t="s">
        <v>13</v>
      </c>
      <c r="B265" s="48" t="s">
        <v>0</v>
      </c>
      <c r="C265" s="49" t="s">
        <v>89</v>
      </c>
      <c r="D265" s="48" t="s">
        <v>0</v>
      </c>
      <c r="E265" s="68">
        <v>45517</v>
      </c>
      <c r="F265" s="59" t="s">
        <v>19</v>
      </c>
      <c r="G265" s="89">
        <v>17260471</v>
      </c>
      <c r="H265" s="71">
        <v>46183</v>
      </c>
      <c r="I265" s="49" t="s">
        <v>564</v>
      </c>
      <c r="J265" s="47" t="s">
        <v>57</v>
      </c>
      <c r="K265" s="53" t="s">
        <v>21</v>
      </c>
      <c r="L265" s="54">
        <v>140946</v>
      </c>
      <c r="M265" s="55">
        <v>46174</v>
      </c>
      <c r="N265" s="36"/>
    </row>
    <row r="266" spans="1:14" ht="38.25" x14ac:dyDescent="0.2">
      <c r="A266" s="47" t="s">
        <v>13</v>
      </c>
      <c r="B266" s="47" t="s">
        <v>42</v>
      </c>
      <c r="C266" s="49" t="s">
        <v>565</v>
      </c>
      <c r="D266" s="57" t="s">
        <v>42</v>
      </c>
      <c r="E266" s="68">
        <v>46170</v>
      </c>
      <c r="F266" s="59" t="s">
        <v>19</v>
      </c>
      <c r="G266" s="89">
        <v>17260472</v>
      </c>
      <c r="H266" s="71">
        <v>46183</v>
      </c>
      <c r="I266" s="49" t="s">
        <v>566</v>
      </c>
      <c r="J266" s="49" t="s">
        <v>468</v>
      </c>
      <c r="K266" s="85" t="s">
        <v>469</v>
      </c>
      <c r="L266" s="54">
        <f>230000000/12*8</f>
        <v>153333333.33333334</v>
      </c>
      <c r="M266" s="55">
        <v>46174</v>
      </c>
      <c r="N266" s="36"/>
    </row>
    <row r="267" spans="1:14" ht="51" x14ac:dyDescent="0.2">
      <c r="A267" s="47" t="s">
        <v>13</v>
      </c>
      <c r="B267" s="52" t="s">
        <v>16</v>
      </c>
      <c r="C267" s="52" t="s">
        <v>68</v>
      </c>
      <c r="D267" s="73" t="s">
        <v>16</v>
      </c>
      <c r="E267" s="71">
        <v>45159</v>
      </c>
      <c r="F267" s="59" t="s">
        <v>19</v>
      </c>
      <c r="G267" s="89">
        <v>17260473</v>
      </c>
      <c r="H267" s="71">
        <v>46183</v>
      </c>
      <c r="I267" s="52" t="s">
        <v>567</v>
      </c>
      <c r="J267" s="52" t="s">
        <v>69</v>
      </c>
      <c r="K267" s="85" t="s">
        <v>70</v>
      </c>
      <c r="L267" s="54">
        <v>596850</v>
      </c>
      <c r="M267" s="55">
        <v>46174</v>
      </c>
      <c r="N267" s="36"/>
    </row>
    <row r="268" spans="1:14" ht="51" x14ac:dyDescent="0.2">
      <c r="A268" s="47" t="s">
        <v>13</v>
      </c>
      <c r="B268" s="48" t="s">
        <v>0</v>
      </c>
      <c r="C268" s="49" t="s">
        <v>89</v>
      </c>
      <c r="D268" s="48" t="s">
        <v>0</v>
      </c>
      <c r="E268" s="68">
        <v>45517</v>
      </c>
      <c r="F268" s="59" t="s">
        <v>19</v>
      </c>
      <c r="G268" s="89">
        <v>17260479</v>
      </c>
      <c r="H268" s="71">
        <v>46185</v>
      </c>
      <c r="I268" s="52" t="s">
        <v>568</v>
      </c>
      <c r="J268" s="47" t="s">
        <v>57</v>
      </c>
      <c r="K268" s="53" t="s">
        <v>21</v>
      </c>
      <c r="L268" s="54">
        <v>230248</v>
      </c>
      <c r="M268" s="55">
        <v>46174</v>
      </c>
      <c r="N268" s="36"/>
    </row>
    <row r="269" spans="1:14" ht="38.25" x14ac:dyDescent="0.2">
      <c r="A269" s="47" t="s">
        <v>13</v>
      </c>
      <c r="B269" s="48" t="s">
        <v>0</v>
      </c>
      <c r="C269" s="49" t="s">
        <v>89</v>
      </c>
      <c r="D269" s="48" t="s">
        <v>0</v>
      </c>
      <c r="E269" s="68">
        <v>45517</v>
      </c>
      <c r="F269" s="59" t="s">
        <v>19</v>
      </c>
      <c r="G269" s="89">
        <v>17260485</v>
      </c>
      <c r="H269" s="71">
        <v>46189</v>
      </c>
      <c r="I269" s="49" t="s">
        <v>569</v>
      </c>
      <c r="J269" s="47" t="s">
        <v>57</v>
      </c>
      <c r="K269" s="53" t="s">
        <v>21</v>
      </c>
      <c r="L269" s="54">
        <v>315086</v>
      </c>
      <c r="M269" s="55">
        <v>46174</v>
      </c>
      <c r="N269" s="36"/>
    </row>
    <row r="270" spans="1:14" ht="51" x14ac:dyDescent="0.2">
      <c r="A270" s="47" t="s">
        <v>13</v>
      </c>
      <c r="B270" s="56" t="s">
        <v>98</v>
      </c>
      <c r="C270" s="56" t="s">
        <v>12</v>
      </c>
      <c r="D270" s="57" t="s">
        <v>42</v>
      </c>
      <c r="E270" s="58" t="s">
        <v>12</v>
      </c>
      <c r="F270" s="59" t="s">
        <v>19</v>
      </c>
      <c r="G270" s="89">
        <v>17260486</v>
      </c>
      <c r="H270" s="71">
        <v>46190</v>
      </c>
      <c r="I270" s="52" t="s">
        <v>570</v>
      </c>
      <c r="J270" s="52" t="s">
        <v>125</v>
      </c>
      <c r="K270" s="85" t="s">
        <v>126</v>
      </c>
      <c r="L270" s="54">
        <v>61173.404999999999</v>
      </c>
      <c r="M270" s="55">
        <v>46174</v>
      </c>
      <c r="N270" s="36"/>
    </row>
    <row r="271" spans="1:14" ht="51" x14ac:dyDescent="0.2">
      <c r="A271" s="47" t="s">
        <v>13</v>
      </c>
      <c r="B271" s="48" t="s">
        <v>0</v>
      </c>
      <c r="C271" s="49" t="s">
        <v>89</v>
      </c>
      <c r="D271" s="48" t="s">
        <v>0</v>
      </c>
      <c r="E271" s="68">
        <v>45517</v>
      </c>
      <c r="F271" s="59" t="s">
        <v>19</v>
      </c>
      <c r="G271" s="89">
        <v>17260487</v>
      </c>
      <c r="H271" s="71">
        <v>46190</v>
      </c>
      <c r="I271" s="49" t="s">
        <v>571</v>
      </c>
      <c r="J271" s="47" t="s">
        <v>57</v>
      </c>
      <c r="K271" s="53" t="s">
        <v>21</v>
      </c>
      <c r="L271" s="54">
        <v>238790</v>
      </c>
      <c r="M271" s="55">
        <v>46174</v>
      </c>
      <c r="N271" s="36"/>
    </row>
    <row r="272" spans="1:14" ht="38.25" x14ac:dyDescent="0.2">
      <c r="A272" s="47" t="s">
        <v>13</v>
      </c>
      <c r="B272" s="48" t="s">
        <v>0</v>
      </c>
      <c r="C272" s="49" t="s">
        <v>89</v>
      </c>
      <c r="D272" s="48" t="s">
        <v>0</v>
      </c>
      <c r="E272" s="68">
        <v>45517</v>
      </c>
      <c r="F272" s="59" t="s">
        <v>19</v>
      </c>
      <c r="G272" s="89">
        <v>17260488</v>
      </c>
      <c r="H272" s="71">
        <v>46190</v>
      </c>
      <c r="I272" s="49" t="s">
        <v>572</v>
      </c>
      <c r="J272" s="47" t="s">
        <v>57</v>
      </c>
      <c r="K272" s="53" t="s">
        <v>21</v>
      </c>
      <c r="L272" s="54">
        <v>605606</v>
      </c>
      <c r="M272" s="55">
        <v>46174</v>
      </c>
      <c r="N272" s="36"/>
    </row>
    <row r="273" spans="1:14" ht="38.25" x14ac:dyDescent="0.2">
      <c r="A273" s="47" t="s">
        <v>13</v>
      </c>
      <c r="B273" s="48" t="s">
        <v>0</v>
      </c>
      <c r="C273" s="49" t="s">
        <v>89</v>
      </c>
      <c r="D273" s="48" t="s">
        <v>0</v>
      </c>
      <c r="E273" s="68">
        <v>45517</v>
      </c>
      <c r="F273" s="59" t="s">
        <v>19</v>
      </c>
      <c r="G273" s="89">
        <v>17260489</v>
      </c>
      <c r="H273" s="71">
        <v>46190</v>
      </c>
      <c r="I273" s="49" t="s">
        <v>573</v>
      </c>
      <c r="J273" s="47" t="s">
        <v>57</v>
      </c>
      <c r="K273" s="53" t="s">
        <v>21</v>
      </c>
      <c r="L273" s="54">
        <v>186646</v>
      </c>
      <c r="M273" s="55">
        <v>46174</v>
      </c>
      <c r="N273" s="36"/>
    </row>
    <row r="274" spans="1:14" ht="38.25" x14ac:dyDescent="0.2">
      <c r="A274" s="47" t="s">
        <v>13</v>
      </c>
      <c r="B274" s="48" t="s">
        <v>0</v>
      </c>
      <c r="C274" s="49" t="s">
        <v>89</v>
      </c>
      <c r="D274" s="48" t="s">
        <v>0</v>
      </c>
      <c r="E274" s="68">
        <v>45517</v>
      </c>
      <c r="F274" s="59" t="s">
        <v>19</v>
      </c>
      <c r="G274" s="89">
        <v>17260490</v>
      </c>
      <c r="H274" s="71">
        <v>46190</v>
      </c>
      <c r="I274" s="49" t="s">
        <v>574</v>
      </c>
      <c r="J274" s="47" t="s">
        <v>57</v>
      </c>
      <c r="K274" s="53" t="s">
        <v>21</v>
      </c>
      <c r="L274" s="54">
        <v>186646</v>
      </c>
      <c r="M274" s="55">
        <v>46174</v>
      </c>
      <c r="N274" s="36"/>
    </row>
    <row r="275" spans="1:14" ht="38.25" x14ac:dyDescent="0.2">
      <c r="A275" s="47" t="s">
        <v>13</v>
      </c>
      <c r="B275" s="48" t="s">
        <v>0</v>
      </c>
      <c r="C275" s="49" t="s">
        <v>89</v>
      </c>
      <c r="D275" s="48" t="s">
        <v>0</v>
      </c>
      <c r="E275" s="68">
        <v>45517</v>
      </c>
      <c r="F275" s="59" t="s">
        <v>19</v>
      </c>
      <c r="G275" s="89">
        <v>17260491</v>
      </c>
      <c r="H275" s="71">
        <v>46190</v>
      </c>
      <c r="I275" s="49" t="s">
        <v>575</v>
      </c>
      <c r="J275" s="47" t="s">
        <v>57</v>
      </c>
      <c r="K275" s="53" t="s">
        <v>21</v>
      </c>
      <c r="L275" s="54">
        <v>206966</v>
      </c>
      <c r="M275" s="55">
        <v>46174</v>
      </c>
      <c r="N275" s="36"/>
    </row>
    <row r="276" spans="1:14" ht="38.25" x14ac:dyDescent="0.2">
      <c r="A276" s="47" t="s">
        <v>13</v>
      </c>
      <c r="B276" s="48" t="s">
        <v>0</v>
      </c>
      <c r="C276" s="49" t="s">
        <v>89</v>
      </c>
      <c r="D276" s="48" t="s">
        <v>0</v>
      </c>
      <c r="E276" s="68">
        <v>45517</v>
      </c>
      <c r="F276" s="59" t="s">
        <v>19</v>
      </c>
      <c r="G276" s="89">
        <v>17260492</v>
      </c>
      <c r="H276" s="71">
        <v>46190</v>
      </c>
      <c r="I276" s="49" t="s">
        <v>576</v>
      </c>
      <c r="J276" s="47" t="s">
        <v>57</v>
      </c>
      <c r="K276" s="53" t="s">
        <v>21</v>
      </c>
      <c r="L276" s="54">
        <v>206966</v>
      </c>
      <c r="M276" s="55">
        <v>46174</v>
      </c>
      <c r="N276" s="36"/>
    </row>
    <row r="277" spans="1:14" ht="51" x14ac:dyDescent="0.2">
      <c r="A277" s="47" t="s">
        <v>13</v>
      </c>
      <c r="B277" s="48" t="s">
        <v>0</v>
      </c>
      <c r="C277" s="49" t="s">
        <v>89</v>
      </c>
      <c r="D277" s="48" t="s">
        <v>0</v>
      </c>
      <c r="E277" s="68">
        <v>45517</v>
      </c>
      <c r="F277" s="59" t="s">
        <v>19</v>
      </c>
      <c r="G277" s="76">
        <v>17260494</v>
      </c>
      <c r="H277" s="71">
        <v>46191</v>
      </c>
      <c r="I277" s="49" t="s">
        <v>577</v>
      </c>
      <c r="J277" s="47" t="s">
        <v>57</v>
      </c>
      <c r="K277" s="53" t="s">
        <v>21</v>
      </c>
      <c r="L277" s="54">
        <v>276646</v>
      </c>
      <c r="M277" s="55">
        <v>46174</v>
      </c>
      <c r="N277" s="36"/>
    </row>
    <row r="278" spans="1:14" ht="51" x14ac:dyDescent="0.2">
      <c r="A278" s="47" t="s">
        <v>13</v>
      </c>
      <c r="B278" s="48" t="s">
        <v>0</v>
      </c>
      <c r="C278" s="49" t="s">
        <v>89</v>
      </c>
      <c r="D278" s="48" t="s">
        <v>0</v>
      </c>
      <c r="E278" s="68">
        <v>45517</v>
      </c>
      <c r="F278" s="59" t="s">
        <v>19</v>
      </c>
      <c r="G278" s="76">
        <v>17260495</v>
      </c>
      <c r="H278" s="71">
        <v>46191</v>
      </c>
      <c r="I278" s="49" t="s">
        <v>578</v>
      </c>
      <c r="J278" s="47" t="s">
        <v>57</v>
      </c>
      <c r="K278" s="53" t="s">
        <v>21</v>
      </c>
      <c r="L278" s="54">
        <v>276646</v>
      </c>
      <c r="M278" s="55">
        <v>46174</v>
      </c>
      <c r="N278" s="36"/>
    </row>
    <row r="279" spans="1:14" ht="51" x14ac:dyDescent="0.2">
      <c r="A279" s="47" t="s">
        <v>13</v>
      </c>
      <c r="B279" s="48" t="s">
        <v>0</v>
      </c>
      <c r="C279" s="49" t="s">
        <v>89</v>
      </c>
      <c r="D279" s="48" t="s">
        <v>0</v>
      </c>
      <c r="E279" s="68">
        <v>45517</v>
      </c>
      <c r="F279" s="59" t="s">
        <v>19</v>
      </c>
      <c r="G279" s="76">
        <v>17260496</v>
      </c>
      <c r="H279" s="71">
        <v>46191</v>
      </c>
      <c r="I279" s="49" t="s">
        <v>579</v>
      </c>
      <c r="J279" s="47" t="s">
        <v>57</v>
      </c>
      <c r="K279" s="53" t="s">
        <v>21</v>
      </c>
      <c r="L279" s="54">
        <v>276646</v>
      </c>
      <c r="M279" s="55">
        <v>46174</v>
      </c>
      <c r="N279" s="36"/>
    </row>
    <row r="280" spans="1:14" ht="51" x14ac:dyDescent="0.2">
      <c r="A280" s="47" t="s">
        <v>13</v>
      </c>
      <c r="B280" s="48" t="s">
        <v>0</v>
      </c>
      <c r="C280" s="49" t="s">
        <v>89</v>
      </c>
      <c r="D280" s="48" t="s">
        <v>0</v>
      </c>
      <c r="E280" s="68">
        <v>45517</v>
      </c>
      <c r="F280" s="59" t="s">
        <v>19</v>
      </c>
      <c r="G280" s="76">
        <v>17260497</v>
      </c>
      <c r="H280" s="71">
        <v>46191</v>
      </c>
      <c r="I280" s="49" t="s">
        <v>580</v>
      </c>
      <c r="J280" s="47" t="s">
        <v>57</v>
      </c>
      <c r="K280" s="53" t="s">
        <v>21</v>
      </c>
      <c r="L280" s="54">
        <v>276646</v>
      </c>
      <c r="M280" s="55">
        <v>46174</v>
      </c>
      <c r="N280" s="36"/>
    </row>
    <row r="281" spans="1:14" ht="51" x14ac:dyDescent="0.2">
      <c r="A281" s="47" t="s">
        <v>13</v>
      </c>
      <c r="B281" s="48" t="s">
        <v>0</v>
      </c>
      <c r="C281" s="49" t="s">
        <v>89</v>
      </c>
      <c r="D281" s="48" t="s">
        <v>0</v>
      </c>
      <c r="E281" s="68">
        <v>45517</v>
      </c>
      <c r="F281" s="59" t="s">
        <v>19</v>
      </c>
      <c r="G281" s="76">
        <v>17260498</v>
      </c>
      <c r="H281" s="71">
        <v>46191</v>
      </c>
      <c r="I281" s="49" t="s">
        <v>581</v>
      </c>
      <c r="J281" s="47" t="s">
        <v>57</v>
      </c>
      <c r="K281" s="53" t="s">
        <v>21</v>
      </c>
      <c r="L281" s="54">
        <v>250646</v>
      </c>
      <c r="M281" s="55">
        <v>46174</v>
      </c>
      <c r="N281" s="36"/>
    </row>
    <row r="282" spans="1:14" ht="51" x14ac:dyDescent="0.2">
      <c r="A282" s="47" t="s">
        <v>13</v>
      </c>
      <c r="B282" s="48" t="s">
        <v>0</v>
      </c>
      <c r="C282" s="49" t="s">
        <v>89</v>
      </c>
      <c r="D282" s="48" t="s">
        <v>0</v>
      </c>
      <c r="E282" s="68">
        <v>45517</v>
      </c>
      <c r="F282" s="59" t="s">
        <v>19</v>
      </c>
      <c r="G282" s="76">
        <v>17260499</v>
      </c>
      <c r="H282" s="71">
        <v>46191</v>
      </c>
      <c r="I282" s="49" t="s">
        <v>582</v>
      </c>
      <c r="J282" s="47" t="s">
        <v>57</v>
      </c>
      <c r="K282" s="53" t="s">
        <v>21</v>
      </c>
      <c r="L282" s="54">
        <v>276646</v>
      </c>
      <c r="M282" s="55">
        <v>46174</v>
      </c>
      <c r="N282" s="36"/>
    </row>
    <row r="283" spans="1:14" ht="38.25" x14ac:dyDescent="0.2">
      <c r="A283" s="47" t="s">
        <v>13</v>
      </c>
      <c r="B283" s="48" t="s">
        <v>0</v>
      </c>
      <c r="C283" s="49" t="s">
        <v>89</v>
      </c>
      <c r="D283" s="48" t="s">
        <v>0</v>
      </c>
      <c r="E283" s="68">
        <v>45517</v>
      </c>
      <c r="F283" s="59" t="s">
        <v>19</v>
      </c>
      <c r="G283" s="76">
        <v>17260500</v>
      </c>
      <c r="H283" s="71">
        <v>46191</v>
      </c>
      <c r="I283" s="49" t="s">
        <v>583</v>
      </c>
      <c r="J283" s="47" t="s">
        <v>57</v>
      </c>
      <c r="K283" s="53" t="s">
        <v>21</v>
      </c>
      <c r="L283" s="54">
        <v>462648</v>
      </c>
      <c r="M283" s="55">
        <v>46174</v>
      </c>
      <c r="N283" s="36"/>
    </row>
    <row r="284" spans="1:14" ht="38.25" x14ac:dyDescent="0.2">
      <c r="A284" s="47" t="s">
        <v>13</v>
      </c>
      <c r="B284" s="48" t="s">
        <v>0</v>
      </c>
      <c r="C284" s="49" t="s">
        <v>89</v>
      </c>
      <c r="D284" s="48" t="s">
        <v>0</v>
      </c>
      <c r="E284" s="68">
        <v>45517</v>
      </c>
      <c r="F284" s="59" t="s">
        <v>19</v>
      </c>
      <c r="G284" s="76">
        <v>17260501</v>
      </c>
      <c r="H284" s="71">
        <v>46191</v>
      </c>
      <c r="I284" s="49" t="s">
        <v>584</v>
      </c>
      <c r="J284" s="47" t="s">
        <v>57</v>
      </c>
      <c r="K284" s="53" t="s">
        <v>21</v>
      </c>
      <c r="L284" s="54">
        <v>462648</v>
      </c>
      <c r="M284" s="55">
        <v>46174</v>
      </c>
      <c r="N284" s="36"/>
    </row>
    <row r="285" spans="1:14" ht="38.25" x14ac:dyDescent="0.2">
      <c r="A285" s="47" t="s">
        <v>13</v>
      </c>
      <c r="B285" s="47" t="s">
        <v>42</v>
      </c>
      <c r="C285" s="49" t="s">
        <v>585</v>
      </c>
      <c r="D285" s="57" t="s">
        <v>42</v>
      </c>
      <c r="E285" s="71">
        <v>46183</v>
      </c>
      <c r="F285" s="59" t="s">
        <v>19</v>
      </c>
      <c r="G285" s="76">
        <v>17260502</v>
      </c>
      <c r="H285" s="71">
        <v>46192</v>
      </c>
      <c r="I285" s="52" t="s">
        <v>586</v>
      </c>
      <c r="J285" s="52" t="s">
        <v>587</v>
      </c>
      <c r="K285" s="160" t="s">
        <v>588</v>
      </c>
      <c r="L285" s="54">
        <v>34800000</v>
      </c>
      <c r="M285" s="55">
        <v>46174</v>
      </c>
      <c r="N285" s="36"/>
    </row>
    <row r="286" spans="1:14" ht="25.5" x14ac:dyDescent="0.2">
      <c r="A286" s="47" t="s">
        <v>13</v>
      </c>
      <c r="B286" s="56" t="s">
        <v>98</v>
      </c>
      <c r="C286" s="56" t="s">
        <v>12</v>
      </c>
      <c r="D286" s="57" t="s">
        <v>42</v>
      </c>
      <c r="E286" s="58" t="s">
        <v>12</v>
      </c>
      <c r="F286" s="59" t="s">
        <v>19</v>
      </c>
      <c r="G286" s="76">
        <v>17260503</v>
      </c>
      <c r="H286" s="71">
        <v>46192</v>
      </c>
      <c r="I286" s="52" t="s">
        <v>589</v>
      </c>
      <c r="J286" s="52" t="s">
        <v>590</v>
      </c>
      <c r="K286" s="160" t="s">
        <v>591</v>
      </c>
      <c r="L286" s="54">
        <v>171117</v>
      </c>
      <c r="M286" s="55">
        <v>46174</v>
      </c>
      <c r="N286" s="36"/>
    </row>
    <row r="287" spans="1:14" ht="51" x14ac:dyDescent="0.2">
      <c r="A287" s="47" t="s">
        <v>13</v>
      </c>
      <c r="B287" s="48" t="s">
        <v>0</v>
      </c>
      <c r="C287" s="49" t="s">
        <v>89</v>
      </c>
      <c r="D287" s="48" t="s">
        <v>0</v>
      </c>
      <c r="E287" s="68">
        <v>45517</v>
      </c>
      <c r="F287" s="59" t="s">
        <v>19</v>
      </c>
      <c r="G287" s="76">
        <v>17260504</v>
      </c>
      <c r="H287" s="68">
        <v>46192</v>
      </c>
      <c r="I287" s="47" t="s">
        <v>592</v>
      </c>
      <c r="J287" s="47" t="s">
        <v>57</v>
      </c>
      <c r="K287" s="53" t="s">
        <v>21</v>
      </c>
      <c r="L287" s="62">
        <v>247906</v>
      </c>
      <c r="M287" s="55">
        <v>46174</v>
      </c>
      <c r="N287" s="36"/>
    </row>
    <row r="288" spans="1:14" ht="63.75" x14ac:dyDescent="0.2">
      <c r="A288" s="47" t="s">
        <v>13</v>
      </c>
      <c r="B288" s="48" t="s">
        <v>0</v>
      </c>
      <c r="C288" s="49" t="s">
        <v>89</v>
      </c>
      <c r="D288" s="48" t="s">
        <v>0</v>
      </c>
      <c r="E288" s="68">
        <v>45517</v>
      </c>
      <c r="F288" s="59" t="s">
        <v>19</v>
      </c>
      <c r="G288" s="76">
        <v>17260505</v>
      </c>
      <c r="H288" s="68">
        <v>46192</v>
      </c>
      <c r="I288" s="47" t="s">
        <v>593</v>
      </c>
      <c r="J288" s="47" t="s">
        <v>57</v>
      </c>
      <c r="K288" s="53" t="s">
        <v>21</v>
      </c>
      <c r="L288" s="62">
        <v>247906</v>
      </c>
      <c r="M288" s="55">
        <v>46174</v>
      </c>
      <c r="N288" s="36"/>
    </row>
    <row r="289" spans="1:14" ht="25.5" x14ac:dyDescent="0.2">
      <c r="A289" s="47" t="s">
        <v>13</v>
      </c>
      <c r="B289" s="56" t="s">
        <v>98</v>
      </c>
      <c r="C289" s="56" t="s">
        <v>12</v>
      </c>
      <c r="D289" s="57" t="s">
        <v>42</v>
      </c>
      <c r="E289" s="58" t="s">
        <v>12</v>
      </c>
      <c r="F289" s="59" t="s">
        <v>19</v>
      </c>
      <c r="G289" s="76">
        <v>17260507</v>
      </c>
      <c r="H289" s="71">
        <v>46192</v>
      </c>
      <c r="I289" s="49" t="s">
        <v>594</v>
      </c>
      <c r="J289" s="49" t="s">
        <v>595</v>
      </c>
      <c r="K289" s="85" t="s">
        <v>596</v>
      </c>
      <c r="L289" s="54">
        <v>213385</v>
      </c>
      <c r="M289" s="55">
        <v>46174</v>
      </c>
      <c r="N289" s="36"/>
    </row>
    <row r="290" spans="1:14" ht="38.25" x14ac:dyDescent="0.2">
      <c r="A290" s="47" t="s">
        <v>13</v>
      </c>
      <c r="B290" s="48" t="s">
        <v>0</v>
      </c>
      <c r="C290" s="49" t="s">
        <v>89</v>
      </c>
      <c r="D290" s="48" t="s">
        <v>0</v>
      </c>
      <c r="E290" s="68">
        <v>45517</v>
      </c>
      <c r="F290" s="59" t="s">
        <v>19</v>
      </c>
      <c r="G290" s="76">
        <v>17260511</v>
      </c>
      <c r="H290" s="71">
        <v>46192</v>
      </c>
      <c r="I290" s="47" t="s">
        <v>597</v>
      </c>
      <c r="J290" s="47" t="s">
        <v>57</v>
      </c>
      <c r="K290" s="53" t="s">
        <v>21</v>
      </c>
      <c r="L290" s="54">
        <v>146388</v>
      </c>
      <c r="M290" s="55">
        <v>46174</v>
      </c>
      <c r="N290" s="36"/>
    </row>
    <row r="291" spans="1:14" ht="38.25" x14ac:dyDescent="0.2">
      <c r="A291" s="47" t="s">
        <v>13</v>
      </c>
      <c r="B291" s="48" t="s">
        <v>0</v>
      </c>
      <c r="C291" s="49" t="s">
        <v>89</v>
      </c>
      <c r="D291" s="48" t="s">
        <v>0</v>
      </c>
      <c r="E291" s="68">
        <v>45517</v>
      </c>
      <c r="F291" s="59" t="s">
        <v>19</v>
      </c>
      <c r="G291" s="89">
        <v>17260512</v>
      </c>
      <c r="H291" s="71">
        <v>46195</v>
      </c>
      <c r="I291" s="47" t="s">
        <v>598</v>
      </c>
      <c r="J291" s="47" t="s">
        <v>57</v>
      </c>
      <c r="K291" s="53" t="s">
        <v>21</v>
      </c>
      <c r="L291" s="54">
        <v>149864</v>
      </c>
      <c r="M291" s="55">
        <v>46174</v>
      </c>
      <c r="N291" s="36"/>
    </row>
    <row r="292" spans="1:14" ht="38.25" x14ac:dyDescent="0.2">
      <c r="A292" s="47" t="s">
        <v>13</v>
      </c>
      <c r="B292" s="48" t="s">
        <v>0</v>
      </c>
      <c r="C292" s="49" t="s">
        <v>89</v>
      </c>
      <c r="D292" s="48" t="s">
        <v>0</v>
      </c>
      <c r="E292" s="68">
        <v>45517</v>
      </c>
      <c r="F292" s="59" t="s">
        <v>19</v>
      </c>
      <c r="G292" s="89">
        <v>17260513</v>
      </c>
      <c r="H292" s="71">
        <v>46195</v>
      </c>
      <c r="I292" s="47" t="s">
        <v>599</v>
      </c>
      <c r="J292" s="47" t="s">
        <v>57</v>
      </c>
      <c r="K292" s="53" t="s">
        <v>21</v>
      </c>
      <c r="L292" s="54">
        <v>149864</v>
      </c>
      <c r="M292" s="55">
        <v>46174</v>
      </c>
      <c r="N292" s="36"/>
    </row>
    <row r="293" spans="1:14" ht="38.25" x14ac:dyDescent="0.2">
      <c r="A293" s="47" t="s">
        <v>13</v>
      </c>
      <c r="B293" s="48" t="s">
        <v>0</v>
      </c>
      <c r="C293" s="49" t="s">
        <v>89</v>
      </c>
      <c r="D293" s="48" t="s">
        <v>0</v>
      </c>
      <c r="E293" s="68">
        <v>45517</v>
      </c>
      <c r="F293" s="59" t="s">
        <v>19</v>
      </c>
      <c r="G293" s="89">
        <v>17260514</v>
      </c>
      <c r="H293" s="71">
        <v>46195</v>
      </c>
      <c r="I293" s="47" t="s">
        <v>600</v>
      </c>
      <c r="J293" s="47" t="s">
        <v>57</v>
      </c>
      <c r="K293" s="53" t="s">
        <v>21</v>
      </c>
      <c r="L293" s="54">
        <v>269681</v>
      </c>
      <c r="M293" s="55">
        <v>46174</v>
      </c>
      <c r="N293" s="36"/>
    </row>
    <row r="294" spans="1:14" ht="38.25" x14ac:dyDescent="0.2">
      <c r="A294" s="47" t="s">
        <v>13</v>
      </c>
      <c r="B294" s="47" t="s">
        <v>42</v>
      </c>
      <c r="C294" s="49" t="s">
        <v>601</v>
      </c>
      <c r="D294" s="57" t="s">
        <v>42</v>
      </c>
      <c r="E294" s="71">
        <v>46175</v>
      </c>
      <c r="F294" s="59" t="s">
        <v>19</v>
      </c>
      <c r="G294" s="76">
        <v>17260515</v>
      </c>
      <c r="H294" s="71">
        <v>46196</v>
      </c>
      <c r="I294" s="47" t="s">
        <v>602</v>
      </c>
      <c r="J294" s="52" t="s">
        <v>603</v>
      </c>
      <c r="K294" s="160" t="s">
        <v>604</v>
      </c>
      <c r="L294" s="54">
        <v>18200000</v>
      </c>
      <c r="M294" s="55">
        <v>46174</v>
      </c>
      <c r="N294" s="36"/>
    </row>
    <row r="295" spans="1:14" ht="38.25" x14ac:dyDescent="0.2">
      <c r="A295" s="47" t="s">
        <v>13</v>
      </c>
      <c r="B295" s="56" t="s">
        <v>98</v>
      </c>
      <c r="C295" s="56" t="s">
        <v>12</v>
      </c>
      <c r="D295" s="57" t="s">
        <v>42</v>
      </c>
      <c r="E295" s="58" t="s">
        <v>12</v>
      </c>
      <c r="F295" s="59" t="s">
        <v>19</v>
      </c>
      <c r="G295" s="89">
        <v>17260517</v>
      </c>
      <c r="H295" s="71">
        <v>46197</v>
      </c>
      <c r="I295" s="52" t="s">
        <v>605</v>
      </c>
      <c r="J295" s="47" t="s">
        <v>606</v>
      </c>
      <c r="K295" s="53" t="s">
        <v>124</v>
      </c>
      <c r="L295" s="54">
        <v>110008</v>
      </c>
      <c r="M295" s="55">
        <v>46174</v>
      </c>
      <c r="N295" s="36"/>
    </row>
    <row r="296" spans="1:14" ht="51" x14ac:dyDescent="0.2">
      <c r="A296" s="47" t="s">
        <v>13</v>
      </c>
      <c r="B296" s="48" t="s">
        <v>0</v>
      </c>
      <c r="C296" s="49" t="s">
        <v>89</v>
      </c>
      <c r="D296" s="48" t="s">
        <v>0</v>
      </c>
      <c r="E296" s="68">
        <v>45517</v>
      </c>
      <c r="F296" s="59" t="s">
        <v>19</v>
      </c>
      <c r="G296" s="76">
        <v>17260519</v>
      </c>
      <c r="H296" s="71">
        <v>46197</v>
      </c>
      <c r="I296" s="49" t="s">
        <v>607</v>
      </c>
      <c r="J296" s="47" t="s">
        <v>57</v>
      </c>
      <c r="K296" s="53" t="s">
        <v>21</v>
      </c>
      <c r="L296" s="54">
        <v>91857</v>
      </c>
      <c r="M296" s="55">
        <v>46174</v>
      </c>
      <c r="N296" s="36"/>
    </row>
    <row r="297" spans="1:14" ht="51" x14ac:dyDescent="0.2">
      <c r="A297" s="47" t="s">
        <v>13</v>
      </c>
      <c r="B297" s="48" t="s">
        <v>0</v>
      </c>
      <c r="C297" s="49" t="s">
        <v>89</v>
      </c>
      <c r="D297" s="48" t="s">
        <v>0</v>
      </c>
      <c r="E297" s="68">
        <v>45517</v>
      </c>
      <c r="F297" s="59" t="s">
        <v>19</v>
      </c>
      <c r="G297" s="89">
        <v>17260520</v>
      </c>
      <c r="H297" s="71">
        <v>46197</v>
      </c>
      <c r="I297" s="49" t="s">
        <v>608</v>
      </c>
      <c r="J297" s="47" t="s">
        <v>57</v>
      </c>
      <c r="K297" s="53" t="s">
        <v>21</v>
      </c>
      <c r="L297" s="54">
        <v>199904</v>
      </c>
      <c r="M297" s="55">
        <v>46174</v>
      </c>
      <c r="N297" s="36"/>
    </row>
    <row r="298" spans="1:14" ht="38.25" x14ac:dyDescent="0.2">
      <c r="A298" s="47" t="s">
        <v>13</v>
      </c>
      <c r="B298" s="48" t="s">
        <v>0</v>
      </c>
      <c r="C298" s="49" t="s">
        <v>89</v>
      </c>
      <c r="D298" s="48" t="s">
        <v>0</v>
      </c>
      <c r="E298" s="68">
        <v>45517</v>
      </c>
      <c r="F298" s="59" t="s">
        <v>19</v>
      </c>
      <c r="G298" s="89">
        <v>17260521</v>
      </c>
      <c r="H298" s="71">
        <v>46197</v>
      </c>
      <c r="I298" s="47" t="s">
        <v>609</v>
      </c>
      <c r="J298" s="47" t="s">
        <v>57</v>
      </c>
      <c r="K298" s="53" t="s">
        <v>21</v>
      </c>
      <c r="L298" s="54">
        <v>37158</v>
      </c>
      <c r="M298" s="55">
        <v>46174</v>
      </c>
      <c r="N298" s="36"/>
    </row>
    <row r="299" spans="1:14" ht="38.25" x14ac:dyDescent="0.2">
      <c r="A299" s="47" t="s">
        <v>13</v>
      </c>
      <c r="B299" s="48" t="s">
        <v>0</v>
      </c>
      <c r="C299" s="49" t="s">
        <v>89</v>
      </c>
      <c r="D299" s="48" t="s">
        <v>0</v>
      </c>
      <c r="E299" s="68">
        <v>45517</v>
      </c>
      <c r="F299" s="59" t="s">
        <v>19</v>
      </c>
      <c r="G299" s="89">
        <v>17260522</v>
      </c>
      <c r="H299" s="68">
        <v>46197</v>
      </c>
      <c r="I299" s="47" t="s">
        <v>610</v>
      </c>
      <c r="J299" s="47" t="s">
        <v>57</v>
      </c>
      <c r="K299" s="53" t="s">
        <v>21</v>
      </c>
      <c r="L299" s="62">
        <v>37158</v>
      </c>
      <c r="M299" s="55">
        <v>46174</v>
      </c>
      <c r="N299" s="36"/>
    </row>
    <row r="300" spans="1:14" ht="63.75" x14ac:dyDescent="0.2">
      <c r="A300" s="47" t="s">
        <v>13</v>
      </c>
      <c r="B300" s="48" t="s">
        <v>0</v>
      </c>
      <c r="C300" s="49" t="s">
        <v>89</v>
      </c>
      <c r="D300" s="48" t="s">
        <v>0</v>
      </c>
      <c r="E300" s="68">
        <v>45517</v>
      </c>
      <c r="F300" s="59" t="s">
        <v>19</v>
      </c>
      <c r="G300" s="76">
        <v>17260523</v>
      </c>
      <c r="H300" s="71">
        <v>46197</v>
      </c>
      <c r="I300" s="49" t="s">
        <v>611</v>
      </c>
      <c r="J300" s="47" t="s">
        <v>57</v>
      </c>
      <c r="K300" s="53" t="s">
        <v>21</v>
      </c>
      <c r="L300" s="54">
        <v>21714</v>
      </c>
      <c r="M300" s="55">
        <v>46174</v>
      </c>
      <c r="N300" s="36"/>
    </row>
    <row r="301" spans="1:14" ht="51" x14ac:dyDescent="0.2">
      <c r="A301" s="47" t="s">
        <v>13</v>
      </c>
      <c r="B301" s="48" t="s">
        <v>0</v>
      </c>
      <c r="C301" s="49" t="s">
        <v>89</v>
      </c>
      <c r="D301" s="48" t="s">
        <v>0</v>
      </c>
      <c r="E301" s="68">
        <v>45517</v>
      </c>
      <c r="F301" s="59" t="s">
        <v>19</v>
      </c>
      <c r="G301" s="89">
        <v>17260524</v>
      </c>
      <c r="H301" s="71">
        <v>46197</v>
      </c>
      <c r="I301" s="49" t="s">
        <v>612</v>
      </c>
      <c r="J301" s="47" t="s">
        <v>57</v>
      </c>
      <c r="K301" s="53" t="s">
        <v>21</v>
      </c>
      <c r="L301" s="54">
        <v>75114</v>
      </c>
      <c r="M301" s="55">
        <v>46174</v>
      </c>
      <c r="N301" s="36"/>
    </row>
    <row r="302" spans="1:14" ht="38.25" x14ac:dyDescent="0.2">
      <c r="A302" s="47" t="s">
        <v>13</v>
      </c>
      <c r="B302" s="48" t="s">
        <v>0</v>
      </c>
      <c r="C302" s="49" t="s">
        <v>89</v>
      </c>
      <c r="D302" s="48" t="s">
        <v>0</v>
      </c>
      <c r="E302" s="68">
        <v>45517</v>
      </c>
      <c r="F302" s="59" t="s">
        <v>19</v>
      </c>
      <c r="G302" s="89">
        <v>17260525</v>
      </c>
      <c r="H302" s="71">
        <v>46197</v>
      </c>
      <c r="I302" s="47" t="s">
        <v>613</v>
      </c>
      <c r="J302" s="47" t="s">
        <v>57</v>
      </c>
      <c r="K302" s="53" t="s">
        <v>21</v>
      </c>
      <c r="L302" s="54">
        <v>75000</v>
      </c>
      <c r="M302" s="55">
        <v>46174</v>
      </c>
      <c r="N302" s="36"/>
    </row>
    <row r="303" spans="1:14" ht="38.25" x14ac:dyDescent="0.2">
      <c r="A303" s="47" t="s">
        <v>13</v>
      </c>
      <c r="B303" s="48" t="s">
        <v>0</v>
      </c>
      <c r="C303" s="49" t="s">
        <v>89</v>
      </c>
      <c r="D303" s="48" t="s">
        <v>0</v>
      </c>
      <c r="E303" s="68">
        <v>45517</v>
      </c>
      <c r="F303" s="59" t="s">
        <v>19</v>
      </c>
      <c r="G303" s="89">
        <v>17260526</v>
      </c>
      <c r="H303" s="71">
        <v>46197</v>
      </c>
      <c r="I303" s="47" t="s">
        <v>614</v>
      </c>
      <c r="J303" s="47" t="s">
        <v>57</v>
      </c>
      <c r="K303" s="53" t="s">
        <v>21</v>
      </c>
      <c r="L303" s="54">
        <v>47516</v>
      </c>
      <c r="M303" s="55">
        <v>46174</v>
      </c>
      <c r="N303" s="36"/>
    </row>
    <row r="304" spans="1:14" ht="38.25" x14ac:dyDescent="0.2">
      <c r="A304" s="47" t="s">
        <v>13</v>
      </c>
      <c r="B304" s="48" t="s">
        <v>0</v>
      </c>
      <c r="C304" s="49" t="s">
        <v>89</v>
      </c>
      <c r="D304" s="48" t="s">
        <v>0</v>
      </c>
      <c r="E304" s="68">
        <v>45517</v>
      </c>
      <c r="F304" s="59" t="s">
        <v>19</v>
      </c>
      <c r="G304" s="89">
        <v>17260529</v>
      </c>
      <c r="H304" s="71">
        <v>46198</v>
      </c>
      <c r="I304" s="49" t="s">
        <v>615</v>
      </c>
      <c r="J304" s="47" t="s">
        <v>57</v>
      </c>
      <c r="K304" s="53" t="s">
        <v>21</v>
      </c>
      <c r="L304" s="54">
        <v>170076</v>
      </c>
      <c r="M304" s="55">
        <v>46174</v>
      </c>
      <c r="N304" s="36"/>
    </row>
    <row r="305" spans="1:14" ht="38.25" x14ac:dyDescent="0.2">
      <c r="A305" s="47" t="s">
        <v>13</v>
      </c>
      <c r="B305" s="48" t="s">
        <v>0</v>
      </c>
      <c r="C305" s="49" t="s">
        <v>89</v>
      </c>
      <c r="D305" s="48" t="s">
        <v>0</v>
      </c>
      <c r="E305" s="68">
        <v>45517</v>
      </c>
      <c r="F305" s="59" t="s">
        <v>19</v>
      </c>
      <c r="G305" s="89">
        <v>17260530</v>
      </c>
      <c r="H305" s="71">
        <v>46198</v>
      </c>
      <c r="I305" s="49" t="s">
        <v>616</v>
      </c>
      <c r="J305" s="47" t="s">
        <v>57</v>
      </c>
      <c r="K305" s="53" t="s">
        <v>21</v>
      </c>
      <c r="L305" s="54">
        <v>170076</v>
      </c>
      <c r="M305" s="55">
        <v>46174</v>
      </c>
      <c r="N305" s="36"/>
    </row>
    <row r="306" spans="1:14" ht="76.5" x14ac:dyDescent="0.2">
      <c r="A306" s="47" t="s">
        <v>13</v>
      </c>
      <c r="B306" s="52" t="s">
        <v>16</v>
      </c>
      <c r="C306" s="52" t="s">
        <v>68</v>
      </c>
      <c r="D306" s="73" t="s">
        <v>16</v>
      </c>
      <c r="E306" s="71">
        <v>45159</v>
      </c>
      <c r="F306" s="59" t="s">
        <v>19</v>
      </c>
      <c r="G306" s="89">
        <v>17260531</v>
      </c>
      <c r="H306" s="71">
        <v>46199</v>
      </c>
      <c r="I306" s="52" t="s">
        <v>617</v>
      </c>
      <c r="J306" s="52" t="s">
        <v>69</v>
      </c>
      <c r="K306" s="85" t="s">
        <v>70</v>
      </c>
      <c r="L306" s="54">
        <v>954960</v>
      </c>
      <c r="M306" s="55">
        <v>46174</v>
      </c>
      <c r="N306" s="36"/>
    </row>
    <row r="307" spans="1:14" ht="51" x14ac:dyDescent="0.2">
      <c r="A307" s="47" t="s">
        <v>13</v>
      </c>
      <c r="B307" s="52" t="s">
        <v>16</v>
      </c>
      <c r="C307" s="52" t="s">
        <v>68</v>
      </c>
      <c r="D307" s="73" t="s">
        <v>16</v>
      </c>
      <c r="E307" s="71">
        <v>45159</v>
      </c>
      <c r="F307" s="59" t="s">
        <v>19</v>
      </c>
      <c r="G307" s="89">
        <v>17260532</v>
      </c>
      <c r="H307" s="71">
        <v>46198</v>
      </c>
      <c r="I307" s="52" t="s">
        <v>618</v>
      </c>
      <c r="J307" s="52" t="s">
        <v>69</v>
      </c>
      <c r="K307" s="85" t="s">
        <v>70</v>
      </c>
      <c r="L307" s="54">
        <v>358110</v>
      </c>
      <c r="M307" s="55">
        <v>46174</v>
      </c>
      <c r="N307" s="36"/>
    </row>
    <row r="308" spans="1:14" ht="63.75" x14ac:dyDescent="0.2">
      <c r="A308" s="47" t="s">
        <v>13</v>
      </c>
      <c r="B308" s="52" t="s">
        <v>16</v>
      </c>
      <c r="C308" s="52" t="s">
        <v>68</v>
      </c>
      <c r="D308" s="73" t="s">
        <v>16</v>
      </c>
      <c r="E308" s="71">
        <v>45159</v>
      </c>
      <c r="F308" s="59" t="s">
        <v>19</v>
      </c>
      <c r="G308" s="89">
        <v>17260533</v>
      </c>
      <c r="H308" s="71">
        <v>46198</v>
      </c>
      <c r="I308" s="52" t="s">
        <v>619</v>
      </c>
      <c r="J308" s="52" t="s">
        <v>69</v>
      </c>
      <c r="K308" s="85" t="s">
        <v>70</v>
      </c>
      <c r="L308" s="54">
        <v>1074330</v>
      </c>
      <c r="M308" s="55">
        <v>46174</v>
      </c>
      <c r="N308" s="36"/>
    </row>
    <row r="309" spans="1:14" ht="51" x14ac:dyDescent="0.2">
      <c r="A309" s="47" t="s">
        <v>13</v>
      </c>
      <c r="B309" s="52" t="s">
        <v>16</v>
      </c>
      <c r="C309" s="52" t="s">
        <v>68</v>
      </c>
      <c r="D309" s="73" t="s">
        <v>16</v>
      </c>
      <c r="E309" s="71">
        <v>45159</v>
      </c>
      <c r="F309" s="59" t="s">
        <v>19</v>
      </c>
      <c r="G309" s="89">
        <v>17260534</v>
      </c>
      <c r="H309" s="71">
        <v>46203</v>
      </c>
      <c r="I309" s="52" t="s">
        <v>620</v>
      </c>
      <c r="J309" s="52" t="s">
        <v>69</v>
      </c>
      <c r="K309" s="85" t="s">
        <v>70</v>
      </c>
      <c r="L309" s="54">
        <v>994750</v>
      </c>
      <c r="M309" s="55">
        <v>46174</v>
      </c>
      <c r="N309" s="37"/>
    </row>
    <row r="310" spans="1:14" ht="51" x14ac:dyDescent="0.2">
      <c r="A310" s="47" t="s">
        <v>13</v>
      </c>
      <c r="B310" s="52" t="s">
        <v>16</v>
      </c>
      <c r="C310" s="52" t="s">
        <v>68</v>
      </c>
      <c r="D310" s="73" t="s">
        <v>16</v>
      </c>
      <c r="E310" s="71">
        <v>45159</v>
      </c>
      <c r="F310" s="59" t="s">
        <v>19</v>
      </c>
      <c r="G310" s="89">
        <v>17260535</v>
      </c>
      <c r="H310" s="71">
        <v>46203</v>
      </c>
      <c r="I310" s="52" t="s">
        <v>621</v>
      </c>
      <c r="J310" s="52" t="s">
        <v>69</v>
      </c>
      <c r="K310" s="85" t="s">
        <v>70</v>
      </c>
      <c r="L310" s="54">
        <v>358110</v>
      </c>
      <c r="M310" s="55">
        <v>46174</v>
      </c>
      <c r="N310" s="37"/>
    </row>
    <row r="311" spans="1:14" ht="25.5" x14ac:dyDescent="0.2">
      <c r="A311" s="47" t="s">
        <v>13</v>
      </c>
      <c r="B311" s="47" t="s">
        <v>42</v>
      </c>
      <c r="C311" s="161" t="s">
        <v>622</v>
      </c>
      <c r="D311" s="57" t="s">
        <v>42</v>
      </c>
      <c r="E311" s="68">
        <v>46199</v>
      </c>
      <c r="F311" s="59" t="s">
        <v>19</v>
      </c>
      <c r="G311" s="89">
        <v>17260538</v>
      </c>
      <c r="H311" s="71">
        <v>46203</v>
      </c>
      <c r="I311" s="52" t="s">
        <v>623</v>
      </c>
      <c r="J311" s="49" t="s">
        <v>624</v>
      </c>
      <c r="K311" s="85" t="s">
        <v>625</v>
      </c>
      <c r="L311" s="54">
        <v>280270</v>
      </c>
      <c r="M311" s="55">
        <v>46174</v>
      </c>
      <c r="N311" s="37"/>
    </row>
    <row r="312" spans="1:14" ht="51" x14ac:dyDescent="0.2">
      <c r="A312" s="47" t="s">
        <v>13</v>
      </c>
      <c r="B312" s="48" t="s">
        <v>0</v>
      </c>
      <c r="C312" s="49" t="s">
        <v>89</v>
      </c>
      <c r="D312" s="48" t="s">
        <v>0</v>
      </c>
      <c r="E312" s="68">
        <v>45517</v>
      </c>
      <c r="F312" s="59" t="s">
        <v>19</v>
      </c>
      <c r="G312" s="89">
        <v>17260539</v>
      </c>
      <c r="H312" s="71">
        <v>46203</v>
      </c>
      <c r="I312" s="52" t="s">
        <v>626</v>
      </c>
      <c r="J312" s="47" t="s">
        <v>57</v>
      </c>
      <c r="K312" s="53" t="s">
        <v>21</v>
      </c>
      <c r="L312" s="54">
        <v>50028</v>
      </c>
      <c r="M312" s="55">
        <v>46174</v>
      </c>
      <c r="N312" s="37"/>
    </row>
    <row r="313" spans="1:14" ht="63.75" x14ac:dyDescent="0.2">
      <c r="A313" s="47" t="s">
        <v>13</v>
      </c>
      <c r="B313" s="52" t="s">
        <v>16</v>
      </c>
      <c r="C313" s="52" t="s">
        <v>68</v>
      </c>
      <c r="D313" s="73" t="s">
        <v>16</v>
      </c>
      <c r="E313" s="71">
        <v>45159</v>
      </c>
      <c r="F313" s="59" t="s">
        <v>19</v>
      </c>
      <c r="G313" s="89">
        <v>17260540</v>
      </c>
      <c r="H313" s="71">
        <v>46198</v>
      </c>
      <c r="I313" s="52" t="s">
        <v>627</v>
      </c>
      <c r="J313" s="52" t="s">
        <v>69</v>
      </c>
      <c r="K313" s="85" t="s">
        <v>70</v>
      </c>
      <c r="L313" s="54">
        <v>812490</v>
      </c>
      <c r="M313" s="55">
        <v>46174</v>
      </c>
      <c r="N313" s="37"/>
    </row>
    <row r="314" spans="1:14" ht="51" x14ac:dyDescent="0.2">
      <c r="A314" s="47" t="s">
        <v>40</v>
      </c>
      <c r="B314" s="56" t="s">
        <v>0</v>
      </c>
      <c r="C314" s="78" t="s">
        <v>89</v>
      </c>
      <c r="D314" s="48" t="s">
        <v>0</v>
      </c>
      <c r="E314" s="58">
        <v>45517</v>
      </c>
      <c r="F314" s="50" t="s">
        <v>18</v>
      </c>
      <c r="G314" s="50">
        <v>18260079</v>
      </c>
      <c r="H314" s="51">
        <v>46147</v>
      </c>
      <c r="I314" s="52" t="s">
        <v>628</v>
      </c>
      <c r="J314" s="52" t="s">
        <v>629</v>
      </c>
      <c r="K314" s="61" t="s">
        <v>21</v>
      </c>
      <c r="L314" s="54">
        <v>321790</v>
      </c>
      <c r="M314" s="55">
        <v>46143</v>
      </c>
      <c r="N314" s="37"/>
    </row>
    <row r="315" spans="1:14" ht="25.5" x14ac:dyDescent="0.2">
      <c r="A315" s="47" t="s">
        <v>40</v>
      </c>
      <c r="B315" s="56" t="s">
        <v>0</v>
      </c>
      <c r="C315" s="78" t="s">
        <v>89</v>
      </c>
      <c r="D315" s="48" t="s">
        <v>0</v>
      </c>
      <c r="E315" s="58">
        <v>45517</v>
      </c>
      <c r="F315" s="50" t="s">
        <v>18</v>
      </c>
      <c r="G315" s="50">
        <v>18260084</v>
      </c>
      <c r="H315" s="51">
        <v>46153</v>
      </c>
      <c r="I315" s="52" t="s">
        <v>630</v>
      </c>
      <c r="J315" s="52" t="s">
        <v>629</v>
      </c>
      <c r="K315" s="61" t="s">
        <v>21</v>
      </c>
      <c r="L315" s="54">
        <v>218588</v>
      </c>
      <c r="M315" s="55">
        <v>46143</v>
      </c>
      <c r="N315" s="37"/>
    </row>
    <row r="316" spans="1:14" ht="25.5" x14ac:dyDescent="0.2">
      <c r="A316" s="47" t="s">
        <v>40</v>
      </c>
      <c r="B316" s="56" t="s">
        <v>0</v>
      </c>
      <c r="C316" s="78" t="s">
        <v>89</v>
      </c>
      <c r="D316" s="48" t="s">
        <v>0</v>
      </c>
      <c r="E316" s="58">
        <v>45517</v>
      </c>
      <c r="F316" s="50" t="s">
        <v>18</v>
      </c>
      <c r="G316" s="50">
        <v>18260085</v>
      </c>
      <c r="H316" s="51">
        <v>46156</v>
      </c>
      <c r="I316" s="52" t="s">
        <v>631</v>
      </c>
      <c r="J316" s="52" t="s">
        <v>629</v>
      </c>
      <c r="K316" s="61" t="s">
        <v>21</v>
      </c>
      <c r="L316" s="54">
        <v>324818</v>
      </c>
      <c r="M316" s="55">
        <v>46143</v>
      </c>
      <c r="N316" s="37"/>
    </row>
    <row r="317" spans="1:14" ht="38.25" x14ac:dyDescent="0.2">
      <c r="A317" s="47" t="s">
        <v>40</v>
      </c>
      <c r="B317" s="47" t="s">
        <v>42</v>
      </c>
      <c r="C317" s="46" t="s">
        <v>632</v>
      </c>
      <c r="D317" s="57" t="s">
        <v>42</v>
      </c>
      <c r="E317" s="68">
        <v>46148</v>
      </c>
      <c r="F317" s="50" t="s">
        <v>18</v>
      </c>
      <c r="G317" s="50">
        <v>18260091</v>
      </c>
      <c r="H317" s="51">
        <v>46160</v>
      </c>
      <c r="I317" s="52" t="s">
        <v>633</v>
      </c>
      <c r="J317" s="52" t="s">
        <v>634</v>
      </c>
      <c r="K317" s="61" t="s">
        <v>635</v>
      </c>
      <c r="L317" s="54">
        <v>1739904</v>
      </c>
      <c r="M317" s="55">
        <v>46143</v>
      </c>
      <c r="N317" s="37"/>
    </row>
    <row r="318" spans="1:14" ht="25.5" x14ac:dyDescent="0.2">
      <c r="A318" s="47" t="s">
        <v>37</v>
      </c>
      <c r="B318" s="56" t="s">
        <v>0</v>
      </c>
      <c r="C318" s="78" t="s">
        <v>89</v>
      </c>
      <c r="D318" s="48" t="s">
        <v>0</v>
      </c>
      <c r="E318" s="58">
        <v>45517</v>
      </c>
      <c r="F318" s="46" t="s">
        <v>19</v>
      </c>
      <c r="G318" s="76">
        <v>2260114</v>
      </c>
      <c r="H318" s="51">
        <v>46153</v>
      </c>
      <c r="I318" s="47" t="s">
        <v>636</v>
      </c>
      <c r="J318" s="52" t="s">
        <v>629</v>
      </c>
      <c r="K318" s="61" t="s">
        <v>21</v>
      </c>
      <c r="L318" s="62">
        <v>170790</v>
      </c>
      <c r="M318" s="55">
        <v>46143</v>
      </c>
      <c r="N318" s="37"/>
    </row>
    <row r="319" spans="1:14" ht="25.5" x14ac:dyDescent="0.2">
      <c r="A319" s="47" t="s">
        <v>37</v>
      </c>
      <c r="B319" s="56" t="s">
        <v>0</v>
      </c>
      <c r="C319" s="78" t="s">
        <v>89</v>
      </c>
      <c r="D319" s="48" t="s">
        <v>0</v>
      </c>
      <c r="E319" s="58">
        <v>45517</v>
      </c>
      <c r="F319" s="46" t="s">
        <v>19</v>
      </c>
      <c r="G319" s="76">
        <v>2260115</v>
      </c>
      <c r="H319" s="51">
        <v>46153</v>
      </c>
      <c r="I319" s="47" t="s">
        <v>637</v>
      </c>
      <c r="J319" s="52" t="s">
        <v>629</v>
      </c>
      <c r="K319" s="61" t="s">
        <v>21</v>
      </c>
      <c r="L319" s="62">
        <v>129965</v>
      </c>
      <c r="M319" s="55">
        <v>46143</v>
      </c>
      <c r="N319" s="37"/>
    </row>
    <row r="320" spans="1:14" ht="25.5" x14ac:dyDescent="0.2">
      <c r="A320" s="47" t="s">
        <v>37</v>
      </c>
      <c r="B320" s="56" t="s">
        <v>0</v>
      </c>
      <c r="C320" s="78" t="s">
        <v>89</v>
      </c>
      <c r="D320" s="48" t="s">
        <v>0</v>
      </c>
      <c r="E320" s="58">
        <v>45517</v>
      </c>
      <c r="F320" s="46" t="s">
        <v>19</v>
      </c>
      <c r="G320" s="76">
        <v>2260116</v>
      </c>
      <c r="H320" s="51">
        <v>46153</v>
      </c>
      <c r="I320" s="47" t="s">
        <v>638</v>
      </c>
      <c r="J320" s="52" t="s">
        <v>629</v>
      </c>
      <c r="K320" s="61" t="s">
        <v>21</v>
      </c>
      <c r="L320" s="62">
        <v>119965</v>
      </c>
      <c r="M320" s="55">
        <v>46143</v>
      </c>
      <c r="N320" s="37"/>
    </row>
    <row r="321" spans="1:14" ht="25.5" x14ac:dyDescent="0.2">
      <c r="A321" s="47" t="s">
        <v>37</v>
      </c>
      <c r="B321" s="56" t="s">
        <v>98</v>
      </c>
      <c r="C321" s="56" t="s">
        <v>12</v>
      </c>
      <c r="D321" s="57" t="s">
        <v>42</v>
      </c>
      <c r="E321" s="58" t="s">
        <v>12</v>
      </c>
      <c r="F321" s="46" t="s">
        <v>19</v>
      </c>
      <c r="G321" s="76">
        <v>2260117</v>
      </c>
      <c r="H321" s="51">
        <v>46154</v>
      </c>
      <c r="I321" s="47" t="s">
        <v>639</v>
      </c>
      <c r="J321" s="47" t="s">
        <v>640</v>
      </c>
      <c r="K321" s="53" t="s">
        <v>22</v>
      </c>
      <c r="L321" s="62">
        <v>206946</v>
      </c>
      <c r="M321" s="55">
        <v>46143</v>
      </c>
      <c r="N321" s="37"/>
    </row>
    <row r="322" spans="1:14" ht="25.5" x14ac:dyDescent="0.2">
      <c r="A322" s="47" t="s">
        <v>37</v>
      </c>
      <c r="B322" s="56" t="s">
        <v>98</v>
      </c>
      <c r="C322" s="56" t="s">
        <v>12</v>
      </c>
      <c r="D322" s="57" t="s">
        <v>42</v>
      </c>
      <c r="E322" s="58" t="s">
        <v>12</v>
      </c>
      <c r="F322" s="46" t="s">
        <v>19</v>
      </c>
      <c r="G322" s="76">
        <v>2260120</v>
      </c>
      <c r="H322" s="51">
        <v>46154</v>
      </c>
      <c r="I322" s="47" t="s">
        <v>641</v>
      </c>
      <c r="J322" s="47" t="s">
        <v>210</v>
      </c>
      <c r="K322" s="53" t="s">
        <v>99</v>
      </c>
      <c r="L322" s="62">
        <v>30000</v>
      </c>
      <c r="M322" s="55">
        <v>46143</v>
      </c>
      <c r="N322" s="37"/>
    </row>
    <row r="323" spans="1:14" ht="25.5" x14ac:dyDescent="0.2">
      <c r="A323" s="47" t="s">
        <v>37</v>
      </c>
      <c r="B323" s="56" t="s">
        <v>98</v>
      </c>
      <c r="C323" s="56" t="s">
        <v>12</v>
      </c>
      <c r="D323" s="57" t="s">
        <v>42</v>
      </c>
      <c r="E323" s="58" t="s">
        <v>12</v>
      </c>
      <c r="F323" s="46" t="s">
        <v>19</v>
      </c>
      <c r="G323" s="76">
        <v>2260122</v>
      </c>
      <c r="H323" s="51">
        <v>46155</v>
      </c>
      <c r="I323" s="47" t="s">
        <v>642</v>
      </c>
      <c r="J323" s="47" t="s">
        <v>130</v>
      </c>
      <c r="K323" s="53" t="s">
        <v>131</v>
      </c>
      <c r="L323" s="62">
        <v>202300</v>
      </c>
      <c r="M323" s="55">
        <v>46143</v>
      </c>
      <c r="N323" s="37"/>
    </row>
    <row r="324" spans="1:14" ht="25.5" x14ac:dyDescent="0.2">
      <c r="A324" s="47" t="s">
        <v>37</v>
      </c>
      <c r="B324" s="56" t="s">
        <v>0</v>
      </c>
      <c r="C324" s="78" t="s">
        <v>89</v>
      </c>
      <c r="D324" s="48" t="s">
        <v>0</v>
      </c>
      <c r="E324" s="58">
        <v>45517</v>
      </c>
      <c r="F324" s="46" t="s">
        <v>19</v>
      </c>
      <c r="G324" s="76">
        <v>2260123</v>
      </c>
      <c r="H324" s="51">
        <v>46155</v>
      </c>
      <c r="I324" s="47" t="s">
        <v>643</v>
      </c>
      <c r="J324" s="52" t="s">
        <v>629</v>
      </c>
      <c r="K324" s="61" t="s">
        <v>21</v>
      </c>
      <c r="L324" s="62">
        <v>251742</v>
      </c>
      <c r="M324" s="55">
        <v>46143</v>
      </c>
      <c r="N324" s="37"/>
    </row>
    <row r="325" spans="1:14" ht="38.25" x14ac:dyDescent="0.2">
      <c r="A325" s="47" t="s">
        <v>37</v>
      </c>
      <c r="B325" s="56" t="s">
        <v>0</v>
      </c>
      <c r="C325" s="78" t="s">
        <v>89</v>
      </c>
      <c r="D325" s="48" t="s">
        <v>0</v>
      </c>
      <c r="E325" s="58">
        <v>45517</v>
      </c>
      <c r="F325" s="46" t="s">
        <v>19</v>
      </c>
      <c r="G325" s="76">
        <v>2260124</v>
      </c>
      <c r="H325" s="51">
        <v>46155</v>
      </c>
      <c r="I325" s="47" t="s">
        <v>644</v>
      </c>
      <c r="J325" s="52" t="s">
        <v>629</v>
      </c>
      <c r="K325" s="61" t="s">
        <v>21</v>
      </c>
      <c r="L325" s="62">
        <v>168560</v>
      </c>
      <c r="M325" s="55">
        <v>46143</v>
      </c>
      <c r="N325" s="37"/>
    </row>
    <row r="326" spans="1:14" ht="25.5" x14ac:dyDescent="0.2">
      <c r="A326" s="47" t="s">
        <v>37</v>
      </c>
      <c r="B326" s="56" t="s">
        <v>98</v>
      </c>
      <c r="C326" s="56" t="s">
        <v>12</v>
      </c>
      <c r="D326" s="57" t="s">
        <v>42</v>
      </c>
      <c r="E326" s="58" t="s">
        <v>12</v>
      </c>
      <c r="F326" s="46" t="s">
        <v>19</v>
      </c>
      <c r="G326" s="76">
        <v>2260126</v>
      </c>
      <c r="H326" s="51">
        <v>46157</v>
      </c>
      <c r="I326" s="47" t="s">
        <v>645</v>
      </c>
      <c r="J326" s="47" t="s">
        <v>646</v>
      </c>
      <c r="K326" s="53" t="s">
        <v>647</v>
      </c>
      <c r="L326" s="62">
        <v>83300</v>
      </c>
      <c r="M326" s="55">
        <v>46143</v>
      </c>
      <c r="N326" s="37"/>
    </row>
    <row r="327" spans="1:14" ht="25.5" x14ac:dyDescent="0.2">
      <c r="A327" s="47" t="s">
        <v>37</v>
      </c>
      <c r="B327" s="56" t="s">
        <v>0</v>
      </c>
      <c r="C327" s="78" t="s">
        <v>89</v>
      </c>
      <c r="D327" s="48" t="s">
        <v>0</v>
      </c>
      <c r="E327" s="58">
        <v>45517</v>
      </c>
      <c r="F327" s="46" t="s">
        <v>19</v>
      </c>
      <c r="G327" s="76">
        <v>2260128</v>
      </c>
      <c r="H327" s="51">
        <v>46160</v>
      </c>
      <c r="I327" s="47" t="s">
        <v>648</v>
      </c>
      <c r="J327" s="52" t="s">
        <v>629</v>
      </c>
      <c r="K327" s="61" t="s">
        <v>21</v>
      </c>
      <c r="L327" s="62">
        <v>243474</v>
      </c>
      <c r="M327" s="55">
        <v>46143</v>
      </c>
      <c r="N327" s="37"/>
    </row>
    <row r="328" spans="1:14" ht="25.5" x14ac:dyDescent="0.2">
      <c r="A328" s="47" t="s">
        <v>37</v>
      </c>
      <c r="B328" s="56" t="s">
        <v>98</v>
      </c>
      <c r="C328" s="56" t="s">
        <v>12</v>
      </c>
      <c r="D328" s="57" t="s">
        <v>42</v>
      </c>
      <c r="E328" s="58" t="s">
        <v>12</v>
      </c>
      <c r="F328" s="46" t="s">
        <v>19</v>
      </c>
      <c r="G328" s="76">
        <v>2260129</v>
      </c>
      <c r="H328" s="51">
        <v>46161</v>
      </c>
      <c r="I328" s="47" t="s">
        <v>649</v>
      </c>
      <c r="J328" s="47" t="s">
        <v>650</v>
      </c>
      <c r="K328" s="53" t="s">
        <v>138</v>
      </c>
      <c r="L328" s="62">
        <v>210630</v>
      </c>
      <c r="M328" s="55">
        <v>46143</v>
      </c>
      <c r="N328" s="37"/>
    </row>
    <row r="329" spans="1:14" ht="25.5" x14ac:dyDescent="0.2">
      <c r="A329" s="47" t="s">
        <v>37</v>
      </c>
      <c r="B329" s="56" t="s">
        <v>98</v>
      </c>
      <c r="C329" s="56" t="s">
        <v>12</v>
      </c>
      <c r="D329" s="57" t="s">
        <v>42</v>
      </c>
      <c r="E329" s="58" t="s">
        <v>12</v>
      </c>
      <c r="F329" s="59"/>
      <c r="G329" s="76">
        <v>2260130</v>
      </c>
      <c r="H329" s="51">
        <v>46162</v>
      </c>
      <c r="I329" s="47" t="s">
        <v>651</v>
      </c>
      <c r="J329" s="47" t="s">
        <v>652</v>
      </c>
      <c r="K329" s="53" t="s">
        <v>653</v>
      </c>
      <c r="L329" s="62">
        <v>178500</v>
      </c>
      <c r="M329" s="55">
        <v>46143</v>
      </c>
      <c r="N329" s="37"/>
    </row>
    <row r="330" spans="1:14" ht="25.5" x14ac:dyDescent="0.2">
      <c r="A330" s="47" t="s">
        <v>37</v>
      </c>
      <c r="B330" s="56" t="s">
        <v>98</v>
      </c>
      <c r="C330" s="56" t="s">
        <v>12</v>
      </c>
      <c r="D330" s="57" t="s">
        <v>42</v>
      </c>
      <c r="E330" s="58" t="s">
        <v>12</v>
      </c>
      <c r="F330" s="59" t="s">
        <v>19</v>
      </c>
      <c r="G330" s="76">
        <v>2260133</v>
      </c>
      <c r="H330" s="51">
        <v>46167</v>
      </c>
      <c r="I330" s="47" t="s">
        <v>654</v>
      </c>
      <c r="J330" s="47" t="s">
        <v>210</v>
      </c>
      <c r="K330" s="53" t="s">
        <v>99</v>
      </c>
      <c r="L330" s="62">
        <v>90000</v>
      </c>
      <c r="M330" s="55">
        <v>46143</v>
      </c>
      <c r="N330" s="37"/>
    </row>
    <row r="331" spans="1:14" ht="38.25" x14ac:dyDescent="0.2">
      <c r="A331" s="47" t="s">
        <v>37</v>
      </c>
      <c r="B331" s="56" t="s">
        <v>0</v>
      </c>
      <c r="C331" s="78" t="s">
        <v>89</v>
      </c>
      <c r="D331" s="48" t="s">
        <v>0</v>
      </c>
      <c r="E331" s="58">
        <v>45517</v>
      </c>
      <c r="F331" s="46" t="s">
        <v>19</v>
      </c>
      <c r="G331" s="76">
        <v>2260134</v>
      </c>
      <c r="H331" s="51">
        <v>46167</v>
      </c>
      <c r="I331" s="47" t="s">
        <v>655</v>
      </c>
      <c r="J331" s="52" t="s">
        <v>629</v>
      </c>
      <c r="K331" s="61" t="s">
        <v>21</v>
      </c>
      <c r="L331" s="62">
        <v>251818</v>
      </c>
      <c r="M331" s="55">
        <v>46143</v>
      </c>
      <c r="N331" s="37"/>
    </row>
    <row r="332" spans="1:14" ht="25.5" x14ac:dyDescent="0.2">
      <c r="A332" s="47" t="s">
        <v>37</v>
      </c>
      <c r="B332" s="56" t="s">
        <v>0</v>
      </c>
      <c r="C332" s="78" t="s">
        <v>89</v>
      </c>
      <c r="D332" s="48" t="s">
        <v>0</v>
      </c>
      <c r="E332" s="58">
        <v>45517</v>
      </c>
      <c r="F332" s="46" t="s">
        <v>19</v>
      </c>
      <c r="G332" s="76">
        <v>2260138</v>
      </c>
      <c r="H332" s="51">
        <v>46170</v>
      </c>
      <c r="I332" s="47" t="s">
        <v>656</v>
      </c>
      <c r="J332" s="52" t="s">
        <v>629</v>
      </c>
      <c r="K332" s="61" t="s">
        <v>21</v>
      </c>
      <c r="L332" s="62">
        <v>206790</v>
      </c>
      <c r="M332" s="55">
        <v>46143</v>
      </c>
      <c r="N332" s="37"/>
    </row>
    <row r="333" spans="1:14" ht="25.5" x14ac:dyDescent="0.2">
      <c r="A333" s="47" t="s">
        <v>37</v>
      </c>
      <c r="B333" s="47" t="s">
        <v>42</v>
      </c>
      <c r="C333" s="46" t="s">
        <v>657</v>
      </c>
      <c r="D333" s="57" t="s">
        <v>42</v>
      </c>
      <c r="E333" s="68">
        <v>46171</v>
      </c>
      <c r="F333" s="46" t="s">
        <v>19</v>
      </c>
      <c r="G333" s="76">
        <v>2260139</v>
      </c>
      <c r="H333" s="51">
        <v>46171</v>
      </c>
      <c r="I333" s="47" t="s">
        <v>658</v>
      </c>
      <c r="J333" s="47" t="s">
        <v>130</v>
      </c>
      <c r="K333" s="53" t="s">
        <v>131</v>
      </c>
      <c r="L333" s="62">
        <v>1558900</v>
      </c>
      <c r="M333" s="55">
        <v>46143</v>
      </c>
      <c r="N333" s="37"/>
    </row>
    <row r="334" spans="1:14" ht="51" x14ac:dyDescent="0.2">
      <c r="A334" s="47" t="s">
        <v>35</v>
      </c>
      <c r="B334" s="56" t="s">
        <v>98</v>
      </c>
      <c r="C334" s="56" t="s">
        <v>12</v>
      </c>
      <c r="D334" s="57" t="s">
        <v>42</v>
      </c>
      <c r="E334" s="58" t="s">
        <v>12</v>
      </c>
      <c r="F334" s="68" t="s">
        <v>12</v>
      </c>
      <c r="G334" s="50">
        <v>3260101</v>
      </c>
      <c r="H334" s="68">
        <v>46171</v>
      </c>
      <c r="I334" s="47" t="s">
        <v>659</v>
      </c>
      <c r="J334" s="47" t="s">
        <v>660</v>
      </c>
      <c r="K334" s="53" t="s">
        <v>661</v>
      </c>
      <c r="L334" s="39">
        <v>100000</v>
      </c>
      <c r="M334" s="55">
        <v>46143</v>
      </c>
      <c r="N334" s="37"/>
    </row>
    <row r="335" spans="1:14" ht="38.25" x14ac:dyDescent="0.2">
      <c r="A335" s="47" t="s">
        <v>35</v>
      </c>
      <c r="B335" s="56" t="s">
        <v>0</v>
      </c>
      <c r="C335" s="78" t="s">
        <v>89</v>
      </c>
      <c r="D335" s="48" t="s">
        <v>0</v>
      </c>
      <c r="E335" s="58">
        <v>45517</v>
      </c>
      <c r="F335" s="68" t="s">
        <v>12</v>
      </c>
      <c r="G335" s="50">
        <v>3260072</v>
      </c>
      <c r="H335" s="68">
        <v>46149</v>
      </c>
      <c r="I335" s="47" t="s">
        <v>662</v>
      </c>
      <c r="J335" s="52" t="s">
        <v>629</v>
      </c>
      <c r="K335" s="61" t="s">
        <v>21</v>
      </c>
      <c r="L335" s="39">
        <v>258904</v>
      </c>
      <c r="M335" s="55">
        <v>46143</v>
      </c>
      <c r="N335" s="37"/>
    </row>
    <row r="336" spans="1:14" ht="51" x14ac:dyDescent="0.2">
      <c r="A336" s="47" t="s">
        <v>35</v>
      </c>
      <c r="B336" s="56" t="s">
        <v>0</v>
      </c>
      <c r="C336" s="78" t="s">
        <v>89</v>
      </c>
      <c r="D336" s="48" t="s">
        <v>0</v>
      </c>
      <c r="E336" s="58">
        <v>45517</v>
      </c>
      <c r="F336" s="68" t="s">
        <v>12</v>
      </c>
      <c r="G336" s="50">
        <v>3260073</v>
      </c>
      <c r="H336" s="68">
        <v>46147</v>
      </c>
      <c r="I336" s="47" t="s">
        <v>663</v>
      </c>
      <c r="J336" s="52" t="s">
        <v>629</v>
      </c>
      <c r="K336" s="61" t="s">
        <v>21</v>
      </c>
      <c r="L336" s="39">
        <v>651160</v>
      </c>
      <c r="M336" s="55">
        <v>46143</v>
      </c>
      <c r="N336" s="37"/>
    </row>
    <row r="337" spans="1:14" ht="38.25" x14ac:dyDescent="0.2">
      <c r="A337" s="47" t="s">
        <v>35</v>
      </c>
      <c r="B337" s="56" t="s">
        <v>0</v>
      </c>
      <c r="C337" s="78" t="s">
        <v>89</v>
      </c>
      <c r="D337" s="48" t="s">
        <v>0</v>
      </c>
      <c r="E337" s="58">
        <v>45517</v>
      </c>
      <c r="F337" s="68" t="s">
        <v>12</v>
      </c>
      <c r="G337" s="50">
        <v>3260074</v>
      </c>
      <c r="H337" s="68">
        <v>46153</v>
      </c>
      <c r="I337" s="47" t="s">
        <v>664</v>
      </c>
      <c r="J337" s="52" t="s">
        <v>629</v>
      </c>
      <c r="K337" s="61" t="s">
        <v>21</v>
      </c>
      <c r="L337" s="39">
        <v>154588</v>
      </c>
      <c r="M337" s="55">
        <v>46143</v>
      </c>
      <c r="N337" s="37"/>
    </row>
    <row r="338" spans="1:14" ht="25.5" x14ac:dyDescent="0.2">
      <c r="A338" s="47" t="s">
        <v>35</v>
      </c>
      <c r="B338" s="56" t="s">
        <v>0</v>
      </c>
      <c r="C338" s="78" t="s">
        <v>89</v>
      </c>
      <c r="D338" s="48" t="s">
        <v>0</v>
      </c>
      <c r="E338" s="58">
        <v>45517</v>
      </c>
      <c r="F338" s="68" t="s">
        <v>12</v>
      </c>
      <c r="G338" s="50">
        <v>3260076</v>
      </c>
      <c r="H338" s="68">
        <v>46154</v>
      </c>
      <c r="I338" s="47" t="s">
        <v>665</v>
      </c>
      <c r="J338" s="52" t="s">
        <v>629</v>
      </c>
      <c r="K338" s="61" t="s">
        <v>21</v>
      </c>
      <c r="L338" s="39">
        <v>172560</v>
      </c>
      <c r="M338" s="55">
        <v>46143</v>
      </c>
      <c r="N338" s="37"/>
    </row>
    <row r="339" spans="1:14" ht="38.25" x14ac:dyDescent="0.2">
      <c r="A339" s="47" t="s">
        <v>35</v>
      </c>
      <c r="B339" s="56" t="s">
        <v>0</v>
      </c>
      <c r="C339" s="78" t="s">
        <v>89</v>
      </c>
      <c r="D339" s="48" t="s">
        <v>0</v>
      </c>
      <c r="E339" s="58">
        <v>45517</v>
      </c>
      <c r="F339" s="68" t="s">
        <v>12</v>
      </c>
      <c r="G339" s="50">
        <v>3260078</v>
      </c>
      <c r="H339" s="68">
        <v>46155</v>
      </c>
      <c r="I339" s="47" t="s">
        <v>666</v>
      </c>
      <c r="J339" s="52" t="s">
        <v>629</v>
      </c>
      <c r="K339" s="61" t="s">
        <v>21</v>
      </c>
      <c r="L339" s="39">
        <v>154588</v>
      </c>
      <c r="M339" s="55">
        <v>46143</v>
      </c>
      <c r="N339" s="37"/>
    </row>
    <row r="340" spans="1:14" ht="38.25" x14ac:dyDescent="0.2">
      <c r="A340" s="47" t="s">
        <v>35</v>
      </c>
      <c r="B340" s="56" t="s">
        <v>0</v>
      </c>
      <c r="C340" s="78" t="s">
        <v>89</v>
      </c>
      <c r="D340" s="48" t="s">
        <v>0</v>
      </c>
      <c r="E340" s="58">
        <v>45517</v>
      </c>
      <c r="F340" s="68" t="s">
        <v>12</v>
      </c>
      <c r="G340" s="50">
        <v>3260086</v>
      </c>
      <c r="H340" s="68">
        <v>46159</v>
      </c>
      <c r="I340" s="47" t="s">
        <v>667</v>
      </c>
      <c r="J340" s="52" t="s">
        <v>629</v>
      </c>
      <c r="K340" s="61" t="s">
        <v>21</v>
      </c>
      <c r="L340" s="39">
        <v>213588</v>
      </c>
      <c r="M340" s="55">
        <v>46143</v>
      </c>
      <c r="N340" s="37"/>
    </row>
    <row r="341" spans="1:14" ht="25.5" x14ac:dyDescent="0.2">
      <c r="A341" s="47" t="s">
        <v>35</v>
      </c>
      <c r="B341" s="56" t="s">
        <v>0</v>
      </c>
      <c r="C341" s="78" t="s">
        <v>89</v>
      </c>
      <c r="D341" s="48" t="s">
        <v>0</v>
      </c>
      <c r="E341" s="58">
        <v>45517</v>
      </c>
      <c r="F341" s="68" t="s">
        <v>12</v>
      </c>
      <c r="G341" s="50">
        <v>3260087</v>
      </c>
      <c r="H341" s="68">
        <v>46159</v>
      </c>
      <c r="I341" s="47" t="s">
        <v>668</v>
      </c>
      <c r="J341" s="52" t="s">
        <v>629</v>
      </c>
      <c r="K341" s="61" t="s">
        <v>21</v>
      </c>
      <c r="L341" s="39">
        <v>172818</v>
      </c>
      <c r="M341" s="55">
        <v>46143</v>
      </c>
      <c r="N341" s="37"/>
    </row>
    <row r="342" spans="1:14" ht="38.25" x14ac:dyDescent="0.2">
      <c r="A342" s="47" t="s">
        <v>35</v>
      </c>
      <c r="B342" s="56" t="s">
        <v>0</v>
      </c>
      <c r="C342" s="78" t="s">
        <v>89</v>
      </c>
      <c r="D342" s="48" t="s">
        <v>0</v>
      </c>
      <c r="E342" s="58">
        <v>45517</v>
      </c>
      <c r="F342" s="68" t="s">
        <v>12</v>
      </c>
      <c r="G342" s="50">
        <v>3260088</v>
      </c>
      <c r="H342" s="68">
        <v>46167</v>
      </c>
      <c r="I342" s="47" t="s">
        <v>669</v>
      </c>
      <c r="J342" s="52" t="s">
        <v>629</v>
      </c>
      <c r="K342" s="61" t="s">
        <v>21</v>
      </c>
      <c r="L342" s="39">
        <v>444496</v>
      </c>
      <c r="M342" s="55">
        <v>46143</v>
      </c>
      <c r="N342" s="37"/>
    </row>
    <row r="343" spans="1:14" ht="38.25" x14ac:dyDescent="0.2">
      <c r="A343" s="47" t="s">
        <v>35</v>
      </c>
      <c r="B343" s="56" t="s">
        <v>0</v>
      </c>
      <c r="C343" s="78" t="s">
        <v>89</v>
      </c>
      <c r="D343" s="48" t="s">
        <v>0</v>
      </c>
      <c r="E343" s="58">
        <v>45517</v>
      </c>
      <c r="F343" s="68" t="s">
        <v>12</v>
      </c>
      <c r="G343" s="50">
        <v>3260089</v>
      </c>
      <c r="H343" s="68">
        <v>46167</v>
      </c>
      <c r="I343" s="47" t="s">
        <v>670</v>
      </c>
      <c r="J343" s="52" t="s">
        <v>629</v>
      </c>
      <c r="K343" s="61" t="s">
        <v>21</v>
      </c>
      <c r="L343" s="39">
        <v>37000</v>
      </c>
      <c r="M343" s="55">
        <v>46143</v>
      </c>
      <c r="N343" s="37"/>
    </row>
    <row r="344" spans="1:14" ht="38.25" x14ac:dyDescent="0.2">
      <c r="A344" s="47" t="s">
        <v>35</v>
      </c>
      <c r="B344" s="56" t="s">
        <v>0</v>
      </c>
      <c r="C344" s="78" t="s">
        <v>89</v>
      </c>
      <c r="D344" s="48" t="s">
        <v>0</v>
      </c>
      <c r="E344" s="58">
        <v>45517</v>
      </c>
      <c r="F344" s="68" t="s">
        <v>12</v>
      </c>
      <c r="G344" s="50">
        <v>3260092</v>
      </c>
      <c r="H344" s="68">
        <v>46164</v>
      </c>
      <c r="I344" s="47" t="s">
        <v>671</v>
      </c>
      <c r="J344" s="52" t="s">
        <v>629</v>
      </c>
      <c r="K344" s="61" t="s">
        <v>21</v>
      </c>
      <c r="L344" s="39">
        <v>515552</v>
      </c>
      <c r="M344" s="55">
        <v>46143</v>
      </c>
      <c r="N344" s="37"/>
    </row>
    <row r="345" spans="1:14" ht="25.5" x14ac:dyDescent="0.2">
      <c r="A345" s="47" t="s">
        <v>35</v>
      </c>
      <c r="B345" s="56" t="s">
        <v>0</v>
      </c>
      <c r="C345" s="78" t="s">
        <v>89</v>
      </c>
      <c r="D345" s="48" t="s">
        <v>0</v>
      </c>
      <c r="E345" s="58">
        <v>45517</v>
      </c>
      <c r="F345" s="68" t="s">
        <v>12</v>
      </c>
      <c r="G345" s="50">
        <v>3260093</v>
      </c>
      <c r="H345" s="68">
        <v>46168</v>
      </c>
      <c r="I345" s="47" t="s">
        <v>672</v>
      </c>
      <c r="J345" s="52" t="s">
        <v>629</v>
      </c>
      <c r="K345" s="61" t="s">
        <v>21</v>
      </c>
      <c r="L345" s="39">
        <v>162790</v>
      </c>
      <c r="M345" s="55">
        <v>46143</v>
      </c>
      <c r="N345" s="37"/>
    </row>
    <row r="346" spans="1:14" ht="51" x14ac:dyDescent="0.2">
      <c r="A346" s="47" t="s">
        <v>35</v>
      </c>
      <c r="B346" s="56" t="s">
        <v>0</v>
      </c>
      <c r="C346" s="78" t="s">
        <v>89</v>
      </c>
      <c r="D346" s="48" t="s">
        <v>0</v>
      </c>
      <c r="E346" s="58">
        <v>45517</v>
      </c>
      <c r="F346" s="68" t="s">
        <v>12</v>
      </c>
      <c r="G346" s="50">
        <v>3260094</v>
      </c>
      <c r="H346" s="68">
        <v>46168</v>
      </c>
      <c r="I346" s="47" t="s">
        <v>673</v>
      </c>
      <c r="J346" s="52" t="s">
        <v>629</v>
      </c>
      <c r="K346" s="61" t="s">
        <v>21</v>
      </c>
      <c r="L346" s="39">
        <v>162790</v>
      </c>
      <c r="M346" s="55">
        <v>46143</v>
      </c>
      <c r="N346" s="37"/>
    </row>
    <row r="347" spans="1:14" ht="38.25" x14ac:dyDescent="0.2">
      <c r="A347" s="47" t="s">
        <v>35</v>
      </c>
      <c r="B347" s="56" t="s">
        <v>0</v>
      </c>
      <c r="C347" s="78" t="s">
        <v>89</v>
      </c>
      <c r="D347" s="48" t="s">
        <v>0</v>
      </c>
      <c r="E347" s="58">
        <v>45517</v>
      </c>
      <c r="F347" s="68" t="s">
        <v>12</v>
      </c>
      <c r="G347" s="50">
        <v>3260100</v>
      </c>
      <c r="H347" s="68">
        <v>46164</v>
      </c>
      <c r="I347" s="47" t="s">
        <v>674</v>
      </c>
      <c r="J347" s="52" t="s">
        <v>629</v>
      </c>
      <c r="K347" s="61" t="s">
        <v>21</v>
      </c>
      <c r="L347" s="39">
        <v>74230</v>
      </c>
      <c r="M347" s="55">
        <v>46143</v>
      </c>
      <c r="N347" s="37"/>
    </row>
    <row r="348" spans="1:14" ht="25.5" x14ac:dyDescent="0.2">
      <c r="A348" s="47" t="s">
        <v>35</v>
      </c>
      <c r="B348" s="47" t="s">
        <v>42</v>
      </c>
      <c r="C348" s="59" t="s">
        <v>675</v>
      </c>
      <c r="D348" s="57" t="s">
        <v>42</v>
      </c>
      <c r="E348" s="68">
        <v>46154</v>
      </c>
      <c r="F348" s="68" t="s">
        <v>12</v>
      </c>
      <c r="G348" s="50">
        <v>3260080</v>
      </c>
      <c r="H348" s="68">
        <v>46154</v>
      </c>
      <c r="I348" s="47" t="s">
        <v>676</v>
      </c>
      <c r="J348" s="47" t="s">
        <v>677</v>
      </c>
      <c r="K348" s="53" t="s">
        <v>678</v>
      </c>
      <c r="L348" s="39">
        <v>2225272</v>
      </c>
      <c r="M348" s="55">
        <v>46143</v>
      </c>
      <c r="N348" s="37"/>
    </row>
    <row r="349" spans="1:14" ht="25.5" x14ac:dyDescent="0.2">
      <c r="A349" s="47" t="s">
        <v>35</v>
      </c>
      <c r="B349" s="47" t="s">
        <v>42</v>
      </c>
      <c r="C349" s="59" t="s">
        <v>679</v>
      </c>
      <c r="D349" s="57" t="s">
        <v>42</v>
      </c>
      <c r="E349" s="68">
        <v>46155</v>
      </c>
      <c r="F349" s="68" t="s">
        <v>12</v>
      </c>
      <c r="G349" s="50">
        <v>3260081</v>
      </c>
      <c r="H349" s="68">
        <v>46154</v>
      </c>
      <c r="I349" s="47" t="s">
        <v>680</v>
      </c>
      <c r="J349" s="47" t="s">
        <v>677</v>
      </c>
      <c r="K349" s="53" t="s">
        <v>678</v>
      </c>
      <c r="L349" s="39">
        <v>1251257</v>
      </c>
      <c r="M349" s="55">
        <v>46143</v>
      </c>
      <c r="N349" s="37"/>
    </row>
    <row r="350" spans="1:14" ht="38.25" x14ac:dyDescent="0.2">
      <c r="A350" s="47" t="s">
        <v>35</v>
      </c>
      <c r="B350" s="56" t="s">
        <v>98</v>
      </c>
      <c r="C350" s="56" t="s">
        <v>12</v>
      </c>
      <c r="D350" s="57" t="s">
        <v>42</v>
      </c>
      <c r="E350" s="58" t="s">
        <v>12</v>
      </c>
      <c r="F350" s="68" t="s">
        <v>12</v>
      </c>
      <c r="G350" s="50">
        <v>3260102</v>
      </c>
      <c r="H350" s="68">
        <v>46171</v>
      </c>
      <c r="I350" s="47" t="s">
        <v>681</v>
      </c>
      <c r="J350" s="47" t="s">
        <v>682</v>
      </c>
      <c r="K350" s="53" t="s">
        <v>683</v>
      </c>
      <c r="L350" s="39">
        <v>190000</v>
      </c>
      <c r="M350" s="55">
        <v>46143</v>
      </c>
      <c r="N350" s="37"/>
    </row>
    <row r="351" spans="1:14" ht="25.5" x14ac:dyDescent="0.2">
      <c r="A351" s="47" t="s">
        <v>34</v>
      </c>
      <c r="B351" s="56" t="s">
        <v>0</v>
      </c>
      <c r="C351" s="78" t="s">
        <v>89</v>
      </c>
      <c r="D351" s="48" t="s">
        <v>0</v>
      </c>
      <c r="E351" s="58">
        <v>45517</v>
      </c>
      <c r="F351" s="46" t="s">
        <v>100</v>
      </c>
      <c r="G351" s="46">
        <v>42600110</v>
      </c>
      <c r="H351" s="60">
        <v>46148</v>
      </c>
      <c r="I351" s="66" t="s">
        <v>684</v>
      </c>
      <c r="J351" s="52" t="s">
        <v>629</v>
      </c>
      <c r="K351" s="61" t="s">
        <v>21</v>
      </c>
      <c r="L351" s="62">
        <v>82965</v>
      </c>
      <c r="M351" s="55">
        <v>46143</v>
      </c>
      <c r="N351" s="37"/>
    </row>
    <row r="352" spans="1:14" ht="13.5" x14ac:dyDescent="0.2">
      <c r="A352" s="47" t="s">
        <v>34</v>
      </c>
      <c r="B352" s="47" t="s">
        <v>42</v>
      </c>
      <c r="C352" s="90" t="s">
        <v>685</v>
      </c>
      <c r="D352" s="57" t="s">
        <v>42</v>
      </c>
      <c r="E352" s="68">
        <v>46146</v>
      </c>
      <c r="F352" s="46" t="s">
        <v>100</v>
      </c>
      <c r="G352" s="46">
        <v>42600111</v>
      </c>
      <c r="H352" s="60">
        <v>46150</v>
      </c>
      <c r="I352" s="66" t="s">
        <v>686</v>
      </c>
      <c r="J352" s="66" t="s">
        <v>687</v>
      </c>
      <c r="K352" s="67" t="s">
        <v>688</v>
      </c>
      <c r="L352" s="62">
        <v>1500000</v>
      </c>
      <c r="M352" s="55">
        <v>46143</v>
      </c>
      <c r="N352" s="37"/>
    </row>
    <row r="353" spans="1:14" ht="13.5" x14ac:dyDescent="0.2">
      <c r="A353" s="47" t="s">
        <v>34</v>
      </c>
      <c r="B353" s="47" t="s">
        <v>42</v>
      </c>
      <c r="C353" s="90" t="s">
        <v>685</v>
      </c>
      <c r="D353" s="57" t="s">
        <v>42</v>
      </c>
      <c r="E353" s="68">
        <v>46146</v>
      </c>
      <c r="F353" s="46" t="s">
        <v>100</v>
      </c>
      <c r="G353" s="46">
        <v>42600112</v>
      </c>
      <c r="H353" s="60">
        <v>46150</v>
      </c>
      <c r="I353" s="66" t="s">
        <v>689</v>
      </c>
      <c r="J353" s="66" t="s">
        <v>690</v>
      </c>
      <c r="K353" s="67" t="s">
        <v>691</v>
      </c>
      <c r="L353" s="62">
        <v>2000000</v>
      </c>
      <c r="M353" s="55">
        <v>46143</v>
      </c>
      <c r="N353" s="37"/>
    </row>
    <row r="354" spans="1:14" ht="25.5" x14ac:dyDescent="0.2">
      <c r="A354" s="47" t="s">
        <v>34</v>
      </c>
      <c r="B354" s="56" t="s">
        <v>0</v>
      </c>
      <c r="C354" s="78" t="s">
        <v>89</v>
      </c>
      <c r="D354" s="48" t="s">
        <v>0</v>
      </c>
      <c r="E354" s="58">
        <v>45517</v>
      </c>
      <c r="F354" s="46" t="s">
        <v>100</v>
      </c>
      <c r="G354" s="46">
        <v>42600113</v>
      </c>
      <c r="H354" s="60">
        <v>46153</v>
      </c>
      <c r="I354" s="66" t="s">
        <v>692</v>
      </c>
      <c r="J354" s="52" t="s">
        <v>629</v>
      </c>
      <c r="K354" s="61" t="s">
        <v>21</v>
      </c>
      <c r="L354" s="62">
        <v>266493</v>
      </c>
      <c r="M354" s="55">
        <v>46143</v>
      </c>
      <c r="N354" s="37"/>
    </row>
    <row r="355" spans="1:14" ht="25.5" x14ac:dyDescent="0.2">
      <c r="A355" s="47" t="s">
        <v>34</v>
      </c>
      <c r="B355" s="56" t="s">
        <v>0</v>
      </c>
      <c r="C355" s="78" t="s">
        <v>89</v>
      </c>
      <c r="D355" s="48" t="s">
        <v>0</v>
      </c>
      <c r="E355" s="58">
        <v>45517</v>
      </c>
      <c r="F355" s="46" t="s">
        <v>100</v>
      </c>
      <c r="G355" s="46">
        <v>42600114</v>
      </c>
      <c r="H355" s="60">
        <v>46154</v>
      </c>
      <c r="I355" s="66" t="s">
        <v>693</v>
      </c>
      <c r="J355" s="52" t="s">
        <v>629</v>
      </c>
      <c r="K355" s="61" t="s">
        <v>21</v>
      </c>
      <c r="L355" s="62">
        <v>91864</v>
      </c>
      <c r="M355" s="55">
        <v>46143</v>
      </c>
      <c r="N355" s="37"/>
    </row>
    <row r="356" spans="1:14" ht="13.5" x14ac:dyDescent="0.2">
      <c r="A356" s="47" t="s">
        <v>34</v>
      </c>
      <c r="B356" s="56" t="s">
        <v>98</v>
      </c>
      <c r="C356" s="56" t="s">
        <v>12</v>
      </c>
      <c r="D356" s="57" t="s">
        <v>42</v>
      </c>
      <c r="E356" s="58" t="s">
        <v>12</v>
      </c>
      <c r="F356" s="46" t="s">
        <v>100</v>
      </c>
      <c r="G356" s="46">
        <v>42600117</v>
      </c>
      <c r="H356" s="60">
        <v>46160</v>
      </c>
      <c r="I356" s="66" t="s">
        <v>694</v>
      </c>
      <c r="J356" s="66" t="s">
        <v>695</v>
      </c>
      <c r="K356" s="67" t="s">
        <v>696</v>
      </c>
      <c r="L356" s="62">
        <v>200000</v>
      </c>
      <c r="M356" s="55">
        <v>46143</v>
      </c>
      <c r="N356" s="37"/>
    </row>
    <row r="357" spans="1:14" ht="25.5" x14ac:dyDescent="0.2">
      <c r="A357" s="47" t="s">
        <v>34</v>
      </c>
      <c r="B357" s="47" t="s">
        <v>42</v>
      </c>
      <c r="C357" s="90" t="s">
        <v>697</v>
      </c>
      <c r="D357" s="57" t="s">
        <v>42</v>
      </c>
      <c r="E357" s="68">
        <v>46156</v>
      </c>
      <c r="F357" s="46" t="s">
        <v>100</v>
      </c>
      <c r="G357" s="46">
        <v>42600119</v>
      </c>
      <c r="H357" s="60">
        <v>46162</v>
      </c>
      <c r="I357" s="66" t="s">
        <v>698</v>
      </c>
      <c r="J357" s="66" t="s">
        <v>699</v>
      </c>
      <c r="K357" s="67" t="s">
        <v>700</v>
      </c>
      <c r="L357" s="62">
        <v>360000</v>
      </c>
      <c r="M357" s="55">
        <v>46143</v>
      </c>
      <c r="N357" s="37"/>
    </row>
    <row r="358" spans="1:14" ht="13.5" x14ac:dyDescent="0.2">
      <c r="A358" s="47" t="s">
        <v>34</v>
      </c>
      <c r="B358" s="56" t="s">
        <v>98</v>
      </c>
      <c r="C358" s="56" t="s">
        <v>12</v>
      </c>
      <c r="D358" s="57" t="s">
        <v>42</v>
      </c>
      <c r="E358" s="58" t="s">
        <v>12</v>
      </c>
      <c r="F358" s="46" t="s">
        <v>100</v>
      </c>
      <c r="G358" s="46">
        <v>42600120</v>
      </c>
      <c r="H358" s="60">
        <v>46164</v>
      </c>
      <c r="I358" s="66" t="s">
        <v>701</v>
      </c>
      <c r="J358" s="66" t="s">
        <v>274</v>
      </c>
      <c r="K358" s="67" t="s">
        <v>275</v>
      </c>
      <c r="L358" s="62">
        <v>142800</v>
      </c>
      <c r="M358" s="55">
        <v>46143</v>
      </c>
      <c r="N358" s="37"/>
    </row>
    <row r="359" spans="1:14" ht="25.5" x14ac:dyDescent="0.2">
      <c r="A359" s="47" t="s">
        <v>34</v>
      </c>
      <c r="B359" s="47" t="s">
        <v>42</v>
      </c>
      <c r="C359" s="90" t="s">
        <v>697</v>
      </c>
      <c r="D359" s="57" t="s">
        <v>42</v>
      </c>
      <c r="E359" s="68">
        <v>46156</v>
      </c>
      <c r="F359" s="46" t="s">
        <v>100</v>
      </c>
      <c r="G359" s="46">
        <v>42600121</v>
      </c>
      <c r="H359" s="63">
        <v>46164</v>
      </c>
      <c r="I359" s="66" t="s">
        <v>702</v>
      </c>
      <c r="J359" s="66" t="s">
        <v>703</v>
      </c>
      <c r="K359" s="67" t="s">
        <v>704</v>
      </c>
      <c r="L359" s="62">
        <v>600000</v>
      </c>
      <c r="M359" s="55">
        <v>46143</v>
      </c>
      <c r="N359" s="37"/>
    </row>
    <row r="360" spans="1:14" ht="25.5" x14ac:dyDescent="0.2">
      <c r="A360" s="47" t="s">
        <v>34</v>
      </c>
      <c r="B360" s="56" t="s">
        <v>98</v>
      </c>
      <c r="C360" s="56" t="s">
        <v>12</v>
      </c>
      <c r="D360" s="57" t="s">
        <v>42</v>
      </c>
      <c r="E360" s="58" t="s">
        <v>12</v>
      </c>
      <c r="F360" s="46" t="s">
        <v>100</v>
      </c>
      <c r="G360" s="46">
        <v>42600122</v>
      </c>
      <c r="H360" s="68">
        <v>46164</v>
      </c>
      <c r="I360" s="66" t="s">
        <v>705</v>
      </c>
      <c r="J360" s="66" t="s">
        <v>140</v>
      </c>
      <c r="K360" s="67" t="s">
        <v>141</v>
      </c>
      <c r="L360" s="62">
        <v>136850</v>
      </c>
      <c r="M360" s="55">
        <v>46143</v>
      </c>
      <c r="N360" s="37"/>
    </row>
    <row r="361" spans="1:14" ht="25.5" x14ac:dyDescent="0.2">
      <c r="A361" s="47" t="s">
        <v>34</v>
      </c>
      <c r="B361" s="47" t="s">
        <v>42</v>
      </c>
      <c r="C361" s="90" t="s">
        <v>706</v>
      </c>
      <c r="D361" s="57" t="s">
        <v>42</v>
      </c>
      <c r="E361" s="68">
        <v>46168</v>
      </c>
      <c r="F361" s="46" t="s">
        <v>100</v>
      </c>
      <c r="G361" s="46">
        <v>42600125</v>
      </c>
      <c r="H361" s="68">
        <v>46168</v>
      </c>
      <c r="I361" s="66" t="s">
        <v>707</v>
      </c>
      <c r="J361" s="66" t="s">
        <v>708</v>
      </c>
      <c r="K361" s="67" t="s">
        <v>709</v>
      </c>
      <c r="L361" s="62">
        <v>9424558</v>
      </c>
      <c r="M361" s="55">
        <v>46143</v>
      </c>
      <c r="N361" s="37"/>
    </row>
    <row r="362" spans="1:14" ht="13.5" x14ac:dyDescent="0.2">
      <c r="A362" s="47" t="s">
        <v>34</v>
      </c>
      <c r="B362" s="47" t="s">
        <v>42</v>
      </c>
      <c r="C362" s="90" t="s">
        <v>697</v>
      </c>
      <c r="D362" s="57" t="s">
        <v>42</v>
      </c>
      <c r="E362" s="68">
        <v>45911</v>
      </c>
      <c r="F362" s="46" t="s">
        <v>100</v>
      </c>
      <c r="G362" s="46">
        <v>42600126</v>
      </c>
      <c r="H362" s="68">
        <v>46170</v>
      </c>
      <c r="I362" s="66" t="s">
        <v>710</v>
      </c>
      <c r="J362" s="66" t="s">
        <v>711</v>
      </c>
      <c r="K362" s="67" t="s">
        <v>712</v>
      </c>
      <c r="L362" s="62">
        <v>353988</v>
      </c>
      <c r="M362" s="55">
        <v>46143</v>
      </c>
      <c r="N362" s="37"/>
    </row>
    <row r="363" spans="1:14" ht="13.5" x14ac:dyDescent="0.2">
      <c r="A363" s="47" t="s">
        <v>34</v>
      </c>
      <c r="B363" s="56" t="s">
        <v>98</v>
      </c>
      <c r="C363" s="56" t="s">
        <v>12</v>
      </c>
      <c r="D363" s="57" t="s">
        <v>42</v>
      </c>
      <c r="E363" s="58" t="s">
        <v>12</v>
      </c>
      <c r="F363" s="46" t="s">
        <v>100</v>
      </c>
      <c r="G363" s="46">
        <v>42600129</v>
      </c>
      <c r="H363" s="68">
        <v>46171</v>
      </c>
      <c r="I363" s="66" t="s">
        <v>713</v>
      </c>
      <c r="J363" s="66" t="s">
        <v>277</v>
      </c>
      <c r="K363" s="67" t="s">
        <v>278</v>
      </c>
      <c r="L363" s="62">
        <v>54621</v>
      </c>
      <c r="M363" s="55">
        <v>46143</v>
      </c>
      <c r="N363" s="37"/>
    </row>
    <row r="364" spans="1:14" ht="25.5" x14ac:dyDescent="0.2">
      <c r="A364" s="47" t="s">
        <v>52</v>
      </c>
      <c r="B364" s="56" t="s">
        <v>0</v>
      </c>
      <c r="C364" s="78" t="s">
        <v>89</v>
      </c>
      <c r="D364" s="48" t="s">
        <v>0</v>
      </c>
      <c r="E364" s="58">
        <v>45517</v>
      </c>
      <c r="F364" s="46" t="s">
        <v>19</v>
      </c>
      <c r="G364" s="46">
        <v>5260115</v>
      </c>
      <c r="H364" s="68">
        <v>46160</v>
      </c>
      <c r="I364" s="47" t="s">
        <v>714</v>
      </c>
      <c r="J364" s="52" t="s">
        <v>629</v>
      </c>
      <c r="K364" s="61" t="s">
        <v>21</v>
      </c>
      <c r="L364" s="54">
        <v>772948</v>
      </c>
      <c r="M364" s="55">
        <v>46143</v>
      </c>
      <c r="N364" s="37"/>
    </row>
    <row r="365" spans="1:14" ht="38.25" x14ac:dyDescent="0.2">
      <c r="A365" s="47" t="s">
        <v>52</v>
      </c>
      <c r="B365" s="56" t="s">
        <v>98</v>
      </c>
      <c r="C365" s="56" t="s">
        <v>12</v>
      </c>
      <c r="D365" s="57" t="s">
        <v>42</v>
      </c>
      <c r="E365" s="58" t="s">
        <v>12</v>
      </c>
      <c r="F365" s="46" t="s">
        <v>19</v>
      </c>
      <c r="G365" s="46">
        <v>5260128</v>
      </c>
      <c r="H365" s="68">
        <v>46170</v>
      </c>
      <c r="I365" s="47" t="s">
        <v>715</v>
      </c>
      <c r="J365" s="47" t="s">
        <v>716</v>
      </c>
      <c r="K365" s="53" t="s">
        <v>717</v>
      </c>
      <c r="L365" s="54">
        <v>160888</v>
      </c>
      <c r="M365" s="55">
        <v>46143</v>
      </c>
      <c r="N365" s="37"/>
    </row>
    <row r="366" spans="1:14" ht="25.5" x14ac:dyDescent="0.2">
      <c r="A366" s="47" t="s">
        <v>53</v>
      </c>
      <c r="B366" s="56" t="s">
        <v>98</v>
      </c>
      <c r="C366" s="56" t="s">
        <v>12</v>
      </c>
      <c r="D366" s="57" t="s">
        <v>42</v>
      </c>
      <c r="E366" s="58" t="s">
        <v>12</v>
      </c>
      <c r="F366" s="91" t="s">
        <v>101</v>
      </c>
      <c r="G366" s="46">
        <v>6260162</v>
      </c>
      <c r="H366" s="71">
        <v>46154</v>
      </c>
      <c r="I366" s="64" t="s">
        <v>718</v>
      </c>
      <c r="J366" s="64" t="s">
        <v>63</v>
      </c>
      <c r="K366" s="65" t="s">
        <v>64</v>
      </c>
      <c r="L366" s="72">
        <v>138623</v>
      </c>
      <c r="M366" s="55">
        <v>46143</v>
      </c>
      <c r="N366" s="37"/>
    </row>
    <row r="367" spans="1:14" ht="25.5" x14ac:dyDescent="0.2">
      <c r="A367" s="47" t="s">
        <v>53</v>
      </c>
      <c r="B367" s="47" t="s">
        <v>42</v>
      </c>
      <c r="C367" s="91" t="s">
        <v>719</v>
      </c>
      <c r="D367" s="57" t="s">
        <v>42</v>
      </c>
      <c r="E367" s="71">
        <v>46153</v>
      </c>
      <c r="F367" s="91" t="s">
        <v>101</v>
      </c>
      <c r="G367" s="46">
        <v>6260173</v>
      </c>
      <c r="H367" s="71">
        <v>46160</v>
      </c>
      <c r="I367" s="64" t="s">
        <v>720</v>
      </c>
      <c r="J367" s="64" t="s">
        <v>721</v>
      </c>
      <c r="K367" s="65" t="s">
        <v>722</v>
      </c>
      <c r="L367" s="72">
        <v>3701685</v>
      </c>
      <c r="M367" s="55">
        <v>46143</v>
      </c>
      <c r="N367" s="37"/>
    </row>
    <row r="368" spans="1:14" ht="13.5" x14ac:dyDescent="0.2">
      <c r="A368" s="47" t="s">
        <v>53</v>
      </c>
      <c r="B368" s="56" t="s">
        <v>98</v>
      </c>
      <c r="C368" s="56" t="s">
        <v>12</v>
      </c>
      <c r="D368" s="57" t="s">
        <v>42</v>
      </c>
      <c r="E368" s="58" t="s">
        <v>12</v>
      </c>
      <c r="F368" s="91" t="s">
        <v>101</v>
      </c>
      <c r="G368" s="46">
        <v>6260175</v>
      </c>
      <c r="H368" s="71">
        <v>46161</v>
      </c>
      <c r="I368" s="64" t="s">
        <v>723</v>
      </c>
      <c r="J368" s="64" t="s">
        <v>108</v>
      </c>
      <c r="K368" s="65" t="s">
        <v>109</v>
      </c>
      <c r="L368" s="72">
        <v>141176</v>
      </c>
      <c r="M368" s="55">
        <v>46143</v>
      </c>
      <c r="N368" s="37"/>
    </row>
    <row r="369" spans="1:14" ht="25.5" x14ac:dyDescent="0.2">
      <c r="A369" s="47" t="s">
        <v>53</v>
      </c>
      <c r="B369" s="56" t="s">
        <v>98</v>
      </c>
      <c r="C369" s="56" t="s">
        <v>12</v>
      </c>
      <c r="D369" s="57" t="s">
        <v>42</v>
      </c>
      <c r="E369" s="58" t="s">
        <v>12</v>
      </c>
      <c r="F369" s="91" t="s">
        <v>101</v>
      </c>
      <c r="G369" s="46">
        <v>6260177</v>
      </c>
      <c r="H369" s="71">
        <v>46162</v>
      </c>
      <c r="I369" s="64" t="s">
        <v>724</v>
      </c>
      <c r="J369" s="64" t="s">
        <v>63</v>
      </c>
      <c r="K369" s="65" t="s">
        <v>64</v>
      </c>
      <c r="L369" s="72">
        <v>121265</v>
      </c>
      <c r="M369" s="55">
        <v>46143</v>
      </c>
      <c r="N369" s="37"/>
    </row>
    <row r="370" spans="1:14" ht="25.5" x14ac:dyDescent="0.2">
      <c r="A370" s="47" t="s">
        <v>53</v>
      </c>
      <c r="B370" s="56" t="s">
        <v>98</v>
      </c>
      <c r="C370" s="56" t="s">
        <v>12</v>
      </c>
      <c r="D370" s="57" t="s">
        <v>42</v>
      </c>
      <c r="E370" s="58" t="s">
        <v>12</v>
      </c>
      <c r="F370" s="91" t="s">
        <v>101</v>
      </c>
      <c r="G370" s="46">
        <v>6260193</v>
      </c>
      <c r="H370" s="71">
        <v>46171</v>
      </c>
      <c r="I370" s="64" t="s">
        <v>725</v>
      </c>
      <c r="J370" s="64" t="s">
        <v>224</v>
      </c>
      <c r="K370" s="65" t="s">
        <v>22</v>
      </c>
      <c r="L370" s="72">
        <v>101339</v>
      </c>
      <c r="M370" s="55">
        <v>46143</v>
      </c>
      <c r="N370" s="37"/>
    </row>
    <row r="371" spans="1:14" ht="25.5" x14ac:dyDescent="0.2">
      <c r="A371" s="47" t="s">
        <v>30</v>
      </c>
      <c r="B371" s="47" t="s">
        <v>42</v>
      </c>
      <c r="C371" s="46" t="s">
        <v>726</v>
      </c>
      <c r="D371" s="57" t="s">
        <v>42</v>
      </c>
      <c r="E371" s="68">
        <v>46139</v>
      </c>
      <c r="F371" s="92" t="s">
        <v>19</v>
      </c>
      <c r="G371" s="76">
        <v>7260095</v>
      </c>
      <c r="H371" s="71">
        <v>46146</v>
      </c>
      <c r="I371" s="52" t="s">
        <v>727</v>
      </c>
      <c r="J371" s="52" t="s">
        <v>179</v>
      </c>
      <c r="K371" s="61" t="s">
        <v>128</v>
      </c>
      <c r="L371" s="54">
        <v>421394</v>
      </c>
      <c r="M371" s="55">
        <v>46143</v>
      </c>
      <c r="N371" s="37"/>
    </row>
    <row r="372" spans="1:14" ht="38.25" x14ac:dyDescent="0.2">
      <c r="A372" s="47" t="s">
        <v>30</v>
      </c>
      <c r="B372" s="56" t="s">
        <v>98</v>
      </c>
      <c r="C372" s="56" t="s">
        <v>12</v>
      </c>
      <c r="D372" s="57" t="s">
        <v>42</v>
      </c>
      <c r="E372" s="58" t="s">
        <v>12</v>
      </c>
      <c r="F372" s="92" t="s">
        <v>19</v>
      </c>
      <c r="G372" s="76">
        <v>7260109</v>
      </c>
      <c r="H372" s="71">
        <v>46171</v>
      </c>
      <c r="I372" s="52" t="s">
        <v>728</v>
      </c>
      <c r="J372" s="52" t="s">
        <v>305</v>
      </c>
      <c r="K372" s="61" t="s">
        <v>729</v>
      </c>
      <c r="L372" s="54">
        <v>166600</v>
      </c>
      <c r="M372" s="55">
        <v>46143</v>
      </c>
      <c r="N372" s="37"/>
    </row>
    <row r="373" spans="1:14" ht="25.5" x14ac:dyDescent="0.2">
      <c r="A373" s="47" t="s">
        <v>30</v>
      </c>
      <c r="B373" s="56" t="s">
        <v>98</v>
      </c>
      <c r="C373" s="56" t="s">
        <v>12</v>
      </c>
      <c r="D373" s="57" t="s">
        <v>42</v>
      </c>
      <c r="E373" s="58" t="s">
        <v>12</v>
      </c>
      <c r="F373" s="92" t="s">
        <v>19</v>
      </c>
      <c r="G373" s="76">
        <v>7260110</v>
      </c>
      <c r="H373" s="71">
        <v>46171</v>
      </c>
      <c r="I373" s="52" t="s">
        <v>730</v>
      </c>
      <c r="J373" s="52" t="s">
        <v>143</v>
      </c>
      <c r="K373" s="61" t="s">
        <v>144</v>
      </c>
      <c r="L373" s="54">
        <v>119000</v>
      </c>
      <c r="M373" s="55">
        <v>46143</v>
      </c>
      <c r="N373" s="37"/>
    </row>
    <row r="374" spans="1:14" ht="13.5" x14ac:dyDescent="0.2">
      <c r="A374" s="47" t="s">
        <v>30</v>
      </c>
      <c r="B374" s="56" t="s">
        <v>98</v>
      </c>
      <c r="C374" s="56" t="s">
        <v>12</v>
      </c>
      <c r="D374" s="57" t="s">
        <v>42</v>
      </c>
      <c r="E374" s="58" t="s">
        <v>12</v>
      </c>
      <c r="F374" s="92" t="s">
        <v>19</v>
      </c>
      <c r="G374" s="76">
        <v>7260111</v>
      </c>
      <c r="H374" s="71">
        <v>46173</v>
      </c>
      <c r="I374" s="52" t="s">
        <v>731</v>
      </c>
      <c r="J374" s="52" t="s">
        <v>66</v>
      </c>
      <c r="K374" s="61" t="s">
        <v>732</v>
      </c>
      <c r="L374" s="54">
        <v>138040</v>
      </c>
      <c r="M374" s="55">
        <v>46143</v>
      </c>
      <c r="N374" s="37"/>
    </row>
    <row r="375" spans="1:14" ht="25.5" x14ac:dyDescent="0.2">
      <c r="A375" s="47" t="s">
        <v>32</v>
      </c>
      <c r="B375" s="52" t="s">
        <v>16</v>
      </c>
      <c r="C375" s="162" t="s">
        <v>87</v>
      </c>
      <c r="D375" s="73" t="s">
        <v>16</v>
      </c>
      <c r="E375" s="157">
        <v>45645</v>
      </c>
      <c r="F375" s="157" t="s">
        <v>102</v>
      </c>
      <c r="G375" s="155">
        <v>20260046</v>
      </c>
      <c r="H375" s="158">
        <v>46170</v>
      </c>
      <c r="I375" s="47" t="s">
        <v>733</v>
      </c>
      <c r="J375" s="52" t="s">
        <v>145</v>
      </c>
      <c r="K375" s="155" t="s">
        <v>146</v>
      </c>
      <c r="L375" s="62">
        <v>304200</v>
      </c>
      <c r="M375" s="55">
        <v>46143</v>
      </c>
      <c r="N375" s="37"/>
    </row>
    <row r="376" spans="1:14" ht="25.5" x14ac:dyDescent="0.2">
      <c r="A376" s="47" t="s">
        <v>32</v>
      </c>
      <c r="B376" s="56" t="s">
        <v>98</v>
      </c>
      <c r="C376" s="56" t="s">
        <v>12</v>
      </c>
      <c r="D376" s="57" t="s">
        <v>42</v>
      </c>
      <c r="E376" s="58" t="s">
        <v>12</v>
      </c>
      <c r="F376" s="157" t="s">
        <v>102</v>
      </c>
      <c r="G376" s="155">
        <v>20260042</v>
      </c>
      <c r="H376" s="158">
        <v>46153</v>
      </c>
      <c r="I376" s="52" t="s">
        <v>734</v>
      </c>
      <c r="J376" s="52" t="s">
        <v>147</v>
      </c>
      <c r="K376" s="155" t="s">
        <v>148</v>
      </c>
      <c r="L376" s="62">
        <v>205000</v>
      </c>
      <c r="M376" s="55">
        <v>46143</v>
      </c>
      <c r="N376" s="37"/>
    </row>
    <row r="377" spans="1:14" ht="13.5" x14ac:dyDescent="0.2">
      <c r="A377" s="47" t="s">
        <v>735</v>
      </c>
      <c r="B377" s="56" t="s">
        <v>98</v>
      </c>
      <c r="C377" s="56" t="s">
        <v>12</v>
      </c>
      <c r="D377" s="57" t="s">
        <v>42</v>
      </c>
      <c r="E377" s="58" t="s">
        <v>12</v>
      </c>
      <c r="F377" s="46" t="s">
        <v>18</v>
      </c>
      <c r="G377" s="52">
        <v>8260066</v>
      </c>
      <c r="H377" s="71">
        <v>46154</v>
      </c>
      <c r="I377" s="52" t="s">
        <v>736</v>
      </c>
      <c r="J377" s="52" t="s">
        <v>191</v>
      </c>
      <c r="K377" s="87" t="s">
        <v>192</v>
      </c>
      <c r="L377" s="54">
        <v>192780</v>
      </c>
      <c r="M377" s="55">
        <v>46143</v>
      </c>
      <c r="N377" s="37"/>
    </row>
    <row r="378" spans="1:14" ht="25.5" x14ac:dyDescent="0.2">
      <c r="A378" s="47" t="s">
        <v>735</v>
      </c>
      <c r="B378" s="56" t="s">
        <v>98</v>
      </c>
      <c r="C378" s="56" t="s">
        <v>12</v>
      </c>
      <c r="D378" s="57" t="s">
        <v>42</v>
      </c>
      <c r="E378" s="58" t="s">
        <v>12</v>
      </c>
      <c r="F378" s="46" t="s">
        <v>18</v>
      </c>
      <c r="G378" s="52">
        <v>8260075</v>
      </c>
      <c r="H378" s="71">
        <v>46162</v>
      </c>
      <c r="I378" s="52" t="s">
        <v>737</v>
      </c>
      <c r="J378" s="52" t="s">
        <v>151</v>
      </c>
      <c r="K378" s="87" t="s">
        <v>152</v>
      </c>
      <c r="L378" s="54">
        <v>190400</v>
      </c>
      <c r="M378" s="55">
        <v>46143</v>
      </c>
      <c r="N378" s="37"/>
    </row>
    <row r="379" spans="1:14" ht="13.5" x14ac:dyDescent="0.2">
      <c r="A379" s="47" t="s">
        <v>735</v>
      </c>
      <c r="B379" s="56" t="s">
        <v>98</v>
      </c>
      <c r="C379" s="56" t="s">
        <v>12</v>
      </c>
      <c r="D379" s="57" t="s">
        <v>42</v>
      </c>
      <c r="E379" s="58" t="s">
        <v>12</v>
      </c>
      <c r="F379" s="46" t="s">
        <v>18</v>
      </c>
      <c r="G379" s="52">
        <v>8260074</v>
      </c>
      <c r="H379" s="71">
        <v>46160</v>
      </c>
      <c r="I379" s="52" t="s">
        <v>738</v>
      </c>
      <c r="J379" s="52" t="s">
        <v>739</v>
      </c>
      <c r="K379" s="87" t="s">
        <v>740</v>
      </c>
      <c r="L379" s="54">
        <v>166600</v>
      </c>
      <c r="M379" s="55">
        <v>46143</v>
      </c>
      <c r="N379" s="37"/>
    </row>
    <row r="380" spans="1:14" ht="13.5" x14ac:dyDescent="0.2">
      <c r="A380" s="47" t="s">
        <v>735</v>
      </c>
      <c r="B380" s="56" t="s">
        <v>98</v>
      </c>
      <c r="C380" s="56" t="s">
        <v>12</v>
      </c>
      <c r="D380" s="57" t="s">
        <v>42</v>
      </c>
      <c r="E380" s="58" t="s">
        <v>12</v>
      </c>
      <c r="F380" s="46" t="s">
        <v>18</v>
      </c>
      <c r="G380" s="52">
        <v>8260071</v>
      </c>
      <c r="H380" s="71">
        <v>46156</v>
      </c>
      <c r="I380" s="52" t="s">
        <v>741</v>
      </c>
      <c r="J380" s="52" t="s">
        <v>742</v>
      </c>
      <c r="K380" s="87" t="s">
        <v>743</v>
      </c>
      <c r="L380" s="54">
        <v>202300</v>
      </c>
      <c r="M380" s="55">
        <v>46143</v>
      </c>
      <c r="N380" s="37"/>
    </row>
    <row r="381" spans="1:14" ht="25.5" x14ac:dyDescent="0.2">
      <c r="A381" s="47" t="s">
        <v>127</v>
      </c>
      <c r="B381" s="56" t="s">
        <v>98</v>
      </c>
      <c r="C381" s="56" t="s">
        <v>12</v>
      </c>
      <c r="D381" s="57" t="s">
        <v>42</v>
      </c>
      <c r="E381" s="58" t="s">
        <v>12</v>
      </c>
      <c r="F381" s="77" t="s">
        <v>101</v>
      </c>
      <c r="G381" s="77">
        <v>9260081</v>
      </c>
      <c r="H381" s="51">
        <v>46153</v>
      </c>
      <c r="I381" s="52" t="s">
        <v>744</v>
      </c>
      <c r="J381" s="52" t="s">
        <v>745</v>
      </c>
      <c r="K381" s="61" t="s">
        <v>746</v>
      </c>
      <c r="L381" s="54">
        <v>119000</v>
      </c>
      <c r="M381" s="55">
        <v>46143</v>
      </c>
      <c r="N381" s="37"/>
    </row>
    <row r="382" spans="1:14" ht="25.5" x14ac:dyDescent="0.2">
      <c r="A382" s="47" t="s">
        <v>127</v>
      </c>
      <c r="B382" s="56" t="s">
        <v>98</v>
      </c>
      <c r="C382" s="56" t="s">
        <v>12</v>
      </c>
      <c r="D382" s="57" t="s">
        <v>42</v>
      </c>
      <c r="E382" s="58" t="s">
        <v>12</v>
      </c>
      <c r="F382" s="77" t="s">
        <v>101</v>
      </c>
      <c r="G382" s="77">
        <v>9260082</v>
      </c>
      <c r="H382" s="51">
        <v>46154</v>
      </c>
      <c r="I382" s="52" t="s">
        <v>747</v>
      </c>
      <c r="J382" s="52" t="s">
        <v>172</v>
      </c>
      <c r="K382" s="61" t="s">
        <v>173</v>
      </c>
      <c r="L382" s="54">
        <v>199801</v>
      </c>
      <c r="M382" s="55">
        <v>46143</v>
      </c>
      <c r="N382" s="37"/>
    </row>
    <row r="383" spans="1:14" ht="25.5" x14ac:dyDescent="0.2">
      <c r="A383" s="47" t="s">
        <v>127</v>
      </c>
      <c r="B383" s="56" t="s">
        <v>0</v>
      </c>
      <c r="C383" s="78" t="s">
        <v>89</v>
      </c>
      <c r="D383" s="48" t="s">
        <v>0</v>
      </c>
      <c r="E383" s="58">
        <v>45517</v>
      </c>
      <c r="F383" s="77" t="s">
        <v>101</v>
      </c>
      <c r="G383" s="77">
        <v>9260083</v>
      </c>
      <c r="H383" s="51">
        <v>46155</v>
      </c>
      <c r="I383" s="52" t="s">
        <v>363</v>
      </c>
      <c r="J383" s="52" t="s">
        <v>629</v>
      </c>
      <c r="K383" s="61" t="s">
        <v>21</v>
      </c>
      <c r="L383" s="54">
        <v>640764</v>
      </c>
      <c r="M383" s="55">
        <v>46143</v>
      </c>
      <c r="N383" s="37"/>
    </row>
    <row r="384" spans="1:14" ht="25.5" x14ac:dyDescent="0.2">
      <c r="A384" s="47" t="s">
        <v>127</v>
      </c>
      <c r="B384" s="56" t="s">
        <v>0</v>
      </c>
      <c r="C384" s="78" t="s">
        <v>89</v>
      </c>
      <c r="D384" s="48" t="s">
        <v>0</v>
      </c>
      <c r="E384" s="58">
        <v>45517</v>
      </c>
      <c r="F384" s="77" t="s">
        <v>101</v>
      </c>
      <c r="G384" s="77">
        <v>9260085</v>
      </c>
      <c r="H384" s="51">
        <v>46156</v>
      </c>
      <c r="I384" s="52" t="s">
        <v>373</v>
      </c>
      <c r="J384" s="52" t="s">
        <v>629</v>
      </c>
      <c r="K384" s="61" t="s">
        <v>21</v>
      </c>
      <c r="L384" s="54">
        <v>238904</v>
      </c>
      <c r="M384" s="55">
        <v>46143</v>
      </c>
      <c r="N384" s="37"/>
    </row>
    <row r="385" spans="1:14" ht="25.5" x14ac:dyDescent="0.2">
      <c r="A385" s="47" t="s">
        <v>127</v>
      </c>
      <c r="B385" s="56" t="s">
        <v>0</v>
      </c>
      <c r="C385" s="78" t="s">
        <v>89</v>
      </c>
      <c r="D385" s="48" t="s">
        <v>0</v>
      </c>
      <c r="E385" s="58">
        <v>45517</v>
      </c>
      <c r="F385" s="77" t="s">
        <v>101</v>
      </c>
      <c r="G385" s="77">
        <v>9260086</v>
      </c>
      <c r="H385" s="51">
        <v>46157</v>
      </c>
      <c r="I385" s="52" t="s">
        <v>748</v>
      </c>
      <c r="J385" s="52" t="s">
        <v>629</v>
      </c>
      <c r="K385" s="61" t="s">
        <v>21</v>
      </c>
      <c r="L385" s="54">
        <v>94000</v>
      </c>
      <c r="M385" s="55">
        <v>46143</v>
      </c>
      <c r="N385" s="37"/>
    </row>
    <row r="386" spans="1:14" ht="25.5" x14ac:dyDescent="0.2">
      <c r="A386" s="47" t="s">
        <v>127</v>
      </c>
      <c r="B386" s="56" t="s">
        <v>98</v>
      </c>
      <c r="C386" s="56" t="s">
        <v>12</v>
      </c>
      <c r="D386" s="57" t="s">
        <v>42</v>
      </c>
      <c r="E386" s="58" t="s">
        <v>12</v>
      </c>
      <c r="F386" s="77" t="s">
        <v>101</v>
      </c>
      <c r="G386" s="77">
        <v>9260087</v>
      </c>
      <c r="H386" s="51">
        <v>46161</v>
      </c>
      <c r="I386" s="52" t="s">
        <v>749</v>
      </c>
      <c r="J386" s="52" t="s">
        <v>58</v>
      </c>
      <c r="K386" s="61" t="s">
        <v>55</v>
      </c>
      <c r="L386" s="54">
        <v>148750</v>
      </c>
      <c r="M386" s="55">
        <v>46143</v>
      </c>
      <c r="N386" s="37"/>
    </row>
    <row r="387" spans="1:14" ht="25.5" x14ac:dyDescent="0.2">
      <c r="A387" s="47" t="s">
        <v>127</v>
      </c>
      <c r="B387" s="56" t="s">
        <v>0</v>
      </c>
      <c r="C387" s="78" t="s">
        <v>89</v>
      </c>
      <c r="D387" s="48" t="s">
        <v>0</v>
      </c>
      <c r="E387" s="58">
        <v>45517</v>
      </c>
      <c r="F387" s="77" t="s">
        <v>101</v>
      </c>
      <c r="G387" s="77">
        <v>9260088</v>
      </c>
      <c r="H387" s="51">
        <v>46161</v>
      </c>
      <c r="I387" s="52" t="s">
        <v>748</v>
      </c>
      <c r="J387" s="52" t="s">
        <v>629</v>
      </c>
      <c r="K387" s="61" t="s">
        <v>21</v>
      </c>
      <c r="L387" s="54">
        <v>37430</v>
      </c>
      <c r="M387" s="55">
        <v>46143</v>
      </c>
      <c r="N387" s="37"/>
    </row>
    <row r="388" spans="1:14" ht="25.5" x14ac:dyDescent="0.2">
      <c r="A388" s="47" t="s">
        <v>127</v>
      </c>
      <c r="B388" s="56" t="s">
        <v>0</v>
      </c>
      <c r="C388" s="78" t="s">
        <v>89</v>
      </c>
      <c r="D388" s="48" t="s">
        <v>0</v>
      </c>
      <c r="E388" s="58">
        <v>45517</v>
      </c>
      <c r="F388" s="77" t="s">
        <v>101</v>
      </c>
      <c r="G388" s="77">
        <v>9260089</v>
      </c>
      <c r="H388" s="51">
        <v>46161</v>
      </c>
      <c r="I388" s="52" t="s">
        <v>750</v>
      </c>
      <c r="J388" s="52" t="s">
        <v>629</v>
      </c>
      <c r="K388" s="61" t="s">
        <v>21</v>
      </c>
      <c r="L388" s="54">
        <v>804072</v>
      </c>
      <c r="M388" s="55">
        <v>46143</v>
      </c>
      <c r="N388" s="37"/>
    </row>
    <row r="389" spans="1:14" ht="25.5" x14ac:dyDescent="0.2">
      <c r="A389" s="47" t="s">
        <v>127</v>
      </c>
      <c r="B389" s="47" t="s">
        <v>42</v>
      </c>
      <c r="C389" s="77" t="s">
        <v>751</v>
      </c>
      <c r="D389" s="57" t="s">
        <v>42</v>
      </c>
      <c r="E389" s="58">
        <v>46160</v>
      </c>
      <c r="F389" s="77" t="s">
        <v>101</v>
      </c>
      <c r="G389" s="77">
        <v>9260090</v>
      </c>
      <c r="H389" s="51">
        <v>46162</v>
      </c>
      <c r="I389" s="52" t="s">
        <v>752</v>
      </c>
      <c r="J389" s="52" t="s">
        <v>753</v>
      </c>
      <c r="K389" s="61" t="s">
        <v>95</v>
      </c>
      <c r="L389" s="54">
        <v>779394</v>
      </c>
      <c r="M389" s="55">
        <v>46143</v>
      </c>
      <c r="N389" s="37"/>
    </row>
    <row r="390" spans="1:14" ht="25.5" x14ac:dyDescent="0.2">
      <c r="A390" s="47" t="s">
        <v>127</v>
      </c>
      <c r="B390" s="56" t="s">
        <v>98</v>
      </c>
      <c r="C390" s="56" t="s">
        <v>12</v>
      </c>
      <c r="D390" s="57" t="s">
        <v>42</v>
      </c>
      <c r="E390" s="58" t="s">
        <v>12</v>
      </c>
      <c r="F390" s="77" t="s">
        <v>101</v>
      </c>
      <c r="G390" s="77">
        <v>9260092</v>
      </c>
      <c r="H390" s="51">
        <v>46167</v>
      </c>
      <c r="I390" s="52" t="s">
        <v>754</v>
      </c>
      <c r="J390" s="52" t="s">
        <v>58</v>
      </c>
      <c r="K390" s="61" t="s">
        <v>55</v>
      </c>
      <c r="L390" s="54">
        <v>198730</v>
      </c>
      <c r="M390" s="55">
        <v>46143</v>
      </c>
      <c r="N390" s="37"/>
    </row>
    <row r="391" spans="1:14" ht="25.5" x14ac:dyDescent="0.2">
      <c r="A391" s="47" t="s">
        <v>127</v>
      </c>
      <c r="B391" s="56" t="s">
        <v>98</v>
      </c>
      <c r="C391" s="56" t="s">
        <v>12</v>
      </c>
      <c r="D391" s="57" t="s">
        <v>42</v>
      </c>
      <c r="E391" s="58" t="s">
        <v>12</v>
      </c>
      <c r="F391" s="77" t="s">
        <v>101</v>
      </c>
      <c r="G391" s="77">
        <v>9260094</v>
      </c>
      <c r="H391" s="51">
        <v>46169</v>
      </c>
      <c r="I391" s="52" t="s">
        <v>755</v>
      </c>
      <c r="J391" s="52" t="s">
        <v>756</v>
      </c>
      <c r="K391" s="61" t="s">
        <v>757</v>
      </c>
      <c r="L391" s="54">
        <v>130900</v>
      </c>
      <c r="M391" s="55">
        <v>46143</v>
      </c>
      <c r="N391" s="37"/>
    </row>
    <row r="392" spans="1:14" ht="38.25" x14ac:dyDescent="0.2">
      <c r="A392" s="47" t="s">
        <v>127</v>
      </c>
      <c r="B392" s="56" t="s">
        <v>98</v>
      </c>
      <c r="C392" s="56" t="s">
        <v>12</v>
      </c>
      <c r="D392" s="57" t="s">
        <v>42</v>
      </c>
      <c r="E392" s="58" t="s">
        <v>12</v>
      </c>
      <c r="F392" s="77" t="s">
        <v>101</v>
      </c>
      <c r="G392" s="77">
        <v>9260095</v>
      </c>
      <c r="H392" s="51">
        <v>46169</v>
      </c>
      <c r="I392" s="52" t="s">
        <v>758</v>
      </c>
      <c r="J392" s="52" t="s">
        <v>119</v>
      </c>
      <c r="K392" s="61" t="s">
        <v>56</v>
      </c>
      <c r="L392" s="54">
        <v>199999</v>
      </c>
      <c r="M392" s="55">
        <v>46143</v>
      </c>
      <c r="N392" s="37"/>
    </row>
    <row r="393" spans="1:14" ht="25.5" x14ac:dyDescent="0.2">
      <c r="A393" s="47" t="s">
        <v>127</v>
      </c>
      <c r="B393" s="56" t="s">
        <v>98</v>
      </c>
      <c r="C393" s="56" t="s">
        <v>12</v>
      </c>
      <c r="D393" s="57" t="s">
        <v>42</v>
      </c>
      <c r="E393" s="58" t="s">
        <v>12</v>
      </c>
      <c r="F393" s="77" t="s">
        <v>101</v>
      </c>
      <c r="G393" s="77">
        <v>9260096</v>
      </c>
      <c r="H393" s="51">
        <v>46169</v>
      </c>
      <c r="I393" s="52" t="s">
        <v>759</v>
      </c>
      <c r="J393" s="52" t="s">
        <v>58</v>
      </c>
      <c r="K393" s="61" t="s">
        <v>55</v>
      </c>
      <c r="L393" s="54">
        <v>161840</v>
      </c>
      <c r="M393" s="55">
        <v>46143</v>
      </c>
      <c r="N393" s="37"/>
    </row>
    <row r="394" spans="1:14" ht="25.5" x14ac:dyDescent="0.2">
      <c r="A394" s="47" t="s">
        <v>127</v>
      </c>
      <c r="B394" s="47" t="s">
        <v>42</v>
      </c>
      <c r="C394" s="77" t="s">
        <v>760</v>
      </c>
      <c r="D394" s="57" t="s">
        <v>42</v>
      </c>
      <c r="E394" s="58">
        <v>46162</v>
      </c>
      <c r="F394" s="77" t="s">
        <v>101</v>
      </c>
      <c r="G394" s="77">
        <v>9260097</v>
      </c>
      <c r="H394" s="51">
        <v>46169</v>
      </c>
      <c r="I394" s="52" t="s">
        <v>761</v>
      </c>
      <c r="J394" s="52" t="s">
        <v>762</v>
      </c>
      <c r="K394" s="61" t="s">
        <v>763</v>
      </c>
      <c r="L394" s="54">
        <v>4450600</v>
      </c>
      <c r="M394" s="55">
        <v>46143</v>
      </c>
      <c r="N394" s="37"/>
    </row>
    <row r="395" spans="1:14" ht="25.5" x14ac:dyDescent="0.2">
      <c r="A395" s="47" t="s">
        <v>127</v>
      </c>
      <c r="B395" s="56" t="s">
        <v>0</v>
      </c>
      <c r="C395" s="78" t="s">
        <v>89</v>
      </c>
      <c r="D395" s="48" t="s">
        <v>0</v>
      </c>
      <c r="E395" s="58">
        <v>45517</v>
      </c>
      <c r="F395" s="77" t="s">
        <v>101</v>
      </c>
      <c r="G395" s="77">
        <v>9260098</v>
      </c>
      <c r="H395" s="51">
        <v>46170</v>
      </c>
      <c r="I395" s="52" t="s">
        <v>750</v>
      </c>
      <c r="J395" s="52" t="s">
        <v>629</v>
      </c>
      <c r="K395" s="61" t="s">
        <v>21</v>
      </c>
      <c r="L395" s="54">
        <v>617292</v>
      </c>
      <c r="M395" s="55">
        <v>46143</v>
      </c>
      <c r="N395" s="37"/>
    </row>
    <row r="396" spans="1:14" ht="25.5" x14ac:dyDescent="0.2">
      <c r="A396" s="47" t="s">
        <v>127</v>
      </c>
      <c r="B396" s="56" t="s">
        <v>0</v>
      </c>
      <c r="C396" s="78" t="s">
        <v>89</v>
      </c>
      <c r="D396" s="48" t="s">
        <v>0</v>
      </c>
      <c r="E396" s="58">
        <v>45517</v>
      </c>
      <c r="F396" s="77" t="s">
        <v>101</v>
      </c>
      <c r="G396" s="77">
        <v>9260099</v>
      </c>
      <c r="H396" s="51">
        <v>46170</v>
      </c>
      <c r="I396" s="52" t="s">
        <v>363</v>
      </c>
      <c r="J396" s="52" t="s">
        <v>629</v>
      </c>
      <c r="K396" s="61" t="s">
        <v>21</v>
      </c>
      <c r="L396" s="54">
        <v>782584</v>
      </c>
      <c r="M396" s="55">
        <v>46143</v>
      </c>
      <c r="N396" s="37"/>
    </row>
    <row r="397" spans="1:14" ht="25.5" x14ac:dyDescent="0.2">
      <c r="A397" s="47" t="s">
        <v>127</v>
      </c>
      <c r="B397" s="56" t="s">
        <v>0</v>
      </c>
      <c r="C397" s="78" t="s">
        <v>89</v>
      </c>
      <c r="D397" s="48" t="s">
        <v>0</v>
      </c>
      <c r="E397" s="58">
        <v>45517</v>
      </c>
      <c r="F397" s="77" t="s">
        <v>101</v>
      </c>
      <c r="G397" s="77">
        <v>9260100</v>
      </c>
      <c r="H397" s="51">
        <v>46170</v>
      </c>
      <c r="I397" s="52" t="s">
        <v>373</v>
      </c>
      <c r="J397" s="52" t="s">
        <v>629</v>
      </c>
      <c r="K397" s="61" t="s">
        <v>21</v>
      </c>
      <c r="L397" s="54">
        <v>140646</v>
      </c>
      <c r="M397" s="55">
        <v>46143</v>
      </c>
      <c r="N397" s="37"/>
    </row>
    <row r="398" spans="1:14" ht="25.5" x14ac:dyDescent="0.2">
      <c r="A398" s="47" t="s">
        <v>127</v>
      </c>
      <c r="B398" s="56" t="s">
        <v>98</v>
      </c>
      <c r="C398" s="56" t="s">
        <v>12</v>
      </c>
      <c r="D398" s="57" t="s">
        <v>42</v>
      </c>
      <c r="E398" s="58" t="s">
        <v>12</v>
      </c>
      <c r="F398" s="77" t="s">
        <v>101</v>
      </c>
      <c r="G398" s="77">
        <v>9260101</v>
      </c>
      <c r="H398" s="51">
        <v>46171</v>
      </c>
      <c r="I398" s="52" t="s">
        <v>755</v>
      </c>
      <c r="J398" s="52" t="s">
        <v>756</v>
      </c>
      <c r="K398" s="61" t="s">
        <v>757</v>
      </c>
      <c r="L398" s="54">
        <v>209000</v>
      </c>
      <c r="M398" s="55">
        <v>46143</v>
      </c>
      <c r="N398" s="37"/>
    </row>
    <row r="399" spans="1:14" ht="38.25" x14ac:dyDescent="0.2">
      <c r="A399" s="47" t="s">
        <v>39</v>
      </c>
      <c r="B399" s="56" t="s">
        <v>98</v>
      </c>
      <c r="C399" s="56" t="s">
        <v>12</v>
      </c>
      <c r="D399" s="57" t="s">
        <v>42</v>
      </c>
      <c r="E399" s="58" t="s">
        <v>12</v>
      </c>
      <c r="F399" s="93" t="s">
        <v>19</v>
      </c>
      <c r="G399" s="78">
        <v>19260078</v>
      </c>
      <c r="H399" s="58">
        <v>46150</v>
      </c>
      <c r="I399" s="52" t="s">
        <v>764</v>
      </c>
      <c r="J399" s="52" t="s">
        <v>157</v>
      </c>
      <c r="K399" s="79" t="s">
        <v>23</v>
      </c>
      <c r="L399" s="39">
        <v>211700</v>
      </c>
      <c r="M399" s="55">
        <v>46143</v>
      </c>
      <c r="N399" s="37"/>
    </row>
    <row r="400" spans="1:14" ht="25.5" x14ac:dyDescent="0.2">
      <c r="A400" s="47" t="s">
        <v>39</v>
      </c>
      <c r="B400" s="56" t="s">
        <v>0</v>
      </c>
      <c r="C400" s="78" t="s">
        <v>89</v>
      </c>
      <c r="D400" s="48" t="s">
        <v>0</v>
      </c>
      <c r="E400" s="58">
        <v>45517</v>
      </c>
      <c r="F400" s="93" t="s">
        <v>19</v>
      </c>
      <c r="G400" s="78">
        <v>19260079</v>
      </c>
      <c r="H400" s="58">
        <v>46150</v>
      </c>
      <c r="I400" s="52" t="s">
        <v>765</v>
      </c>
      <c r="J400" s="52" t="s">
        <v>629</v>
      </c>
      <c r="K400" s="61" t="s">
        <v>21</v>
      </c>
      <c r="L400" s="39">
        <v>415812</v>
      </c>
      <c r="M400" s="55">
        <v>46143</v>
      </c>
      <c r="N400" s="37"/>
    </row>
    <row r="401" spans="1:14" ht="25.5" x14ac:dyDescent="0.2">
      <c r="A401" s="47" t="s">
        <v>39</v>
      </c>
      <c r="B401" s="56" t="s">
        <v>0</v>
      </c>
      <c r="C401" s="78" t="s">
        <v>89</v>
      </c>
      <c r="D401" s="48" t="s">
        <v>0</v>
      </c>
      <c r="E401" s="58">
        <v>45517</v>
      </c>
      <c r="F401" s="93" t="s">
        <v>19</v>
      </c>
      <c r="G401" s="78">
        <v>19260081</v>
      </c>
      <c r="H401" s="58">
        <v>46156</v>
      </c>
      <c r="I401" s="52" t="s">
        <v>766</v>
      </c>
      <c r="J401" s="52" t="s">
        <v>629</v>
      </c>
      <c r="K401" s="61" t="s">
        <v>21</v>
      </c>
      <c r="L401" s="39">
        <v>209934</v>
      </c>
      <c r="M401" s="55">
        <v>46143</v>
      </c>
      <c r="N401" s="37"/>
    </row>
    <row r="402" spans="1:14" ht="25.5" x14ac:dyDescent="0.2">
      <c r="A402" s="47" t="s">
        <v>39</v>
      </c>
      <c r="B402" s="56" t="s">
        <v>0</v>
      </c>
      <c r="C402" s="78" t="s">
        <v>89</v>
      </c>
      <c r="D402" s="48" t="s">
        <v>0</v>
      </c>
      <c r="E402" s="58">
        <v>45517</v>
      </c>
      <c r="F402" s="93" t="s">
        <v>19</v>
      </c>
      <c r="G402" s="78">
        <v>19260084</v>
      </c>
      <c r="H402" s="58">
        <v>46162</v>
      </c>
      <c r="I402" s="52" t="s">
        <v>767</v>
      </c>
      <c r="J402" s="52" t="s">
        <v>629</v>
      </c>
      <c r="K402" s="61" t="s">
        <v>21</v>
      </c>
      <c r="L402" s="39">
        <v>178082</v>
      </c>
      <c r="M402" s="55">
        <v>46143</v>
      </c>
      <c r="N402" s="37"/>
    </row>
    <row r="403" spans="1:14" ht="25.5" x14ac:dyDescent="0.2">
      <c r="A403" s="47" t="s">
        <v>39</v>
      </c>
      <c r="B403" s="56" t="s">
        <v>98</v>
      </c>
      <c r="C403" s="56" t="s">
        <v>12</v>
      </c>
      <c r="D403" s="57" t="s">
        <v>42</v>
      </c>
      <c r="E403" s="58" t="s">
        <v>12</v>
      </c>
      <c r="F403" s="93" t="s">
        <v>19</v>
      </c>
      <c r="G403" s="78">
        <v>19260085</v>
      </c>
      <c r="H403" s="58">
        <v>46162</v>
      </c>
      <c r="I403" s="52" t="s">
        <v>768</v>
      </c>
      <c r="J403" s="52" t="s">
        <v>384</v>
      </c>
      <c r="K403" s="79" t="s">
        <v>385</v>
      </c>
      <c r="L403" s="39">
        <v>25899</v>
      </c>
      <c r="M403" s="55">
        <v>46143</v>
      </c>
      <c r="N403" s="37"/>
    </row>
    <row r="404" spans="1:14" ht="13.5" x14ac:dyDescent="0.2">
      <c r="A404" s="47" t="s">
        <v>39</v>
      </c>
      <c r="B404" s="56" t="s">
        <v>98</v>
      </c>
      <c r="C404" s="56" t="s">
        <v>12</v>
      </c>
      <c r="D404" s="57" t="s">
        <v>42</v>
      </c>
      <c r="E404" s="58" t="s">
        <v>12</v>
      </c>
      <c r="F404" s="93" t="s">
        <v>19</v>
      </c>
      <c r="G404" s="78">
        <v>19260087</v>
      </c>
      <c r="H404" s="58">
        <v>46168</v>
      </c>
      <c r="I404" s="52" t="s">
        <v>769</v>
      </c>
      <c r="J404" s="52" t="s">
        <v>770</v>
      </c>
      <c r="K404" s="79" t="s">
        <v>771</v>
      </c>
      <c r="L404" s="39">
        <v>148517</v>
      </c>
      <c r="M404" s="55">
        <v>46143</v>
      </c>
      <c r="N404" s="37"/>
    </row>
    <row r="405" spans="1:14" ht="25.5" x14ac:dyDescent="0.2">
      <c r="A405" s="47" t="s">
        <v>39</v>
      </c>
      <c r="B405" s="47" t="s">
        <v>42</v>
      </c>
      <c r="C405" s="77" t="s">
        <v>772</v>
      </c>
      <c r="D405" s="57" t="s">
        <v>42</v>
      </c>
      <c r="E405" s="94">
        <v>45437</v>
      </c>
      <c r="F405" s="93" t="s">
        <v>19</v>
      </c>
      <c r="G405" s="78">
        <v>19260088</v>
      </c>
      <c r="H405" s="58">
        <v>46168</v>
      </c>
      <c r="I405" s="52" t="s">
        <v>773</v>
      </c>
      <c r="J405" s="52" t="s">
        <v>774</v>
      </c>
      <c r="K405" s="79" t="s">
        <v>775</v>
      </c>
      <c r="L405" s="39">
        <v>728875</v>
      </c>
      <c r="M405" s="55">
        <v>46143</v>
      </c>
      <c r="N405" s="37"/>
    </row>
    <row r="406" spans="1:14" ht="25.5" x14ac:dyDescent="0.2">
      <c r="A406" s="47" t="s">
        <v>38</v>
      </c>
      <c r="B406" s="56" t="s">
        <v>0</v>
      </c>
      <c r="C406" s="78" t="s">
        <v>89</v>
      </c>
      <c r="D406" s="48" t="s">
        <v>0</v>
      </c>
      <c r="E406" s="58">
        <v>45517</v>
      </c>
      <c r="F406" s="59" t="s">
        <v>19</v>
      </c>
      <c r="G406" s="53">
        <v>10260162</v>
      </c>
      <c r="H406" s="159">
        <v>46146</v>
      </c>
      <c r="I406" s="47" t="s">
        <v>776</v>
      </c>
      <c r="J406" s="52" t="s">
        <v>629</v>
      </c>
      <c r="K406" s="61" t="s">
        <v>21</v>
      </c>
      <c r="L406" s="62">
        <v>164008</v>
      </c>
      <c r="M406" s="55">
        <v>46143</v>
      </c>
      <c r="N406" s="37"/>
    </row>
    <row r="407" spans="1:14" ht="25.5" x14ac:dyDescent="0.2">
      <c r="A407" s="47" t="s">
        <v>38</v>
      </c>
      <c r="B407" s="56" t="s">
        <v>0</v>
      </c>
      <c r="C407" s="78" t="s">
        <v>89</v>
      </c>
      <c r="D407" s="48" t="s">
        <v>0</v>
      </c>
      <c r="E407" s="58">
        <v>45517</v>
      </c>
      <c r="F407" s="59" t="s">
        <v>19</v>
      </c>
      <c r="G407" s="53">
        <v>10260163</v>
      </c>
      <c r="H407" s="159">
        <v>46146</v>
      </c>
      <c r="I407" s="47" t="s">
        <v>777</v>
      </c>
      <c r="J407" s="52" t="s">
        <v>629</v>
      </c>
      <c r="K407" s="61" t="s">
        <v>21</v>
      </c>
      <c r="L407" s="62">
        <v>350061</v>
      </c>
      <c r="M407" s="55">
        <v>46143</v>
      </c>
      <c r="N407" s="37"/>
    </row>
    <row r="408" spans="1:14" ht="25.5" x14ac:dyDescent="0.2">
      <c r="A408" s="47" t="s">
        <v>38</v>
      </c>
      <c r="B408" s="56" t="s">
        <v>0</v>
      </c>
      <c r="C408" s="78" t="s">
        <v>89</v>
      </c>
      <c r="D408" s="48" t="s">
        <v>0</v>
      </c>
      <c r="E408" s="58">
        <v>45517</v>
      </c>
      <c r="F408" s="59" t="s">
        <v>19</v>
      </c>
      <c r="G408" s="53">
        <v>10260164</v>
      </c>
      <c r="H408" s="159">
        <v>46146</v>
      </c>
      <c r="I408" s="47" t="s">
        <v>778</v>
      </c>
      <c r="J408" s="52" t="s">
        <v>629</v>
      </c>
      <c r="K408" s="61" t="s">
        <v>21</v>
      </c>
      <c r="L408" s="62">
        <v>116053</v>
      </c>
      <c r="M408" s="55">
        <v>46143</v>
      </c>
      <c r="N408" s="37"/>
    </row>
    <row r="409" spans="1:14" ht="25.5" x14ac:dyDescent="0.2">
      <c r="A409" s="47" t="s">
        <v>38</v>
      </c>
      <c r="B409" s="56" t="s">
        <v>0</v>
      </c>
      <c r="C409" s="78" t="s">
        <v>89</v>
      </c>
      <c r="D409" s="48" t="s">
        <v>0</v>
      </c>
      <c r="E409" s="58">
        <v>45517</v>
      </c>
      <c r="F409" s="59" t="s">
        <v>19</v>
      </c>
      <c r="G409" s="53">
        <v>10260168</v>
      </c>
      <c r="H409" s="159">
        <v>46148</v>
      </c>
      <c r="I409" s="47" t="s">
        <v>779</v>
      </c>
      <c r="J409" s="52" t="s">
        <v>629</v>
      </c>
      <c r="K409" s="61" t="s">
        <v>21</v>
      </c>
      <c r="L409" s="62">
        <v>221075</v>
      </c>
      <c r="M409" s="55">
        <v>46143</v>
      </c>
      <c r="N409" s="37"/>
    </row>
    <row r="410" spans="1:14" ht="25.5" x14ac:dyDescent="0.2">
      <c r="A410" s="47" t="s">
        <v>38</v>
      </c>
      <c r="B410" s="56" t="s">
        <v>0</v>
      </c>
      <c r="C410" s="78" t="s">
        <v>89</v>
      </c>
      <c r="D410" s="48" t="s">
        <v>0</v>
      </c>
      <c r="E410" s="58">
        <v>45517</v>
      </c>
      <c r="F410" s="59" t="s">
        <v>19</v>
      </c>
      <c r="G410" s="53">
        <v>10260169</v>
      </c>
      <c r="H410" s="159">
        <v>46148</v>
      </c>
      <c r="I410" s="47" t="s">
        <v>779</v>
      </c>
      <c r="J410" s="52" t="s">
        <v>629</v>
      </c>
      <c r="K410" s="61" t="s">
        <v>21</v>
      </c>
      <c r="L410" s="62">
        <v>238904</v>
      </c>
      <c r="M410" s="55">
        <v>46143</v>
      </c>
      <c r="N410" s="37"/>
    </row>
    <row r="411" spans="1:14" ht="25.5" x14ac:dyDescent="0.2">
      <c r="A411" s="47" t="s">
        <v>38</v>
      </c>
      <c r="B411" s="56" t="s">
        <v>0</v>
      </c>
      <c r="C411" s="78" t="s">
        <v>89</v>
      </c>
      <c r="D411" s="48" t="s">
        <v>0</v>
      </c>
      <c r="E411" s="58">
        <v>45517</v>
      </c>
      <c r="F411" s="59" t="s">
        <v>19</v>
      </c>
      <c r="G411" s="53">
        <v>10260170</v>
      </c>
      <c r="H411" s="159">
        <v>46148</v>
      </c>
      <c r="I411" s="47" t="s">
        <v>779</v>
      </c>
      <c r="J411" s="52" t="s">
        <v>629</v>
      </c>
      <c r="K411" s="61" t="s">
        <v>21</v>
      </c>
      <c r="L411" s="62">
        <v>233075</v>
      </c>
      <c r="M411" s="55">
        <v>46143</v>
      </c>
      <c r="N411" s="37"/>
    </row>
    <row r="412" spans="1:14" ht="25.5" x14ac:dyDescent="0.2">
      <c r="A412" s="47" t="s">
        <v>38</v>
      </c>
      <c r="B412" s="56" t="s">
        <v>0</v>
      </c>
      <c r="C412" s="78" t="s">
        <v>89</v>
      </c>
      <c r="D412" s="48" t="s">
        <v>0</v>
      </c>
      <c r="E412" s="58">
        <v>45517</v>
      </c>
      <c r="F412" s="59" t="s">
        <v>19</v>
      </c>
      <c r="G412" s="53">
        <v>10260175</v>
      </c>
      <c r="H412" s="159">
        <v>46154</v>
      </c>
      <c r="I412" s="47" t="s">
        <v>780</v>
      </c>
      <c r="J412" s="52" t="s">
        <v>629</v>
      </c>
      <c r="K412" s="61" t="s">
        <v>21</v>
      </c>
      <c r="L412" s="62">
        <v>313019</v>
      </c>
      <c r="M412" s="55">
        <v>46143</v>
      </c>
      <c r="N412" s="37"/>
    </row>
    <row r="413" spans="1:14" ht="25.5" x14ac:dyDescent="0.2">
      <c r="A413" s="47" t="s">
        <v>38</v>
      </c>
      <c r="B413" s="56" t="s">
        <v>0</v>
      </c>
      <c r="C413" s="78" t="s">
        <v>89</v>
      </c>
      <c r="D413" s="48" t="s">
        <v>0</v>
      </c>
      <c r="E413" s="58">
        <v>45517</v>
      </c>
      <c r="F413" s="59" t="s">
        <v>19</v>
      </c>
      <c r="G413" s="53">
        <v>10260176</v>
      </c>
      <c r="H413" s="159">
        <v>46156</v>
      </c>
      <c r="I413" s="47" t="s">
        <v>781</v>
      </c>
      <c r="J413" s="52" t="s">
        <v>629</v>
      </c>
      <c r="K413" s="61" t="s">
        <v>21</v>
      </c>
      <c r="L413" s="62">
        <v>207979</v>
      </c>
      <c r="M413" s="55">
        <v>46143</v>
      </c>
      <c r="N413" s="37"/>
    </row>
    <row r="414" spans="1:14" ht="25.5" x14ac:dyDescent="0.2">
      <c r="A414" s="47" t="s">
        <v>38</v>
      </c>
      <c r="B414" s="56" t="s">
        <v>98</v>
      </c>
      <c r="C414" s="56" t="s">
        <v>12</v>
      </c>
      <c r="D414" s="57" t="s">
        <v>42</v>
      </c>
      <c r="E414" s="58" t="s">
        <v>12</v>
      </c>
      <c r="F414" s="59" t="s">
        <v>19</v>
      </c>
      <c r="G414" s="53">
        <v>10260177</v>
      </c>
      <c r="H414" s="159">
        <v>46156</v>
      </c>
      <c r="I414" s="47" t="s">
        <v>782</v>
      </c>
      <c r="J414" s="47" t="s">
        <v>783</v>
      </c>
      <c r="K414" s="79" t="s">
        <v>90</v>
      </c>
      <c r="L414" s="62">
        <v>169500</v>
      </c>
      <c r="M414" s="55">
        <v>46143</v>
      </c>
      <c r="N414" s="37"/>
    </row>
    <row r="415" spans="1:14" ht="25.5" x14ac:dyDescent="0.2">
      <c r="A415" s="47" t="s">
        <v>38</v>
      </c>
      <c r="B415" s="56" t="s">
        <v>0</v>
      </c>
      <c r="C415" s="78" t="s">
        <v>89</v>
      </c>
      <c r="D415" s="48" t="s">
        <v>0</v>
      </c>
      <c r="E415" s="58">
        <v>45517</v>
      </c>
      <c r="F415" s="59" t="s">
        <v>19</v>
      </c>
      <c r="G415" s="53">
        <v>10260179</v>
      </c>
      <c r="H415" s="159">
        <v>46157</v>
      </c>
      <c r="I415" s="47" t="s">
        <v>781</v>
      </c>
      <c r="J415" s="52" t="s">
        <v>629</v>
      </c>
      <c r="K415" s="61" t="s">
        <v>21</v>
      </c>
      <c r="L415" s="62">
        <v>228922</v>
      </c>
      <c r="M415" s="55">
        <v>46143</v>
      </c>
      <c r="N415" s="37"/>
    </row>
    <row r="416" spans="1:14" ht="25.5" x14ac:dyDescent="0.2">
      <c r="A416" s="47" t="s">
        <v>38</v>
      </c>
      <c r="B416" s="56" t="s">
        <v>0</v>
      </c>
      <c r="C416" s="78" t="s">
        <v>89</v>
      </c>
      <c r="D416" s="48" t="s">
        <v>0</v>
      </c>
      <c r="E416" s="58">
        <v>45517</v>
      </c>
      <c r="F416" s="59" t="s">
        <v>19</v>
      </c>
      <c r="G416" s="53">
        <v>10260182</v>
      </c>
      <c r="H416" s="159">
        <v>46161</v>
      </c>
      <c r="I416" s="47" t="s">
        <v>784</v>
      </c>
      <c r="J416" s="52" t="s">
        <v>629</v>
      </c>
      <c r="K416" s="61" t="s">
        <v>21</v>
      </c>
      <c r="L416" s="62">
        <v>283079</v>
      </c>
      <c r="M416" s="55">
        <v>46143</v>
      </c>
      <c r="N416" s="37"/>
    </row>
    <row r="417" spans="1:14" ht="25.5" x14ac:dyDescent="0.2">
      <c r="A417" s="47" t="s">
        <v>38</v>
      </c>
      <c r="B417" s="56" t="s">
        <v>0</v>
      </c>
      <c r="C417" s="78" t="s">
        <v>89</v>
      </c>
      <c r="D417" s="48" t="s">
        <v>0</v>
      </c>
      <c r="E417" s="58">
        <v>45517</v>
      </c>
      <c r="F417" s="59" t="s">
        <v>19</v>
      </c>
      <c r="G417" s="53">
        <v>10260183</v>
      </c>
      <c r="H417" s="159">
        <v>46161</v>
      </c>
      <c r="I417" s="47" t="s">
        <v>784</v>
      </c>
      <c r="J417" s="52" t="s">
        <v>629</v>
      </c>
      <c r="K417" s="61" t="s">
        <v>21</v>
      </c>
      <c r="L417" s="62">
        <v>283079</v>
      </c>
      <c r="M417" s="55">
        <v>46143</v>
      </c>
      <c r="N417" s="37"/>
    </row>
    <row r="418" spans="1:14" ht="25.5" x14ac:dyDescent="0.2">
      <c r="A418" s="47" t="s">
        <v>38</v>
      </c>
      <c r="B418" s="56" t="s">
        <v>98</v>
      </c>
      <c r="C418" s="56" t="s">
        <v>12</v>
      </c>
      <c r="D418" s="57" t="s">
        <v>42</v>
      </c>
      <c r="E418" s="58" t="s">
        <v>12</v>
      </c>
      <c r="F418" s="59" t="s">
        <v>19</v>
      </c>
      <c r="G418" s="53">
        <v>10260184</v>
      </c>
      <c r="H418" s="159">
        <v>46161</v>
      </c>
      <c r="I418" s="47" t="s">
        <v>785</v>
      </c>
      <c r="J418" s="47" t="s">
        <v>408</v>
      </c>
      <c r="K418" s="79" t="s">
        <v>23</v>
      </c>
      <c r="L418" s="62">
        <v>113850</v>
      </c>
      <c r="M418" s="55">
        <v>46143</v>
      </c>
      <c r="N418" s="37"/>
    </row>
    <row r="419" spans="1:14" ht="25.5" x14ac:dyDescent="0.2">
      <c r="A419" s="47" t="s">
        <v>38</v>
      </c>
      <c r="B419" s="56" t="s">
        <v>0</v>
      </c>
      <c r="C419" s="78" t="s">
        <v>89</v>
      </c>
      <c r="D419" s="48" t="s">
        <v>0</v>
      </c>
      <c r="E419" s="58">
        <v>45517</v>
      </c>
      <c r="F419" s="59" t="s">
        <v>19</v>
      </c>
      <c r="G419" s="53">
        <v>10260185</v>
      </c>
      <c r="H419" s="159">
        <v>46162</v>
      </c>
      <c r="I419" s="47" t="s">
        <v>786</v>
      </c>
      <c r="J419" s="52" t="s">
        <v>629</v>
      </c>
      <c r="K419" s="61" t="s">
        <v>21</v>
      </c>
      <c r="L419" s="62">
        <v>281818</v>
      </c>
      <c r="M419" s="55">
        <v>46143</v>
      </c>
      <c r="N419" s="37"/>
    </row>
    <row r="420" spans="1:14" ht="25.5" x14ac:dyDescent="0.2">
      <c r="A420" s="47" t="s">
        <v>38</v>
      </c>
      <c r="B420" s="56" t="s">
        <v>0</v>
      </c>
      <c r="C420" s="78" t="s">
        <v>89</v>
      </c>
      <c r="D420" s="48" t="s">
        <v>0</v>
      </c>
      <c r="E420" s="58">
        <v>45517</v>
      </c>
      <c r="F420" s="59" t="s">
        <v>19</v>
      </c>
      <c r="G420" s="53">
        <v>10260186</v>
      </c>
      <c r="H420" s="159">
        <v>46162</v>
      </c>
      <c r="I420" s="47" t="s">
        <v>786</v>
      </c>
      <c r="J420" s="52" t="s">
        <v>629</v>
      </c>
      <c r="K420" s="61" t="s">
        <v>21</v>
      </c>
      <c r="L420" s="62">
        <v>281018</v>
      </c>
      <c r="M420" s="55">
        <v>46143</v>
      </c>
      <c r="N420" s="37"/>
    </row>
    <row r="421" spans="1:14" ht="25.5" x14ac:dyDescent="0.2">
      <c r="A421" s="47" t="s">
        <v>38</v>
      </c>
      <c r="B421" s="56" t="s">
        <v>0</v>
      </c>
      <c r="C421" s="78" t="s">
        <v>89</v>
      </c>
      <c r="D421" s="48" t="s">
        <v>0</v>
      </c>
      <c r="E421" s="58">
        <v>45517</v>
      </c>
      <c r="F421" s="59" t="s">
        <v>19</v>
      </c>
      <c r="G421" s="53">
        <v>10260187</v>
      </c>
      <c r="H421" s="159">
        <v>46162</v>
      </c>
      <c r="I421" s="47" t="s">
        <v>786</v>
      </c>
      <c r="J421" s="52" t="s">
        <v>629</v>
      </c>
      <c r="K421" s="61" t="s">
        <v>21</v>
      </c>
      <c r="L421" s="62">
        <v>281018</v>
      </c>
      <c r="M421" s="55">
        <v>46143</v>
      </c>
      <c r="N421" s="37"/>
    </row>
    <row r="422" spans="1:14" ht="25.5" x14ac:dyDescent="0.2">
      <c r="A422" s="47" t="s">
        <v>38</v>
      </c>
      <c r="B422" s="56" t="s">
        <v>0</v>
      </c>
      <c r="C422" s="78" t="s">
        <v>89</v>
      </c>
      <c r="D422" s="48" t="s">
        <v>0</v>
      </c>
      <c r="E422" s="58">
        <v>45517</v>
      </c>
      <c r="F422" s="59" t="s">
        <v>19</v>
      </c>
      <c r="G422" s="53">
        <v>10260188</v>
      </c>
      <c r="H422" s="159">
        <v>46162</v>
      </c>
      <c r="I422" s="47" t="s">
        <v>787</v>
      </c>
      <c r="J422" s="52" t="s">
        <v>629</v>
      </c>
      <c r="K422" s="61" t="s">
        <v>21</v>
      </c>
      <c r="L422" s="62">
        <v>203582</v>
      </c>
      <c r="M422" s="55">
        <v>46143</v>
      </c>
      <c r="N422" s="37"/>
    </row>
    <row r="423" spans="1:14" ht="25.5" x14ac:dyDescent="0.2">
      <c r="A423" s="47" t="s">
        <v>38</v>
      </c>
      <c r="B423" s="56" t="s">
        <v>0</v>
      </c>
      <c r="C423" s="78" t="s">
        <v>89</v>
      </c>
      <c r="D423" s="48" t="s">
        <v>0</v>
      </c>
      <c r="E423" s="58">
        <v>45517</v>
      </c>
      <c r="F423" s="59" t="s">
        <v>19</v>
      </c>
      <c r="G423" s="53">
        <v>10260189</v>
      </c>
      <c r="H423" s="159">
        <v>46168</v>
      </c>
      <c r="I423" s="47" t="s">
        <v>788</v>
      </c>
      <c r="J423" s="52" t="s">
        <v>629</v>
      </c>
      <c r="K423" s="61" t="s">
        <v>21</v>
      </c>
      <c r="L423" s="62">
        <v>248018</v>
      </c>
      <c r="M423" s="55">
        <v>46143</v>
      </c>
      <c r="N423" s="37"/>
    </row>
    <row r="424" spans="1:14" ht="25.5" x14ac:dyDescent="0.2">
      <c r="A424" s="47" t="s">
        <v>38</v>
      </c>
      <c r="B424" s="56" t="s">
        <v>0</v>
      </c>
      <c r="C424" s="78" t="s">
        <v>89</v>
      </c>
      <c r="D424" s="48" t="s">
        <v>0</v>
      </c>
      <c r="E424" s="58">
        <v>45517</v>
      </c>
      <c r="F424" s="59" t="s">
        <v>19</v>
      </c>
      <c r="G424" s="53">
        <v>10260190</v>
      </c>
      <c r="H424" s="159">
        <v>46168</v>
      </c>
      <c r="I424" s="47" t="s">
        <v>789</v>
      </c>
      <c r="J424" s="52" t="s">
        <v>629</v>
      </c>
      <c r="K424" s="61" t="s">
        <v>21</v>
      </c>
      <c r="L424" s="62">
        <v>439790</v>
      </c>
      <c r="M424" s="55">
        <v>46143</v>
      </c>
      <c r="N424" s="37"/>
    </row>
    <row r="425" spans="1:14" ht="25.5" x14ac:dyDescent="0.2">
      <c r="A425" s="47" t="s">
        <v>38</v>
      </c>
      <c r="B425" s="56" t="s">
        <v>0</v>
      </c>
      <c r="C425" s="78" t="s">
        <v>89</v>
      </c>
      <c r="D425" s="48" t="s">
        <v>0</v>
      </c>
      <c r="E425" s="58">
        <v>45517</v>
      </c>
      <c r="F425" s="59" t="s">
        <v>19</v>
      </c>
      <c r="G425" s="53">
        <v>10260191</v>
      </c>
      <c r="H425" s="159">
        <v>46168</v>
      </c>
      <c r="I425" s="47" t="s">
        <v>789</v>
      </c>
      <c r="J425" s="52" t="s">
        <v>629</v>
      </c>
      <c r="K425" s="61" t="s">
        <v>21</v>
      </c>
      <c r="L425" s="62">
        <v>439790</v>
      </c>
      <c r="M425" s="55">
        <v>46143</v>
      </c>
      <c r="N425" s="37"/>
    </row>
    <row r="426" spans="1:14" ht="25.5" x14ac:dyDescent="0.2">
      <c r="A426" s="47" t="s">
        <v>38</v>
      </c>
      <c r="B426" s="56" t="s">
        <v>0</v>
      </c>
      <c r="C426" s="78" t="s">
        <v>89</v>
      </c>
      <c r="D426" s="48" t="s">
        <v>0</v>
      </c>
      <c r="E426" s="58">
        <v>45517</v>
      </c>
      <c r="F426" s="59" t="s">
        <v>19</v>
      </c>
      <c r="G426" s="53">
        <v>10260194</v>
      </c>
      <c r="H426" s="159">
        <v>46170</v>
      </c>
      <c r="I426" s="47" t="s">
        <v>790</v>
      </c>
      <c r="J426" s="52" t="s">
        <v>629</v>
      </c>
      <c r="K426" s="61" t="s">
        <v>21</v>
      </c>
      <c r="L426" s="62">
        <v>194922</v>
      </c>
      <c r="M426" s="55">
        <v>46143</v>
      </c>
      <c r="N426" s="37"/>
    </row>
    <row r="427" spans="1:14" ht="25.5" x14ac:dyDescent="0.2">
      <c r="A427" s="47" t="s">
        <v>38</v>
      </c>
      <c r="B427" s="56" t="s">
        <v>0</v>
      </c>
      <c r="C427" s="78" t="s">
        <v>89</v>
      </c>
      <c r="D427" s="48" t="s">
        <v>0</v>
      </c>
      <c r="E427" s="58">
        <v>45517</v>
      </c>
      <c r="F427" s="59" t="s">
        <v>19</v>
      </c>
      <c r="G427" s="53">
        <v>10260195</v>
      </c>
      <c r="H427" s="159">
        <v>46171</v>
      </c>
      <c r="I427" s="47" t="s">
        <v>791</v>
      </c>
      <c r="J427" s="52" t="s">
        <v>629</v>
      </c>
      <c r="K427" s="61" t="s">
        <v>21</v>
      </c>
      <c r="L427" s="62">
        <v>133879</v>
      </c>
      <c r="M427" s="55">
        <v>46143</v>
      </c>
      <c r="N427" s="37"/>
    </row>
    <row r="428" spans="1:14" ht="25.5" x14ac:dyDescent="0.2">
      <c r="A428" s="47" t="s">
        <v>38</v>
      </c>
      <c r="B428" s="56" t="s">
        <v>0</v>
      </c>
      <c r="C428" s="78" t="s">
        <v>89</v>
      </c>
      <c r="D428" s="48" t="s">
        <v>0</v>
      </c>
      <c r="E428" s="58">
        <v>45517</v>
      </c>
      <c r="F428" s="59" t="s">
        <v>19</v>
      </c>
      <c r="G428" s="53">
        <v>10260196</v>
      </c>
      <c r="H428" s="159">
        <v>46171</v>
      </c>
      <c r="I428" s="47" t="s">
        <v>791</v>
      </c>
      <c r="J428" s="52" t="s">
        <v>629</v>
      </c>
      <c r="K428" s="61" t="s">
        <v>21</v>
      </c>
      <c r="L428" s="62">
        <v>164879</v>
      </c>
      <c r="M428" s="55">
        <v>46143</v>
      </c>
      <c r="N428" s="37"/>
    </row>
    <row r="429" spans="1:14" ht="25.5" x14ac:dyDescent="0.2">
      <c r="A429" s="47" t="s">
        <v>38</v>
      </c>
      <c r="B429" s="56" t="s">
        <v>0</v>
      </c>
      <c r="C429" s="78" t="s">
        <v>89</v>
      </c>
      <c r="D429" s="48" t="s">
        <v>0</v>
      </c>
      <c r="E429" s="58">
        <v>45517</v>
      </c>
      <c r="F429" s="59" t="s">
        <v>19</v>
      </c>
      <c r="G429" s="53">
        <v>10260197</v>
      </c>
      <c r="H429" s="159">
        <v>46171</v>
      </c>
      <c r="I429" s="47" t="s">
        <v>792</v>
      </c>
      <c r="J429" s="52" t="s">
        <v>629</v>
      </c>
      <c r="K429" s="61" t="s">
        <v>21</v>
      </c>
      <c r="L429" s="62">
        <v>154879</v>
      </c>
      <c r="M429" s="55">
        <v>46143</v>
      </c>
      <c r="N429" s="37"/>
    </row>
    <row r="430" spans="1:14" ht="25.5" x14ac:dyDescent="0.2">
      <c r="A430" s="47" t="s">
        <v>29</v>
      </c>
      <c r="B430" s="56" t="s">
        <v>98</v>
      </c>
      <c r="C430" s="56" t="s">
        <v>12</v>
      </c>
      <c r="D430" s="57" t="s">
        <v>42</v>
      </c>
      <c r="E430" s="58" t="s">
        <v>12</v>
      </c>
      <c r="F430" s="50" t="s">
        <v>104</v>
      </c>
      <c r="G430" s="59">
        <v>11260104</v>
      </c>
      <c r="H430" s="68">
        <v>46149</v>
      </c>
      <c r="I430" s="47" t="s">
        <v>793</v>
      </c>
      <c r="J430" s="47" t="s">
        <v>83</v>
      </c>
      <c r="K430" s="53" t="s">
        <v>84</v>
      </c>
      <c r="L430" s="54">
        <v>30345</v>
      </c>
      <c r="M430" s="55">
        <v>46143</v>
      </c>
      <c r="N430" s="37"/>
    </row>
    <row r="431" spans="1:14" ht="51" x14ac:dyDescent="0.2">
      <c r="A431" s="47" t="s">
        <v>29</v>
      </c>
      <c r="B431" s="56" t="s">
        <v>0</v>
      </c>
      <c r="C431" s="78" t="s">
        <v>89</v>
      </c>
      <c r="D431" s="48" t="s">
        <v>0</v>
      </c>
      <c r="E431" s="58">
        <v>45517</v>
      </c>
      <c r="F431" s="50" t="s">
        <v>104</v>
      </c>
      <c r="G431" s="59">
        <v>11260106</v>
      </c>
      <c r="H431" s="68">
        <v>46149</v>
      </c>
      <c r="I431" s="52" t="s">
        <v>794</v>
      </c>
      <c r="J431" s="52" t="s">
        <v>629</v>
      </c>
      <c r="K431" s="61" t="s">
        <v>21</v>
      </c>
      <c r="L431" s="54">
        <v>735538</v>
      </c>
      <c r="M431" s="55">
        <v>46143</v>
      </c>
      <c r="N431" s="37"/>
    </row>
    <row r="432" spans="1:14" ht="51" x14ac:dyDescent="0.2">
      <c r="A432" s="47" t="s">
        <v>29</v>
      </c>
      <c r="B432" s="56" t="s">
        <v>0</v>
      </c>
      <c r="C432" s="78" t="s">
        <v>89</v>
      </c>
      <c r="D432" s="48" t="s">
        <v>0</v>
      </c>
      <c r="E432" s="58">
        <v>45517</v>
      </c>
      <c r="F432" s="50" t="s">
        <v>104</v>
      </c>
      <c r="G432" s="59">
        <v>11260107</v>
      </c>
      <c r="H432" s="68">
        <v>46150</v>
      </c>
      <c r="I432" s="47" t="s">
        <v>795</v>
      </c>
      <c r="J432" s="52" t="s">
        <v>629</v>
      </c>
      <c r="K432" s="61" t="s">
        <v>21</v>
      </c>
      <c r="L432" s="54">
        <v>451769</v>
      </c>
      <c r="M432" s="55">
        <v>46143</v>
      </c>
      <c r="N432" s="37"/>
    </row>
    <row r="433" spans="1:14" ht="38.25" x14ac:dyDescent="0.2">
      <c r="A433" s="47" t="s">
        <v>29</v>
      </c>
      <c r="B433" s="56" t="s">
        <v>0</v>
      </c>
      <c r="C433" s="78" t="s">
        <v>89</v>
      </c>
      <c r="D433" s="48" t="s">
        <v>0</v>
      </c>
      <c r="E433" s="58">
        <v>45517</v>
      </c>
      <c r="F433" s="50" t="s">
        <v>104</v>
      </c>
      <c r="G433" s="59">
        <v>11260108</v>
      </c>
      <c r="H433" s="68">
        <v>46153</v>
      </c>
      <c r="I433" s="52" t="s">
        <v>796</v>
      </c>
      <c r="J433" s="52" t="s">
        <v>629</v>
      </c>
      <c r="K433" s="61" t="s">
        <v>21</v>
      </c>
      <c r="L433" s="54">
        <v>286871</v>
      </c>
      <c r="M433" s="55">
        <v>46143</v>
      </c>
      <c r="N433" s="37"/>
    </row>
    <row r="434" spans="1:14" ht="38.25" x14ac:dyDescent="0.2">
      <c r="A434" s="47" t="s">
        <v>29</v>
      </c>
      <c r="B434" s="56" t="s">
        <v>0</v>
      </c>
      <c r="C434" s="78" t="s">
        <v>89</v>
      </c>
      <c r="D434" s="48" t="s">
        <v>0</v>
      </c>
      <c r="E434" s="58">
        <v>45517</v>
      </c>
      <c r="F434" s="50" t="s">
        <v>104</v>
      </c>
      <c r="G434" s="59">
        <v>11260109</v>
      </c>
      <c r="H434" s="68">
        <v>46157</v>
      </c>
      <c r="I434" s="47" t="s">
        <v>797</v>
      </c>
      <c r="J434" s="52" t="s">
        <v>629</v>
      </c>
      <c r="K434" s="61" t="s">
        <v>21</v>
      </c>
      <c r="L434" s="54">
        <v>327934</v>
      </c>
      <c r="M434" s="55">
        <v>46143</v>
      </c>
      <c r="N434" s="37"/>
    </row>
    <row r="435" spans="1:14" ht="38.25" x14ac:dyDescent="0.2">
      <c r="A435" s="47" t="s">
        <v>29</v>
      </c>
      <c r="B435" s="56" t="s">
        <v>0</v>
      </c>
      <c r="C435" s="78" t="s">
        <v>89</v>
      </c>
      <c r="D435" s="48" t="s">
        <v>0</v>
      </c>
      <c r="E435" s="58">
        <v>45517</v>
      </c>
      <c r="F435" s="50" t="s">
        <v>104</v>
      </c>
      <c r="G435" s="59">
        <v>11260115</v>
      </c>
      <c r="H435" s="68">
        <v>46162</v>
      </c>
      <c r="I435" s="47" t="s">
        <v>798</v>
      </c>
      <c r="J435" s="52" t="s">
        <v>629</v>
      </c>
      <c r="K435" s="61" t="s">
        <v>21</v>
      </c>
      <c r="L435" s="54">
        <v>406934</v>
      </c>
      <c r="M435" s="55">
        <v>46143</v>
      </c>
      <c r="N435" s="37"/>
    </row>
    <row r="436" spans="1:14" ht="25.5" x14ac:dyDescent="0.2">
      <c r="A436" s="47" t="s">
        <v>29</v>
      </c>
      <c r="B436" s="56" t="s">
        <v>98</v>
      </c>
      <c r="C436" s="56" t="s">
        <v>12</v>
      </c>
      <c r="D436" s="57" t="s">
        <v>42</v>
      </c>
      <c r="E436" s="58" t="s">
        <v>12</v>
      </c>
      <c r="F436" s="50" t="s">
        <v>104</v>
      </c>
      <c r="G436" s="59">
        <v>11260119</v>
      </c>
      <c r="H436" s="68">
        <v>46169</v>
      </c>
      <c r="I436" s="47" t="s">
        <v>799</v>
      </c>
      <c r="J436" s="47" t="s">
        <v>83</v>
      </c>
      <c r="K436" s="53" t="s">
        <v>84</v>
      </c>
      <c r="L436" s="54">
        <v>30345</v>
      </c>
      <c r="M436" s="55">
        <v>46143</v>
      </c>
      <c r="N436" s="37"/>
    </row>
    <row r="437" spans="1:14" ht="38.25" x14ac:dyDescent="0.2">
      <c r="A437" s="47" t="s">
        <v>29</v>
      </c>
      <c r="B437" s="56" t="s">
        <v>0</v>
      </c>
      <c r="C437" s="78" t="s">
        <v>89</v>
      </c>
      <c r="D437" s="48" t="s">
        <v>0</v>
      </c>
      <c r="E437" s="58">
        <v>45517</v>
      </c>
      <c r="F437" s="50" t="s">
        <v>104</v>
      </c>
      <c r="G437" s="59">
        <v>11260124</v>
      </c>
      <c r="H437" s="68">
        <v>46171</v>
      </c>
      <c r="I437" s="47" t="s">
        <v>800</v>
      </c>
      <c r="J437" s="52" t="s">
        <v>629</v>
      </c>
      <c r="K437" s="61" t="s">
        <v>21</v>
      </c>
      <c r="L437" s="54">
        <v>113907</v>
      </c>
      <c r="M437" s="55">
        <v>46143</v>
      </c>
      <c r="N437" s="37"/>
    </row>
    <row r="438" spans="1:14" ht="25.5" x14ac:dyDescent="0.2">
      <c r="A438" s="47" t="s">
        <v>28</v>
      </c>
      <c r="B438" s="56" t="s">
        <v>0</v>
      </c>
      <c r="C438" s="78" t="s">
        <v>89</v>
      </c>
      <c r="D438" s="48" t="s">
        <v>0</v>
      </c>
      <c r="E438" s="58">
        <v>45517</v>
      </c>
      <c r="F438" s="46" t="s">
        <v>86</v>
      </c>
      <c r="G438" s="80">
        <v>12260067</v>
      </c>
      <c r="H438" s="81">
        <v>46146</v>
      </c>
      <c r="I438" s="52" t="s">
        <v>801</v>
      </c>
      <c r="J438" s="52" t="s">
        <v>629</v>
      </c>
      <c r="K438" s="61" t="s">
        <v>21</v>
      </c>
      <c r="L438" s="82">
        <v>238876</v>
      </c>
      <c r="M438" s="55">
        <v>46143</v>
      </c>
      <c r="N438" s="37"/>
    </row>
    <row r="439" spans="1:14" ht="25.5" x14ac:dyDescent="0.2">
      <c r="A439" s="47" t="s">
        <v>28</v>
      </c>
      <c r="B439" s="56" t="s">
        <v>0</v>
      </c>
      <c r="C439" s="78" t="s">
        <v>89</v>
      </c>
      <c r="D439" s="48" t="s">
        <v>0</v>
      </c>
      <c r="E439" s="58">
        <v>45517</v>
      </c>
      <c r="F439" s="46" t="s">
        <v>86</v>
      </c>
      <c r="G439" s="80">
        <v>12260068</v>
      </c>
      <c r="H439" s="81">
        <v>46147</v>
      </c>
      <c r="I439" s="52" t="s">
        <v>802</v>
      </c>
      <c r="J439" s="52" t="s">
        <v>629</v>
      </c>
      <c r="K439" s="61" t="s">
        <v>21</v>
      </c>
      <c r="L439" s="82">
        <v>438790</v>
      </c>
      <c r="M439" s="55">
        <v>46143</v>
      </c>
      <c r="N439" s="37"/>
    </row>
    <row r="440" spans="1:14" ht="25.5" x14ac:dyDescent="0.2">
      <c r="A440" s="47" t="s">
        <v>28</v>
      </c>
      <c r="B440" s="56" t="s">
        <v>0</v>
      </c>
      <c r="C440" s="78" t="s">
        <v>89</v>
      </c>
      <c r="D440" s="48" t="s">
        <v>0</v>
      </c>
      <c r="E440" s="58">
        <v>45517</v>
      </c>
      <c r="F440" s="46" t="s">
        <v>86</v>
      </c>
      <c r="G440" s="80">
        <v>12260072</v>
      </c>
      <c r="H440" s="81">
        <v>46147</v>
      </c>
      <c r="I440" s="52" t="s">
        <v>803</v>
      </c>
      <c r="J440" s="52" t="s">
        <v>629</v>
      </c>
      <c r="K440" s="61" t="s">
        <v>21</v>
      </c>
      <c r="L440" s="82">
        <v>318790</v>
      </c>
      <c r="M440" s="55">
        <v>46143</v>
      </c>
      <c r="N440" s="37"/>
    </row>
    <row r="441" spans="1:14" ht="25.5" x14ac:dyDescent="0.2">
      <c r="A441" s="47" t="s">
        <v>28</v>
      </c>
      <c r="B441" s="56" t="s">
        <v>0</v>
      </c>
      <c r="C441" s="78" t="s">
        <v>89</v>
      </c>
      <c r="D441" s="48" t="s">
        <v>0</v>
      </c>
      <c r="E441" s="58">
        <v>45517</v>
      </c>
      <c r="F441" s="46" t="s">
        <v>86</v>
      </c>
      <c r="G441" s="80">
        <v>12260073</v>
      </c>
      <c r="H441" s="81">
        <v>46148</v>
      </c>
      <c r="I441" s="52" t="s">
        <v>804</v>
      </c>
      <c r="J441" s="52" t="s">
        <v>629</v>
      </c>
      <c r="K441" s="61" t="s">
        <v>21</v>
      </c>
      <c r="L441" s="82">
        <v>329904</v>
      </c>
      <c r="M441" s="55">
        <v>46143</v>
      </c>
      <c r="N441" s="37"/>
    </row>
    <row r="442" spans="1:14" ht="63.75" x14ac:dyDescent="0.2">
      <c r="A442" s="47" t="s">
        <v>28</v>
      </c>
      <c r="B442" s="56" t="s">
        <v>0</v>
      </c>
      <c r="C442" s="78" t="s">
        <v>89</v>
      </c>
      <c r="D442" s="48" t="s">
        <v>0</v>
      </c>
      <c r="E442" s="58">
        <v>45517</v>
      </c>
      <c r="F442" s="46" t="s">
        <v>86</v>
      </c>
      <c r="G442" s="80">
        <v>12260074</v>
      </c>
      <c r="H442" s="81">
        <v>46148</v>
      </c>
      <c r="I442" s="52" t="s">
        <v>805</v>
      </c>
      <c r="J442" s="52" t="s">
        <v>629</v>
      </c>
      <c r="K442" s="61" t="s">
        <v>21</v>
      </c>
      <c r="L442" s="82">
        <v>1568616</v>
      </c>
      <c r="M442" s="55">
        <v>46143</v>
      </c>
      <c r="N442" s="37"/>
    </row>
    <row r="443" spans="1:14" ht="25.5" x14ac:dyDescent="0.2">
      <c r="A443" s="47" t="s">
        <v>28</v>
      </c>
      <c r="B443" s="56" t="s">
        <v>0</v>
      </c>
      <c r="C443" s="78" t="s">
        <v>89</v>
      </c>
      <c r="D443" s="48" t="s">
        <v>0</v>
      </c>
      <c r="E443" s="58">
        <v>45517</v>
      </c>
      <c r="F443" s="46" t="s">
        <v>86</v>
      </c>
      <c r="G443" s="80">
        <v>12260076</v>
      </c>
      <c r="H443" s="81">
        <v>46149</v>
      </c>
      <c r="I443" s="52" t="s">
        <v>806</v>
      </c>
      <c r="J443" s="52" t="s">
        <v>629</v>
      </c>
      <c r="K443" s="61" t="s">
        <v>21</v>
      </c>
      <c r="L443" s="82">
        <v>326048</v>
      </c>
      <c r="M443" s="55">
        <v>46143</v>
      </c>
      <c r="N443" s="37"/>
    </row>
    <row r="444" spans="1:14" ht="25.5" x14ac:dyDescent="0.2">
      <c r="A444" s="47" t="s">
        <v>28</v>
      </c>
      <c r="B444" s="56" t="s">
        <v>0</v>
      </c>
      <c r="C444" s="78" t="s">
        <v>89</v>
      </c>
      <c r="D444" s="48" t="s">
        <v>0</v>
      </c>
      <c r="E444" s="58">
        <v>45517</v>
      </c>
      <c r="F444" s="46" t="s">
        <v>86</v>
      </c>
      <c r="G444" s="80">
        <v>12260077</v>
      </c>
      <c r="H444" s="81">
        <v>46149</v>
      </c>
      <c r="I444" s="52" t="s">
        <v>807</v>
      </c>
      <c r="J444" s="52" t="s">
        <v>629</v>
      </c>
      <c r="K444" s="61" t="s">
        <v>21</v>
      </c>
      <c r="L444" s="82">
        <v>361048</v>
      </c>
      <c r="M444" s="55">
        <v>46143</v>
      </c>
      <c r="N444" s="37"/>
    </row>
    <row r="445" spans="1:14" ht="13.5" x14ac:dyDescent="0.2">
      <c r="A445" s="47" t="s">
        <v>28</v>
      </c>
      <c r="B445" s="56" t="s">
        <v>98</v>
      </c>
      <c r="C445" s="56" t="s">
        <v>12</v>
      </c>
      <c r="D445" s="57" t="s">
        <v>42</v>
      </c>
      <c r="E445" s="58" t="s">
        <v>12</v>
      </c>
      <c r="F445" s="46" t="s">
        <v>86</v>
      </c>
      <c r="G445" s="80">
        <v>12260078</v>
      </c>
      <c r="H445" s="81">
        <v>46153</v>
      </c>
      <c r="I445" s="52" t="s">
        <v>808</v>
      </c>
      <c r="J445" s="52" t="s">
        <v>809</v>
      </c>
      <c r="K445" s="61" t="s">
        <v>810</v>
      </c>
      <c r="L445" s="82">
        <v>209916</v>
      </c>
      <c r="M445" s="55">
        <v>46143</v>
      </c>
      <c r="N445" s="37"/>
    </row>
    <row r="446" spans="1:14" ht="13.5" x14ac:dyDescent="0.2">
      <c r="A446" s="47" t="s">
        <v>28</v>
      </c>
      <c r="B446" s="56" t="s">
        <v>98</v>
      </c>
      <c r="C446" s="56" t="s">
        <v>12</v>
      </c>
      <c r="D446" s="57" t="s">
        <v>42</v>
      </c>
      <c r="E446" s="58" t="s">
        <v>12</v>
      </c>
      <c r="F446" s="46" t="s">
        <v>86</v>
      </c>
      <c r="G446" s="80">
        <v>12260079</v>
      </c>
      <c r="H446" s="81">
        <v>46153</v>
      </c>
      <c r="I446" s="52" t="s">
        <v>811</v>
      </c>
      <c r="J446" s="52" t="s">
        <v>812</v>
      </c>
      <c r="K446" s="61" t="s">
        <v>813</v>
      </c>
      <c r="L446" s="82">
        <v>83300</v>
      </c>
      <c r="M446" s="55">
        <v>46143</v>
      </c>
      <c r="N446" s="37"/>
    </row>
    <row r="447" spans="1:14" ht="13.5" x14ac:dyDescent="0.2">
      <c r="A447" s="47" t="s">
        <v>28</v>
      </c>
      <c r="B447" s="56" t="s">
        <v>98</v>
      </c>
      <c r="C447" s="56" t="s">
        <v>12</v>
      </c>
      <c r="D447" s="57" t="s">
        <v>42</v>
      </c>
      <c r="E447" s="58" t="s">
        <v>12</v>
      </c>
      <c r="F447" s="46" t="s">
        <v>86</v>
      </c>
      <c r="G447" s="80">
        <v>12260080</v>
      </c>
      <c r="H447" s="81">
        <v>46153</v>
      </c>
      <c r="I447" s="52" t="s">
        <v>814</v>
      </c>
      <c r="J447" s="52" t="s">
        <v>815</v>
      </c>
      <c r="K447" s="61" t="s">
        <v>816</v>
      </c>
      <c r="L447" s="82">
        <v>192211</v>
      </c>
      <c r="M447" s="55">
        <v>46143</v>
      </c>
      <c r="N447" s="37"/>
    </row>
    <row r="448" spans="1:14" ht="25.5" x14ac:dyDescent="0.2">
      <c r="A448" s="47" t="s">
        <v>28</v>
      </c>
      <c r="B448" s="56" t="s">
        <v>0</v>
      </c>
      <c r="C448" s="78" t="s">
        <v>89</v>
      </c>
      <c r="D448" s="48" t="s">
        <v>0</v>
      </c>
      <c r="E448" s="58">
        <v>45517</v>
      </c>
      <c r="F448" s="46" t="s">
        <v>86</v>
      </c>
      <c r="G448" s="80">
        <v>12260082</v>
      </c>
      <c r="H448" s="81">
        <v>46153</v>
      </c>
      <c r="I448" s="52" t="s">
        <v>817</v>
      </c>
      <c r="J448" s="52" t="s">
        <v>629</v>
      </c>
      <c r="K448" s="61" t="s">
        <v>21</v>
      </c>
      <c r="L448" s="82">
        <v>52000</v>
      </c>
      <c r="M448" s="55">
        <v>46143</v>
      </c>
      <c r="N448" s="37"/>
    </row>
    <row r="449" spans="1:14" ht="25.5" x14ac:dyDescent="0.2">
      <c r="A449" s="47" t="s">
        <v>28</v>
      </c>
      <c r="B449" s="56" t="s">
        <v>0</v>
      </c>
      <c r="C449" s="78" t="s">
        <v>89</v>
      </c>
      <c r="D449" s="48" t="s">
        <v>0</v>
      </c>
      <c r="E449" s="58">
        <v>45517</v>
      </c>
      <c r="F449" s="46" t="s">
        <v>86</v>
      </c>
      <c r="G449" s="80">
        <v>12260083</v>
      </c>
      <c r="H449" s="81">
        <v>46153</v>
      </c>
      <c r="I449" s="52" t="s">
        <v>818</v>
      </c>
      <c r="J449" s="52" t="s">
        <v>629</v>
      </c>
      <c r="K449" s="61" t="s">
        <v>21</v>
      </c>
      <c r="L449" s="82">
        <v>453176</v>
      </c>
      <c r="M449" s="55">
        <v>46143</v>
      </c>
      <c r="N449" s="37"/>
    </row>
    <row r="450" spans="1:14" ht="25.5" x14ac:dyDescent="0.2">
      <c r="A450" s="47" t="s">
        <v>28</v>
      </c>
      <c r="B450" s="56" t="s">
        <v>0</v>
      </c>
      <c r="C450" s="78" t="s">
        <v>89</v>
      </c>
      <c r="D450" s="48" t="s">
        <v>0</v>
      </c>
      <c r="E450" s="58">
        <v>45517</v>
      </c>
      <c r="F450" s="46" t="s">
        <v>86</v>
      </c>
      <c r="G450" s="80">
        <v>12260084</v>
      </c>
      <c r="H450" s="81">
        <v>46153</v>
      </c>
      <c r="I450" s="52" t="s">
        <v>819</v>
      </c>
      <c r="J450" s="52" t="s">
        <v>629</v>
      </c>
      <c r="K450" s="61" t="s">
        <v>21</v>
      </c>
      <c r="L450" s="82">
        <v>105140</v>
      </c>
      <c r="M450" s="55">
        <v>46143</v>
      </c>
      <c r="N450" s="37"/>
    </row>
    <row r="451" spans="1:14" ht="25.5" x14ac:dyDescent="0.2">
      <c r="A451" s="47" t="s">
        <v>28</v>
      </c>
      <c r="B451" s="56" t="s">
        <v>0</v>
      </c>
      <c r="C451" s="78" t="s">
        <v>89</v>
      </c>
      <c r="D451" s="48" t="s">
        <v>0</v>
      </c>
      <c r="E451" s="58">
        <v>45517</v>
      </c>
      <c r="F451" s="46" t="s">
        <v>86</v>
      </c>
      <c r="G451" s="80">
        <v>12260085</v>
      </c>
      <c r="H451" s="81">
        <v>46154</v>
      </c>
      <c r="I451" s="52" t="s">
        <v>820</v>
      </c>
      <c r="J451" s="52" t="s">
        <v>629</v>
      </c>
      <c r="K451" s="61" t="s">
        <v>21</v>
      </c>
      <c r="L451" s="82">
        <v>31972</v>
      </c>
      <c r="M451" s="55">
        <v>46143</v>
      </c>
      <c r="N451" s="37"/>
    </row>
    <row r="452" spans="1:14" ht="13.5" x14ac:dyDescent="0.2">
      <c r="A452" s="47" t="s">
        <v>28</v>
      </c>
      <c r="B452" s="56" t="s">
        <v>98</v>
      </c>
      <c r="C452" s="56" t="s">
        <v>12</v>
      </c>
      <c r="D452" s="57" t="s">
        <v>42</v>
      </c>
      <c r="E452" s="58" t="s">
        <v>12</v>
      </c>
      <c r="F452" s="46" t="s">
        <v>86</v>
      </c>
      <c r="G452" s="80">
        <v>12260086</v>
      </c>
      <c r="H452" s="81">
        <v>46155</v>
      </c>
      <c r="I452" s="52" t="s">
        <v>821</v>
      </c>
      <c r="J452" s="52" t="s">
        <v>822</v>
      </c>
      <c r="K452" s="61" t="s">
        <v>823</v>
      </c>
      <c r="L452" s="82">
        <v>209440</v>
      </c>
      <c r="M452" s="55">
        <v>46143</v>
      </c>
      <c r="N452" s="37"/>
    </row>
    <row r="453" spans="1:14" ht="25.5" x14ac:dyDescent="0.2">
      <c r="A453" s="47" t="s">
        <v>28</v>
      </c>
      <c r="B453" s="56" t="s">
        <v>0</v>
      </c>
      <c r="C453" s="78" t="s">
        <v>89</v>
      </c>
      <c r="D453" s="48" t="s">
        <v>0</v>
      </c>
      <c r="E453" s="58">
        <v>45517</v>
      </c>
      <c r="F453" s="46" t="s">
        <v>86</v>
      </c>
      <c r="G453" s="80">
        <v>12260090</v>
      </c>
      <c r="H453" s="81">
        <v>46160</v>
      </c>
      <c r="I453" s="52" t="s">
        <v>824</v>
      </c>
      <c r="J453" s="52" t="s">
        <v>629</v>
      </c>
      <c r="K453" s="61" t="s">
        <v>21</v>
      </c>
      <c r="L453" s="82">
        <v>461474</v>
      </c>
      <c r="M453" s="55">
        <v>46143</v>
      </c>
      <c r="N453" s="37"/>
    </row>
    <row r="454" spans="1:14" ht="25.5" x14ac:dyDescent="0.2">
      <c r="A454" s="47" t="s">
        <v>28</v>
      </c>
      <c r="B454" s="56" t="s">
        <v>0</v>
      </c>
      <c r="C454" s="78" t="s">
        <v>89</v>
      </c>
      <c r="D454" s="48" t="s">
        <v>0</v>
      </c>
      <c r="E454" s="58">
        <v>45517</v>
      </c>
      <c r="F454" s="46" t="s">
        <v>86</v>
      </c>
      <c r="G454" s="80">
        <v>12260091</v>
      </c>
      <c r="H454" s="81">
        <v>46160</v>
      </c>
      <c r="I454" s="52" t="s">
        <v>825</v>
      </c>
      <c r="J454" s="52" t="s">
        <v>629</v>
      </c>
      <c r="K454" s="61" t="s">
        <v>21</v>
      </c>
      <c r="L454" s="82">
        <v>287559</v>
      </c>
      <c r="M454" s="55">
        <v>46143</v>
      </c>
      <c r="N454" s="37"/>
    </row>
    <row r="455" spans="1:14" ht="38.25" x14ac:dyDescent="0.2">
      <c r="A455" s="47" t="s">
        <v>28</v>
      </c>
      <c r="B455" s="56" t="s">
        <v>0</v>
      </c>
      <c r="C455" s="78" t="s">
        <v>89</v>
      </c>
      <c r="D455" s="48" t="s">
        <v>0</v>
      </c>
      <c r="E455" s="58">
        <v>45517</v>
      </c>
      <c r="F455" s="46" t="s">
        <v>86</v>
      </c>
      <c r="G455" s="80">
        <v>12260096</v>
      </c>
      <c r="H455" s="81">
        <v>46171</v>
      </c>
      <c r="I455" s="52" t="s">
        <v>826</v>
      </c>
      <c r="J455" s="52" t="s">
        <v>629</v>
      </c>
      <c r="K455" s="61" t="s">
        <v>21</v>
      </c>
      <c r="L455" s="82">
        <v>575096</v>
      </c>
      <c r="M455" s="55">
        <v>46143</v>
      </c>
      <c r="N455" s="37"/>
    </row>
    <row r="456" spans="1:14" ht="13.5" x14ac:dyDescent="0.2">
      <c r="A456" s="47" t="s">
        <v>31</v>
      </c>
      <c r="B456" s="56" t="s">
        <v>98</v>
      </c>
      <c r="C456" s="56" t="s">
        <v>12</v>
      </c>
      <c r="D456" s="57" t="s">
        <v>42</v>
      </c>
      <c r="E456" s="58" t="s">
        <v>12</v>
      </c>
      <c r="F456" s="76" t="s">
        <v>101</v>
      </c>
      <c r="G456" s="50">
        <v>13260094</v>
      </c>
      <c r="H456" s="51">
        <v>46155</v>
      </c>
      <c r="I456" s="52" t="s">
        <v>827</v>
      </c>
      <c r="J456" s="52" t="s">
        <v>828</v>
      </c>
      <c r="K456" s="87" t="s">
        <v>829</v>
      </c>
      <c r="L456" s="40">
        <v>195820</v>
      </c>
      <c r="M456" s="55">
        <v>46143</v>
      </c>
      <c r="N456" s="37"/>
    </row>
    <row r="457" spans="1:14" ht="25.5" x14ac:dyDescent="0.2">
      <c r="A457" s="47" t="s">
        <v>31</v>
      </c>
      <c r="B457" s="56" t="s">
        <v>0</v>
      </c>
      <c r="C457" s="78" t="s">
        <v>89</v>
      </c>
      <c r="D457" s="48" t="s">
        <v>0</v>
      </c>
      <c r="E457" s="58">
        <v>45517</v>
      </c>
      <c r="F457" s="76" t="s">
        <v>101</v>
      </c>
      <c r="G457" s="50">
        <v>13260096</v>
      </c>
      <c r="H457" s="51">
        <v>46156</v>
      </c>
      <c r="I457" s="52" t="s">
        <v>830</v>
      </c>
      <c r="J457" s="52" t="s">
        <v>629</v>
      </c>
      <c r="K457" s="61" t="s">
        <v>21</v>
      </c>
      <c r="L457" s="40">
        <v>276790</v>
      </c>
      <c r="M457" s="55">
        <v>46143</v>
      </c>
      <c r="N457" s="37"/>
    </row>
    <row r="458" spans="1:14" ht="13.5" x14ac:dyDescent="0.2">
      <c r="A458" s="47" t="s">
        <v>31</v>
      </c>
      <c r="B458" s="56" t="s">
        <v>98</v>
      </c>
      <c r="C458" s="56" t="s">
        <v>12</v>
      </c>
      <c r="D458" s="57" t="s">
        <v>42</v>
      </c>
      <c r="E458" s="58" t="s">
        <v>12</v>
      </c>
      <c r="F458" s="76" t="s">
        <v>101</v>
      </c>
      <c r="G458" s="50">
        <v>13260097</v>
      </c>
      <c r="H458" s="51">
        <v>46156</v>
      </c>
      <c r="I458" s="52" t="s">
        <v>831</v>
      </c>
      <c r="J458" s="52" t="s">
        <v>24</v>
      </c>
      <c r="K458" s="87" t="s">
        <v>25</v>
      </c>
      <c r="L458" s="40">
        <v>106148</v>
      </c>
      <c r="M458" s="55">
        <v>46143</v>
      </c>
      <c r="N458" s="37"/>
    </row>
    <row r="459" spans="1:14" x14ac:dyDescent="0.2">
      <c r="A459" s="47" t="s">
        <v>31</v>
      </c>
      <c r="B459" s="52" t="s">
        <v>0</v>
      </c>
      <c r="C459" s="95" t="s">
        <v>79</v>
      </c>
      <c r="D459" s="48" t="s">
        <v>0</v>
      </c>
      <c r="E459" s="84">
        <v>45631</v>
      </c>
      <c r="F459" s="76" t="s">
        <v>101</v>
      </c>
      <c r="G459" s="50">
        <v>13260098</v>
      </c>
      <c r="H459" s="51">
        <v>46156</v>
      </c>
      <c r="I459" s="52" t="s">
        <v>832</v>
      </c>
      <c r="J459" s="52" t="s">
        <v>833</v>
      </c>
      <c r="K459" s="61" t="s">
        <v>107</v>
      </c>
      <c r="L459" s="40">
        <v>1270208</v>
      </c>
      <c r="M459" s="55">
        <v>46143</v>
      </c>
      <c r="N459" s="37"/>
    </row>
    <row r="460" spans="1:14" ht="13.5" x14ac:dyDescent="0.2">
      <c r="A460" s="47" t="s">
        <v>31</v>
      </c>
      <c r="B460" s="56" t="s">
        <v>98</v>
      </c>
      <c r="C460" s="56" t="s">
        <v>12</v>
      </c>
      <c r="D460" s="57" t="s">
        <v>42</v>
      </c>
      <c r="E460" s="58" t="s">
        <v>12</v>
      </c>
      <c r="F460" s="76" t="s">
        <v>101</v>
      </c>
      <c r="G460" s="50">
        <v>13260102</v>
      </c>
      <c r="H460" s="51">
        <v>46160</v>
      </c>
      <c r="I460" s="52" t="s">
        <v>834</v>
      </c>
      <c r="J460" s="52" t="s">
        <v>835</v>
      </c>
      <c r="K460" s="87" t="s">
        <v>836</v>
      </c>
      <c r="L460" s="40">
        <v>83300</v>
      </c>
      <c r="M460" s="55">
        <v>46143</v>
      </c>
      <c r="N460" s="37"/>
    </row>
    <row r="461" spans="1:14" x14ac:dyDescent="0.2">
      <c r="A461" s="47" t="s">
        <v>31</v>
      </c>
      <c r="B461" s="52" t="s">
        <v>0</v>
      </c>
      <c r="C461" s="95" t="s">
        <v>79</v>
      </c>
      <c r="D461" s="48" t="s">
        <v>0</v>
      </c>
      <c r="E461" s="84">
        <v>45631</v>
      </c>
      <c r="F461" s="76" t="s">
        <v>101</v>
      </c>
      <c r="G461" s="50">
        <v>13260104</v>
      </c>
      <c r="H461" s="51">
        <v>46167</v>
      </c>
      <c r="I461" s="52" t="s">
        <v>837</v>
      </c>
      <c r="J461" s="52" t="s">
        <v>129</v>
      </c>
      <c r="K461" s="61" t="s">
        <v>74</v>
      </c>
      <c r="L461" s="40">
        <v>405093</v>
      </c>
      <c r="M461" s="55">
        <v>46143</v>
      </c>
      <c r="N461" s="37"/>
    </row>
    <row r="462" spans="1:14" x14ac:dyDescent="0.2">
      <c r="A462" s="47" t="s">
        <v>31</v>
      </c>
      <c r="B462" s="52" t="s">
        <v>0</v>
      </c>
      <c r="C462" s="95" t="s">
        <v>79</v>
      </c>
      <c r="D462" s="48" t="s">
        <v>0</v>
      </c>
      <c r="E462" s="84">
        <v>45631</v>
      </c>
      <c r="F462" s="76" t="s">
        <v>101</v>
      </c>
      <c r="G462" s="50">
        <v>13260105</v>
      </c>
      <c r="H462" s="51">
        <v>46167</v>
      </c>
      <c r="I462" s="52" t="s">
        <v>838</v>
      </c>
      <c r="J462" s="52" t="s">
        <v>833</v>
      </c>
      <c r="K462" s="61" t="s">
        <v>107</v>
      </c>
      <c r="L462" s="40">
        <v>911459</v>
      </c>
      <c r="M462" s="55">
        <v>46143</v>
      </c>
      <c r="N462" s="37"/>
    </row>
    <row r="463" spans="1:14" ht="13.5" x14ac:dyDescent="0.2">
      <c r="A463" s="47" t="s">
        <v>31</v>
      </c>
      <c r="B463" s="56" t="s">
        <v>98</v>
      </c>
      <c r="C463" s="56" t="s">
        <v>12</v>
      </c>
      <c r="D463" s="57" t="s">
        <v>42</v>
      </c>
      <c r="E463" s="58" t="s">
        <v>12</v>
      </c>
      <c r="F463" s="76" t="s">
        <v>101</v>
      </c>
      <c r="G463" s="50">
        <v>13260106</v>
      </c>
      <c r="H463" s="51">
        <v>46168</v>
      </c>
      <c r="I463" s="52" t="s">
        <v>839</v>
      </c>
      <c r="J463" s="52" t="s">
        <v>840</v>
      </c>
      <c r="K463" s="87" t="s">
        <v>841</v>
      </c>
      <c r="L463" s="40">
        <v>187425</v>
      </c>
      <c r="M463" s="55">
        <v>46143</v>
      </c>
      <c r="N463" s="37"/>
    </row>
    <row r="464" spans="1:14" ht="25.5" x14ac:dyDescent="0.2">
      <c r="A464" s="47" t="s">
        <v>33</v>
      </c>
      <c r="B464" s="56" t="s">
        <v>98</v>
      </c>
      <c r="C464" s="56" t="s">
        <v>12</v>
      </c>
      <c r="D464" s="57" t="s">
        <v>42</v>
      </c>
      <c r="E464" s="58" t="s">
        <v>12</v>
      </c>
      <c r="F464" s="76" t="s">
        <v>105</v>
      </c>
      <c r="G464" s="76">
        <v>14260080</v>
      </c>
      <c r="H464" s="71">
        <v>46147</v>
      </c>
      <c r="I464" s="47" t="s">
        <v>842</v>
      </c>
      <c r="J464" s="86" t="s">
        <v>843</v>
      </c>
      <c r="K464" s="87" t="s">
        <v>844</v>
      </c>
      <c r="L464" s="54">
        <v>112094</v>
      </c>
      <c r="M464" s="55">
        <v>46143</v>
      </c>
      <c r="N464" s="37"/>
    </row>
    <row r="465" spans="1:14" ht="25.5" x14ac:dyDescent="0.2">
      <c r="A465" s="47" t="s">
        <v>33</v>
      </c>
      <c r="B465" s="47" t="s">
        <v>42</v>
      </c>
      <c r="C465" s="46" t="s">
        <v>845</v>
      </c>
      <c r="D465" s="57" t="s">
        <v>42</v>
      </c>
      <c r="E465" s="68">
        <v>46147</v>
      </c>
      <c r="F465" s="76" t="s">
        <v>105</v>
      </c>
      <c r="G465" s="76">
        <v>14260084</v>
      </c>
      <c r="H465" s="71">
        <v>46149</v>
      </c>
      <c r="I465" s="47" t="s">
        <v>846</v>
      </c>
      <c r="J465" s="86" t="s">
        <v>847</v>
      </c>
      <c r="K465" s="87" t="s">
        <v>469</v>
      </c>
      <c r="L465" s="54">
        <v>11844260</v>
      </c>
      <c r="M465" s="55">
        <v>46143</v>
      </c>
      <c r="N465" s="37"/>
    </row>
    <row r="466" spans="1:14" ht="13.5" x14ac:dyDescent="0.2">
      <c r="A466" s="47" t="s">
        <v>33</v>
      </c>
      <c r="B466" s="56" t="s">
        <v>98</v>
      </c>
      <c r="C466" s="56" t="s">
        <v>12</v>
      </c>
      <c r="D466" s="57" t="s">
        <v>42</v>
      </c>
      <c r="E466" s="58" t="s">
        <v>12</v>
      </c>
      <c r="F466" s="76" t="s">
        <v>105</v>
      </c>
      <c r="G466" s="76">
        <v>14260093</v>
      </c>
      <c r="H466" s="71">
        <v>46162</v>
      </c>
      <c r="I466" s="47" t="s">
        <v>848</v>
      </c>
      <c r="J466" s="86" t="s">
        <v>24</v>
      </c>
      <c r="K466" s="87" t="s">
        <v>25</v>
      </c>
      <c r="L466" s="54">
        <v>53074</v>
      </c>
      <c r="M466" s="55">
        <v>46143</v>
      </c>
      <c r="N466" s="37"/>
    </row>
    <row r="467" spans="1:14" ht="25.5" x14ac:dyDescent="0.2">
      <c r="A467" s="47" t="s">
        <v>26</v>
      </c>
      <c r="B467" s="56" t="s">
        <v>98</v>
      </c>
      <c r="C467" s="56" t="s">
        <v>12</v>
      </c>
      <c r="D467" s="57" t="s">
        <v>42</v>
      </c>
      <c r="E467" s="58" t="s">
        <v>12</v>
      </c>
      <c r="F467" s="96" t="s">
        <v>19</v>
      </c>
      <c r="G467" s="76">
        <v>15260088</v>
      </c>
      <c r="H467" s="71">
        <v>46147</v>
      </c>
      <c r="I467" s="52" t="s">
        <v>849</v>
      </c>
      <c r="J467" s="52" t="s">
        <v>24</v>
      </c>
      <c r="K467" s="61" t="s">
        <v>25</v>
      </c>
      <c r="L467" s="54">
        <v>49623</v>
      </c>
      <c r="M467" s="55">
        <v>46143</v>
      </c>
      <c r="N467" s="37"/>
    </row>
    <row r="468" spans="1:14" ht="25.5" x14ac:dyDescent="0.2">
      <c r="A468" s="47" t="s">
        <v>26</v>
      </c>
      <c r="B468" s="56" t="s">
        <v>98</v>
      </c>
      <c r="C468" s="56" t="s">
        <v>12</v>
      </c>
      <c r="D468" s="57" t="s">
        <v>42</v>
      </c>
      <c r="E468" s="58" t="s">
        <v>12</v>
      </c>
      <c r="F468" s="96" t="s">
        <v>19</v>
      </c>
      <c r="G468" s="76">
        <v>15260095</v>
      </c>
      <c r="H468" s="71">
        <v>46155</v>
      </c>
      <c r="I468" s="52" t="s">
        <v>850</v>
      </c>
      <c r="J468" s="52" t="s">
        <v>132</v>
      </c>
      <c r="K468" s="61" t="s">
        <v>133</v>
      </c>
      <c r="L468" s="54">
        <v>130900</v>
      </c>
      <c r="M468" s="55">
        <v>46143</v>
      </c>
      <c r="N468" s="37"/>
    </row>
    <row r="469" spans="1:14" ht="38.25" x14ac:dyDescent="0.2">
      <c r="A469" s="47" t="s">
        <v>26</v>
      </c>
      <c r="B469" s="97" t="s">
        <v>0</v>
      </c>
      <c r="C469" s="96" t="s">
        <v>158</v>
      </c>
      <c r="D469" s="48" t="s">
        <v>0</v>
      </c>
      <c r="E469" s="98">
        <v>45909</v>
      </c>
      <c r="F469" s="96" t="s">
        <v>19</v>
      </c>
      <c r="G469" s="76">
        <v>15260106</v>
      </c>
      <c r="H469" s="71">
        <v>46170</v>
      </c>
      <c r="I469" s="52" t="s">
        <v>851</v>
      </c>
      <c r="J469" s="52" t="s">
        <v>159</v>
      </c>
      <c r="K469" s="61" t="s">
        <v>160</v>
      </c>
      <c r="L469" s="54">
        <v>656613</v>
      </c>
      <c r="M469" s="55">
        <v>46143</v>
      </c>
      <c r="N469" s="37"/>
    </row>
    <row r="470" spans="1:14" ht="63.75" x14ac:dyDescent="0.2">
      <c r="A470" s="47" t="s">
        <v>36</v>
      </c>
      <c r="B470" s="56" t="s">
        <v>98</v>
      </c>
      <c r="C470" s="56" t="s">
        <v>12</v>
      </c>
      <c r="D470" s="57" t="s">
        <v>42</v>
      </c>
      <c r="E470" s="58" t="s">
        <v>12</v>
      </c>
      <c r="F470" s="76" t="s">
        <v>101</v>
      </c>
      <c r="G470" s="76">
        <v>16260117</v>
      </c>
      <c r="H470" s="71">
        <v>46161</v>
      </c>
      <c r="I470" s="52" t="s">
        <v>852</v>
      </c>
      <c r="J470" s="52" t="s">
        <v>183</v>
      </c>
      <c r="K470" s="61" t="s">
        <v>184</v>
      </c>
      <c r="L470" s="54">
        <v>200590</v>
      </c>
      <c r="M470" s="55">
        <v>46143</v>
      </c>
      <c r="N470" s="37"/>
    </row>
    <row r="471" spans="1:14" ht="51" x14ac:dyDescent="0.2">
      <c r="A471" s="47" t="s">
        <v>36</v>
      </c>
      <c r="B471" s="56" t="s">
        <v>98</v>
      </c>
      <c r="C471" s="56" t="s">
        <v>12</v>
      </c>
      <c r="D471" s="57" t="s">
        <v>42</v>
      </c>
      <c r="E471" s="58" t="s">
        <v>12</v>
      </c>
      <c r="F471" s="76" t="s">
        <v>101</v>
      </c>
      <c r="G471" s="76">
        <v>16260118</v>
      </c>
      <c r="H471" s="71">
        <v>46150</v>
      </c>
      <c r="I471" s="52" t="s">
        <v>853</v>
      </c>
      <c r="J471" s="52" t="s">
        <v>509</v>
      </c>
      <c r="K471" s="61" t="s">
        <v>510</v>
      </c>
      <c r="L471" s="54">
        <v>208774</v>
      </c>
      <c r="M471" s="55">
        <v>46143</v>
      </c>
      <c r="N471" s="37"/>
    </row>
    <row r="472" spans="1:14" ht="51" x14ac:dyDescent="0.2">
      <c r="A472" s="47" t="s">
        <v>36</v>
      </c>
      <c r="B472" s="56" t="s">
        <v>98</v>
      </c>
      <c r="C472" s="56" t="s">
        <v>12</v>
      </c>
      <c r="D472" s="57" t="s">
        <v>42</v>
      </c>
      <c r="E472" s="58" t="s">
        <v>12</v>
      </c>
      <c r="F472" s="76" t="s">
        <v>101</v>
      </c>
      <c r="G472" s="76">
        <v>16260119</v>
      </c>
      <c r="H472" s="71">
        <v>46150</v>
      </c>
      <c r="I472" s="52" t="s">
        <v>854</v>
      </c>
      <c r="J472" s="52" t="s">
        <v>509</v>
      </c>
      <c r="K472" s="61" t="s">
        <v>510</v>
      </c>
      <c r="L472" s="54">
        <v>208488</v>
      </c>
      <c r="M472" s="55">
        <v>46143</v>
      </c>
      <c r="N472" s="37"/>
    </row>
    <row r="473" spans="1:14" ht="38.25" x14ac:dyDescent="0.2">
      <c r="A473" s="47" t="s">
        <v>36</v>
      </c>
      <c r="B473" s="56" t="s">
        <v>98</v>
      </c>
      <c r="C473" s="56" t="s">
        <v>12</v>
      </c>
      <c r="D473" s="57" t="s">
        <v>42</v>
      </c>
      <c r="E473" s="58" t="s">
        <v>12</v>
      </c>
      <c r="F473" s="76" t="s">
        <v>101</v>
      </c>
      <c r="G473" s="76">
        <v>16260122</v>
      </c>
      <c r="H473" s="71">
        <v>46155</v>
      </c>
      <c r="I473" s="52" t="s">
        <v>855</v>
      </c>
      <c r="J473" s="52" t="s">
        <v>81</v>
      </c>
      <c r="K473" s="61" t="s">
        <v>82</v>
      </c>
      <c r="L473" s="54">
        <v>167314</v>
      </c>
      <c r="M473" s="55">
        <v>46143</v>
      </c>
      <c r="N473" s="37"/>
    </row>
    <row r="474" spans="1:14" ht="38.25" x14ac:dyDescent="0.2">
      <c r="A474" s="47" t="s">
        <v>36</v>
      </c>
      <c r="B474" s="56" t="s">
        <v>98</v>
      </c>
      <c r="C474" s="56" t="s">
        <v>12</v>
      </c>
      <c r="D474" s="57" t="s">
        <v>42</v>
      </c>
      <c r="E474" s="58" t="s">
        <v>12</v>
      </c>
      <c r="F474" s="76" t="s">
        <v>101</v>
      </c>
      <c r="G474" s="76">
        <v>16260124</v>
      </c>
      <c r="H474" s="71">
        <v>46161</v>
      </c>
      <c r="I474" s="52" t="s">
        <v>856</v>
      </c>
      <c r="J474" s="52" t="s">
        <v>509</v>
      </c>
      <c r="K474" s="61" t="s">
        <v>510</v>
      </c>
      <c r="L474" s="54">
        <v>195696</v>
      </c>
      <c r="M474" s="55">
        <v>46143</v>
      </c>
      <c r="N474" s="37"/>
    </row>
    <row r="475" spans="1:14" ht="38.25" x14ac:dyDescent="0.2">
      <c r="A475" s="47" t="s">
        <v>36</v>
      </c>
      <c r="B475" s="56" t="s">
        <v>98</v>
      </c>
      <c r="C475" s="56" t="s">
        <v>12</v>
      </c>
      <c r="D475" s="57" t="s">
        <v>42</v>
      </c>
      <c r="E475" s="58" t="s">
        <v>12</v>
      </c>
      <c r="F475" s="76" t="s">
        <v>101</v>
      </c>
      <c r="G475" s="76">
        <v>16260125</v>
      </c>
      <c r="H475" s="71">
        <v>46161</v>
      </c>
      <c r="I475" s="52" t="s">
        <v>857</v>
      </c>
      <c r="J475" s="52" t="s">
        <v>163</v>
      </c>
      <c r="K475" s="61" t="s">
        <v>164</v>
      </c>
      <c r="L475" s="54">
        <v>208250</v>
      </c>
      <c r="M475" s="55">
        <v>46143</v>
      </c>
      <c r="N475" s="37"/>
    </row>
    <row r="476" spans="1:14" ht="38.25" x14ac:dyDescent="0.2">
      <c r="A476" s="47" t="s">
        <v>36</v>
      </c>
      <c r="B476" s="56" t="s">
        <v>98</v>
      </c>
      <c r="C476" s="56" t="s">
        <v>12</v>
      </c>
      <c r="D476" s="57" t="s">
        <v>42</v>
      </c>
      <c r="E476" s="58" t="s">
        <v>12</v>
      </c>
      <c r="F476" s="76" t="s">
        <v>101</v>
      </c>
      <c r="G476" s="76">
        <v>16260126</v>
      </c>
      <c r="H476" s="71">
        <v>46168</v>
      </c>
      <c r="I476" s="52" t="s">
        <v>858</v>
      </c>
      <c r="J476" s="52" t="s">
        <v>859</v>
      </c>
      <c r="K476" s="61" t="s">
        <v>860</v>
      </c>
      <c r="L476" s="54">
        <v>164012</v>
      </c>
      <c r="M476" s="55">
        <v>46143</v>
      </c>
      <c r="N476" s="37"/>
    </row>
    <row r="477" spans="1:14" ht="76.5" x14ac:dyDescent="0.2">
      <c r="A477" s="47" t="s">
        <v>36</v>
      </c>
      <c r="B477" s="56" t="s">
        <v>98</v>
      </c>
      <c r="C477" s="56" t="s">
        <v>12</v>
      </c>
      <c r="D477" s="57" t="s">
        <v>42</v>
      </c>
      <c r="E477" s="58" t="s">
        <v>12</v>
      </c>
      <c r="F477" s="76" t="s">
        <v>101</v>
      </c>
      <c r="G477" s="76">
        <v>16260130</v>
      </c>
      <c r="H477" s="71">
        <v>46171</v>
      </c>
      <c r="I477" s="52" t="s">
        <v>861</v>
      </c>
      <c r="J477" s="52" t="s">
        <v>61</v>
      </c>
      <c r="K477" s="61" t="s">
        <v>60</v>
      </c>
      <c r="L477" s="54">
        <v>23800</v>
      </c>
      <c r="M477" s="55">
        <v>46143</v>
      </c>
      <c r="N477" s="37"/>
    </row>
    <row r="478" spans="1:14" ht="51" x14ac:dyDescent="0.2">
      <c r="A478" s="47" t="s">
        <v>13</v>
      </c>
      <c r="B478" s="56" t="s">
        <v>0</v>
      </c>
      <c r="C478" s="78" t="s">
        <v>89</v>
      </c>
      <c r="D478" s="48" t="s">
        <v>0</v>
      </c>
      <c r="E478" s="58">
        <v>45517</v>
      </c>
      <c r="F478" s="59" t="s">
        <v>19</v>
      </c>
      <c r="G478" s="59">
        <v>17260351</v>
      </c>
      <c r="H478" s="99">
        <v>46147</v>
      </c>
      <c r="I478" s="47" t="s">
        <v>862</v>
      </c>
      <c r="J478" s="52" t="s">
        <v>629</v>
      </c>
      <c r="K478" s="61" t="s">
        <v>21</v>
      </c>
      <c r="L478" s="62">
        <v>176790</v>
      </c>
      <c r="M478" s="55">
        <v>46143</v>
      </c>
      <c r="N478" s="37"/>
    </row>
    <row r="479" spans="1:14" ht="38.25" x14ac:dyDescent="0.2">
      <c r="A479" s="47" t="s">
        <v>13</v>
      </c>
      <c r="B479" s="56" t="s">
        <v>0</v>
      </c>
      <c r="C479" s="78" t="s">
        <v>89</v>
      </c>
      <c r="D479" s="48" t="s">
        <v>0</v>
      </c>
      <c r="E479" s="58">
        <v>45517</v>
      </c>
      <c r="F479" s="59" t="s">
        <v>19</v>
      </c>
      <c r="G479" s="59">
        <v>17260352</v>
      </c>
      <c r="H479" s="99">
        <v>46147</v>
      </c>
      <c r="I479" s="47" t="s">
        <v>863</v>
      </c>
      <c r="J479" s="52" t="s">
        <v>629</v>
      </c>
      <c r="K479" s="61" t="s">
        <v>21</v>
      </c>
      <c r="L479" s="62">
        <v>226309</v>
      </c>
      <c r="M479" s="55">
        <v>46143</v>
      </c>
      <c r="N479" s="37"/>
    </row>
    <row r="480" spans="1:14" ht="38.25" x14ac:dyDescent="0.2">
      <c r="A480" s="47" t="s">
        <v>13</v>
      </c>
      <c r="B480" s="56" t="s">
        <v>0</v>
      </c>
      <c r="C480" s="78" t="s">
        <v>89</v>
      </c>
      <c r="D480" s="48" t="s">
        <v>0</v>
      </c>
      <c r="E480" s="58">
        <v>45517</v>
      </c>
      <c r="F480" s="59" t="s">
        <v>19</v>
      </c>
      <c r="G480" s="59">
        <v>17260353</v>
      </c>
      <c r="H480" s="99">
        <v>46147</v>
      </c>
      <c r="I480" s="47" t="s">
        <v>864</v>
      </c>
      <c r="J480" s="52" t="s">
        <v>629</v>
      </c>
      <c r="K480" s="61" t="s">
        <v>21</v>
      </c>
      <c r="L480" s="62">
        <v>226309</v>
      </c>
      <c r="M480" s="55">
        <v>46143</v>
      </c>
      <c r="N480" s="37"/>
    </row>
    <row r="481" spans="1:14" ht="38.25" x14ac:dyDescent="0.2">
      <c r="A481" s="47" t="s">
        <v>13</v>
      </c>
      <c r="B481" s="56" t="s">
        <v>0</v>
      </c>
      <c r="C481" s="78" t="s">
        <v>89</v>
      </c>
      <c r="D481" s="48" t="s">
        <v>0</v>
      </c>
      <c r="E481" s="58">
        <v>45517</v>
      </c>
      <c r="F481" s="59" t="s">
        <v>19</v>
      </c>
      <c r="G481" s="59">
        <v>17260354</v>
      </c>
      <c r="H481" s="99">
        <v>46147</v>
      </c>
      <c r="I481" s="47" t="s">
        <v>865</v>
      </c>
      <c r="J481" s="52" t="s">
        <v>629</v>
      </c>
      <c r="K481" s="61" t="s">
        <v>21</v>
      </c>
      <c r="L481" s="62">
        <v>226309</v>
      </c>
      <c r="M481" s="55">
        <v>46143</v>
      </c>
      <c r="N481" s="37"/>
    </row>
    <row r="482" spans="1:14" ht="38.25" x14ac:dyDescent="0.2">
      <c r="A482" s="47" t="s">
        <v>13</v>
      </c>
      <c r="B482" s="56" t="s">
        <v>0</v>
      </c>
      <c r="C482" s="78" t="s">
        <v>89</v>
      </c>
      <c r="D482" s="48" t="s">
        <v>0</v>
      </c>
      <c r="E482" s="58">
        <v>45517</v>
      </c>
      <c r="F482" s="59" t="s">
        <v>19</v>
      </c>
      <c r="G482" s="59">
        <v>17260355</v>
      </c>
      <c r="H482" s="99">
        <v>46147</v>
      </c>
      <c r="I482" s="47" t="s">
        <v>866</v>
      </c>
      <c r="J482" s="52" t="s">
        <v>629</v>
      </c>
      <c r="K482" s="61" t="s">
        <v>21</v>
      </c>
      <c r="L482" s="62">
        <v>160790</v>
      </c>
      <c r="M482" s="55">
        <v>46143</v>
      </c>
      <c r="N482" s="37"/>
    </row>
    <row r="483" spans="1:14" ht="25.5" x14ac:dyDescent="0.2">
      <c r="A483" s="47" t="s">
        <v>13</v>
      </c>
      <c r="B483" s="47" t="s">
        <v>42</v>
      </c>
      <c r="C483" s="78" t="s">
        <v>867</v>
      </c>
      <c r="D483" s="57" t="s">
        <v>42</v>
      </c>
      <c r="E483" s="58">
        <v>46148</v>
      </c>
      <c r="F483" s="59" t="s">
        <v>19</v>
      </c>
      <c r="G483" s="59">
        <v>17260357</v>
      </c>
      <c r="H483" s="99">
        <v>46148</v>
      </c>
      <c r="I483" s="47" t="s">
        <v>868</v>
      </c>
      <c r="J483" s="47" t="s">
        <v>869</v>
      </c>
      <c r="K483" s="70" t="s">
        <v>73</v>
      </c>
      <c r="L483" s="62">
        <v>407372</v>
      </c>
      <c r="M483" s="55">
        <v>46143</v>
      </c>
      <c r="N483" s="37"/>
    </row>
    <row r="484" spans="1:14" ht="38.25" x14ac:dyDescent="0.2">
      <c r="A484" s="47" t="s">
        <v>13</v>
      </c>
      <c r="B484" s="56" t="s">
        <v>0</v>
      </c>
      <c r="C484" s="78" t="s">
        <v>89</v>
      </c>
      <c r="D484" s="48" t="s">
        <v>0</v>
      </c>
      <c r="E484" s="58">
        <v>45517</v>
      </c>
      <c r="F484" s="59" t="s">
        <v>19</v>
      </c>
      <c r="G484" s="59">
        <v>17260358</v>
      </c>
      <c r="H484" s="99">
        <v>46149</v>
      </c>
      <c r="I484" s="47" t="s">
        <v>870</v>
      </c>
      <c r="J484" s="52" t="s">
        <v>629</v>
      </c>
      <c r="K484" s="61" t="s">
        <v>21</v>
      </c>
      <c r="L484" s="62">
        <v>160790</v>
      </c>
      <c r="M484" s="55">
        <v>46143</v>
      </c>
      <c r="N484" s="37"/>
    </row>
    <row r="485" spans="1:14" ht="51" x14ac:dyDescent="0.2">
      <c r="A485" s="47" t="s">
        <v>13</v>
      </c>
      <c r="B485" s="52" t="s">
        <v>16</v>
      </c>
      <c r="C485" s="78" t="s">
        <v>68</v>
      </c>
      <c r="D485" s="73" t="s">
        <v>16</v>
      </c>
      <c r="E485" s="58">
        <v>45159</v>
      </c>
      <c r="F485" s="59" t="s">
        <v>19</v>
      </c>
      <c r="G485" s="59">
        <v>17260359</v>
      </c>
      <c r="H485" s="99">
        <v>46149</v>
      </c>
      <c r="I485" s="47" t="s">
        <v>871</v>
      </c>
      <c r="J485" s="47" t="s">
        <v>69</v>
      </c>
      <c r="K485" s="70" t="s">
        <v>70</v>
      </c>
      <c r="L485" s="62">
        <v>596850</v>
      </c>
      <c r="M485" s="55">
        <v>46143</v>
      </c>
      <c r="N485" s="37"/>
    </row>
    <row r="486" spans="1:14" ht="38.25" x14ac:dyDescent="0.2">
      <c r="A486" s="47" t="s">
        <v>13</v>
      </c>
      <c r="B486" s="56" t="s">
        <v>0</v>
      </c>
      <c r="C486" s="78" t="s">
        <v>89</v>
      </c>
      <c r="D486" s="48" t="s">
        <v>0</v>
      </c>
      <c r="E486" s="58">
        <v>45517</v>
      </c>
      <c r="F486" s="59" t="s">
        <v>19</v>
      </c>
      <c r="G486" s="59">
        <v>17260361</v>
      </c>
      <c r="H486" s="99">
        <v>46149</v>
      </c>
      <c r="I486" s="47" t="s">
        <v>872</v>
      </c>
      <c r="J486" s="52" t="s">
        <v>629</v>
      </c>
      <c r="K486" s="61" t="s">
        <v>21</v>
      </c>
      <c r="L486" s="62">
        <v>160790</v>
      </c>
      <c r="M486" s="55">
        <v>46143</v>
      </c>
      <c r="N486" s="37"/>
    </row>
    <row r="487" spans="1:14" ht="25.5" x14ac:dyDescent="0.2">
      <c r="A487" s="47" t="s">
        <v>13</v>
      </c>
      <c r="B487" s="47" t="s">
        <v>42</v>
      </c>
      <c r="C487" s="78" t="s">
        <v>873</v>
      </c>
      <c r="D487" s="57" t="s">
        <v>42</v>
      </c>
      <c r="E487" s="58">
        <v>46148</v>
      </c>
      <c r="F487" s="59" t="s">
        <v>19</v>
      </c>
      <c r="G487" s="59">
        <v>17260362</v>
      </c>
      <c r="H487" s="99">
        <v>46149</v>
      </c>
      <c r="I487" s="47" t="s">
        <v>874</v>
      </c>
      <c r="J487" s="47" t="s">
        <v>875</v>
      </c>
      <c r="K487" s="70" t="s">
        <v>876</v>
      </c>
      <c r="L487" s="62">
        <v>3123750</v>
      </c>
      <c r="M487" s="55">
        <v>46143</v>
      </c>
      <c r="N487" s="37"/>
    </row>
    <row r="488" spans="1:14" ht="25.5" x14ac:dyDescent="0.2">
      <c r="A488" s="47" t="s">
        <v>13</v>
      </c>
      <c r="B488" s="56" t="s">
        <v>98</v>
      </c>
      <c r="C488" s="56" t="s">
        <v>12</v>
      </c>
      <c r="D488" s="57" t="s">
        <v>42</v>
      </c>
      <c r="E488" s="58" t="s">
        <v>12</v>
      </c>
      <c r="F488" s="59" t="s">
        <v>19</v>
      </c>
      <c r="G488" s="59">
        <v>17260363</v>
      </c>
      <c r="H488" s="99">
        <v>46149</v>
      </c>
      <c r="I488" s="47" t="s">
        <v>877</v>
      </c>
      <c r="J488" s="47" t="s">
        <v>878</v>
      </c>
      <c r="K488" s="70" t="s">
        <v>879</v>
      </c>
      <c r="L488" s="62">
        <v>121380</v>
      </c>
      <c r="M488" s="55">
        <v>46143</v>
      </c>
      <c r="N488" s="37"/>
    </row>
    <row r="489" spans="1:14" ht="38.25" x14ac:dyDescent="0.2">
      <c r="A489" s="47" t="s">
        <v>13</v>
      </c>
      <c r="B489" s="56" t="s">
        <v>0</v>
      </c>
      <c r="C489" s="78" t="s">
        <v>89</v>
      </c>
      <c r="D489" s="48" t="s">
        <v>0</v>
      </c>
      <c r="E489" s="58">
        <v>45517</v>
      </c>
      <c r="F489" s="59" t="s">
        <v>19</v>
      </c>
      <c r="G489" s="59">
        <v>17260365</v>
      </c>
      <c r="H489" s="99">
        <v>46150</v>
      </c>
      <c r="I489" s="47" t="s">
        <v>880</v>
      </c>
      <c r="J489" s="52" t="s">
        <v>629</v>
      </c>
      <c r="K489" s="61" t="s">
        <v>21</v>
      </c>
      <c r="L489" s="62">
        <v>363790</v>
      </c>
      <c r="M489" s="55">
        <v>46143</v>
      </c>
      <c r="N489" s="37"/>
    </row>
    <row r="490" spans="1:14" ht="38.25" x14ac:dyDescent="0.2">
      <c r="A490" s="47" t="s">
        <v>13</v>
      </c>
      <c r="B490" s="56" t="s">
        <v>0</v>
      </c>
      <c r="C490" s="78" t="s">
        <v>89</v>
      </c>
      <c r="D490" s="48" t="s">
        <v>0</v>
      </c>
      <c r="E490" s="58">
        <v>45517</v>
      </c>
      <c r="F490" s="59" t="s">
        <v>19</v>
      </c>
      <c r="G490" s="59">
        <v>17260366</v>
      </c>
      <c r="H490" s="99">
        <v>46150</v>
      </c>
      <c r="I490" s="47" t="s">
        <v>881</v>
      </c>
      <c r="J490" s="52" t="s">
        <v>629</v>
      </c>
      <c r="K490" s="61" t="s">
        <v>21</v>
      </c>
      <c r="L490" s="62">
        <v>363790</v>
      </c>
      <c r="M490" s="55">
        <v>46143</v>
      </c>
      <c r="N490" s="37"/>
    </row>
    <row r="491" spans="1:14" ht="38.25" x14ac:dyDescent="0.2">
      <c r="A491" s="47" t="s">
        <v>13</v>
      </c>
      <c r="B491" s="47" t="s">
        <v>42</v>
      </c>
      <c r="C491" s="78" t="s">
        <v>882</v>
      </c>
      <c r="D491" s="57" t="s">
        <v>42</v>
      </c>
      <c r="E491" s="58">
        <v>46141</v>
      </c>
      <c r="F491" s="59" t="s">
        <v>19</v>
      </c>
      <c r="G491" s="59">
        <v>17260367</v>
      </c>
      <c r="H491" s="99">
        <v>46171</v>
      </c>
      <c r="I491" s="47" t="s">
        <v>883</v>
      </c>
      <c r="J491" s="47" t="s">
        <v>884</v>
      </c>
      <c r="K491" s="70" t="s">
        <v>885</v>
      </c>
      <c r="L491" s="62">
        <v>35105000</v>
      </c>
      <c r="M491" s="55">
        <v>46143</v>
      </c>
      <c r="N491" s="37"/>
    </row>
    <row r="492" spans="1:14" ht="38.25" x14ac:dyDescent="0.2">
      <c r="A492" s="47" t="s">
        <v>13</v>
      </c>
      <c r="B492" s="56" t="s">
        <v>0</v>
      </c>
      <c r="C492" s="78" t="s">
        <v>89</v>
      </c>
      <c r="D492" s="48" t="s">
        <v>0</v>
      </c>
      <c r="E492" s="58">
        <v>45517</v>
      </c>
      <c r="F492" s="59" t="s">
        <v>19</v>
      </c>
      <c r="G492" s="59">
        <v>17260368</v>
      </c>
      <c r="H492" s="99">
        <v>46150</v>
      </c>
      <c r="I492" s="47" t="s">
        <v>886</v>
      </c>
      <c r="J492" s="52" t="s">
        <v>629</v>
      </c>
      <c r="K492" s="61" t="s">
        <v>21</v>
      </c>
      <c r="L492" s="62">
        <v>363790</v>
      </c>
      <c r="M492" s="55">
        <v>46143</v>
      </c>
      <c r="N492" s="37"/>
    </row>
    <row r="493" spans="1:14" ht="38.25" x14ac:dyDescent="0.2">
      <c r="A493" s="47" t="s">
        <v>13</v>
      </c>
      <c r="B493" s="47" t="s">
        <v>42</v>
      </c>
      <c r="C493" s="78" t="s">
        <v>882</v>
      </c>
      <c r="D493" s="57" t="s">
        <v>42</v>
      </c>
      <c r="E493" s="58">
        <v>46141</v>
      </c>
      <c r="F493" s="59" t="s">
        <v>19</v>
      </c>
      <c r="G493" s="59">
        <v>17260369</v>
      </c>
      <c r="H493" s="99">
        <v>46154</v>
      </c>
      <c r="I493" s="47" t="s">
        <v>887</v>
      </c>
      <c r="J493" s="47" t="s">
        <v>888</v>
      </c>
      <c r="K493" s="70" t="s">
        <v>889</v>
      </c>
      <c r="L493" s="62">
        <v>21991200</v>
      </c>
      <c r="M493" s="55">
        <v>46143</v>
      </c>
      <c r="N493" s="37"/>
    </row>
    <row r="494" spans="1:14" ht="38.25" x14ac:dyDescent="0.2">
      <c r="A494" s="47" t="s">
        <v>13</v>
      </c>
      <c r="B494" s="56" t="s">
        <v>0</v>
      </c>
      <c r="C494" s="78" t="s">
        <v>89</v>
      </c>
      <c r="D494" s="48" t="s">
        <v>0</v>
      </c>
      <c r="E494" s="58">
        <v>45517</v>
      </c>
      <c r="F494" s="59" t="s">
        <v>19</v>
      </c>
      <c r="G494" s="59">
        <v>17260353</v>
      </c>
      <c r="H494" s="99">
        <v>46153</v>
      </c>
      <c r="I494" s="47" t="s">
        <v>890</v>
      </c>
      <c r="J494" s="52" t="s">
        <v>629</v>
      </c>
      <c r="K494" s="61" t="s">
        <v>21</v>
      </c>
      <c r="L494" s="62">
        <v>253864</v>
      </c>
      <c r="M494" s="55">
        <v>46143</v>
      </c>
      <c r="N494" s="37"/>
    </row>
    <row r="495" spans="1:14" ht="38.25" x14ac:dyDescent="0.2">
      <c r="A495" s="47" t="s">
        <v>13</v>
      </c>
      <c r="B495" s="56" t="s">
        <v>0</v>
      </c>
      <c r="C495" s="78" t="s">
        <v>89</v>
      </c>
      <c r="D495" s="48" t="s">
        <v>0</v>
      </c>
      <c r="E495" s="58">
        <v>45517</v>
      </c>
      <c r="F495" s="59" t="s">
        <v>19</v>
      </c>
      <c r="G495" s="59">
        <v>17260375</v>
      </c>
      <c r="H495" s="99">
        <v>46154</v>
      </c>
      <c r="I495" s="47" t="s">
        <v>891</v>
      </c>
      <c r="J495" s="52" t="s">
        <v>629</v>
      </c>
      <c r="K495" s="61" t="s">
        <v>21</v>
      </c>
      <c r="L495" s="62">
        <v>312560</v>
      </c>
      <c r="M495" s="55">
        <v>46143</v>
      </c>
      <c r="N495" s="36"/>
    </row>
    <row r="496" spans="1:14" ht="38.25" x14ac:dyDescent="0.2">
      <c r="A496" s="47" t="s">
        <v>13</v>
      </c>
      <c r="B496" s="56" t="s">
        <v>0</v>
      </c>
      <c r="C496" s="78" t="s">
        <v>89</v>
      </c>
      <c r="D496" s="48" t="s">
        <v>0</v>
      </c>
      <c r="E496" s="58">
        <v>45517</v>
      </c>
      <c r="F496" s="59" t="s">
        <v>19</v>
      </c>
      <c r="G496" s="59">
        <v>17260376</v>
      </c>
      <c r="H496" s="99">
        <v>46154</v>
      </c>
      <c r="I496" s="47" t="s">
        <v>892</v>
      </c>
      <c r="J496" s="52" t="s">
        <v>629</v>
      </c>
      <c r="K496" s="61" t="s">
        <v>21</v>
      </c>
      <c r="L496" s="62">
        <v>312560</v>
      </c>
      <c r="M496" s="55">
        <v>46143</v>
      </c>
      <c r="N496" s="36"/>
    </row>
    <row r="497" spans="1:14" ht="76.5" x14ac:dyDescent="0.2">
      <c r="A497" s="47" t="s">
        <v>13</v>
      </c>
      <c r="B497" s="52" t="s">
        <v>16</v>
      </c>
      <c r="C497" s="78" t="s">
        <v>68</v>
      </c>
      <c r="D497" s="73" t="s">
        <v>16</v>
      </c>
      <c r="E497" s="58">
        <v>45159</v>
      </c>
      <c r="F497" s="59" t="s">
        <v>19</v>
      </c>
      <c r="G497" s="59">
        <v>17260377</v>
      </c>
      <c r="H497" s="99">
        <v>46154</v>
      </c>
      <c r="I497" s="47" t="s">
        <v>893</v>
      </c>
      <c r="J497" s="47" t="s">
        <v>69</v>
      </c>
      <c r="K497" s="70" t="s">
        <v>70</v>
      </c>
      <c r="L497" s="62">
        <v>81801</v>
      </c>
      <c r="M497" s="55">
        <v>46143</v>
      </c>
      <c r="N497" s="36"/>
    </row>
    <row r="498" spans="1:14" ht="38.25" x14ac:dyDescent="0.2">
      <c r="A498" s="47" t="s">
        <v>13</v>
      </c>
      <c r="B498" s="56" t="s">
        <v>0</v>
      </c>
      <c r="C498" s="78" t="s">
        <v>89</v>
      </c>
      <c r="D498" s="48" t="s">
        <v>0</v>
      </c>
      <c r="E498" s="58">
        <v>45517</v>
      </c>
      <c r="F498" s="59" t="s">
        <v>19</v>
      </c>
      <c r="G498" s="59">
        <v>17260383</v>
      </c>
      <c r="H498" s="99">
        <v>46157</v>
      </c>
      <c r="I498" s="47" t="s">
        <v>894</v>
      </c>
      <c r="J498" s="52" t="s">
        <v>629</v>
      </c>
      <c r="K498" s="61" t="s">
        <v>21</v>
      </c>
      <c r="L498" s="62">
        <v>185818</v>
      </c>
      <c r="M498" s="55">
        <v>46143</v>
      </c>
      <c r="N498" s="36"/>
    </row>
    <row r="499" spans="1:14" ht="38.25" x14ac:dyDescent="0.2">
      <c r="A499" s="47" t="s">
        <v>13</v>
      </c>
      <c r="B499" s="47" t="s">
        <v>42</v>
      </c>
      <c r="C499" s="78" t="s">
        <v>895</v>
      </c>
      <c r="D499" s="57" t="s">
        <v>42</v>
      </c>
      <c r="E499" s="58">
        <v>46156</v>
      </c>
      <c r="F499" s="59" t="s">
        <v>19</v>
      </c>
      <c r="G499" s="59">
        <v>17260384</v>
      </c>
      <c r="H499" s="99">
        <v>46157</v>
      </c>
      <c r="I499" s="47" t="s">
        <v>896</v>
      </c>
      <c r="J499" s="47" t="s">
        <v>897</v>
      </c>
      <c r="K499" s="70" t="s">
        <v>112</v>
      </c>
      <c r="L499" s="62">
        <v>1785000</v>
      </c>
      <c r="M499" s="55">
        <v>46143</v>
      </c>
      <c r="N499" s="36"/>
    </row>
    <row r="500" spans="1:14" ht="51" x14ac:dyDescent="0.2">
      <c r="A500" s="47" t="s">
        <v>13</v>
      </c>
      <c r="B500" s="56" t="s">
        <v>0</v>
      </c>
      <c r="C500" s="78" t="s">
        <v>89</v>
      </c>
      <c r="D500" s="48" t="s">
        <v>0</v>
      </c>
      <c r="E500" s="58">
        <v>45517</v>
      </c>
      <c r="F500" s="59" t="s">
        <v>19</v>
      </c>
      <c r="G500" s="59">
        <v>17260385</v>
      </c>
      <c r="H500" s="99">
        <v>46160</v>
      </c>
      <c r="I500" s="47" t="s">
        <v>898</v>
      </c>
      <c r="J500" s="52" t="s">
        <v>629</v>
      </c>
      <c r="K500" s="61" t="s">
        <v>21</v>
      </c>
      <c r="L500" s="62">
        <v>184976</v>
      </c>
      <c r="M500" s="55">
        <v>46143</v>
      </c>
      <c r="N500" s="36"/>
    </row>
    <row r="501" spans="1:14" ht="63.75" x14ac:dyDescent="0.2">
      <c r="A501" s="47" t="s">
        <v>13</v>
      </c>
      <c r="B501" s="56" t="s">
        <v>0</v>
      </c>
      <c r="C501" s="78" t="s">
        <v>89</v>
      </c>
      <c r="D501" s="48" t="s">
        <v>0</v>
      </c>
      <c r="E501" s="58">
        <v>45517</v>
      </c>
      <c r="F501" s="59" t="s">
        <v>19</v>
      </c>
      <c r="G501" s="59">
        <v>17260386</v>
      </c>
      <c r="H501" s="99">
        <v>46160</v>
      </c>
      <c r="I501" s="47" t="s">
        <v>899</v>
      </c>
      <c r="J501" s="52" t="s">
        <v>629</v>
      </c>
      <c r="K501" s="61" t="s">
        <v>21</v>
      </c>
      <c r="L501" s="62">
        <v>184976</v>
      </c>
      <c r="M501" s="55">
        <v>46143</v>
      </c>
      <c r="N501" s="36"/>
    </row>
    <row r="502" spans="1:14" ht="51" x14ac:dyDescent="0.2">
      <c r="A502" s="47" t="s">
        <v>13</v>
      </c>
      <c r="B502" s="52" t="s">
        <v>16</v>
      </c>
      <c r="C502" s="78" t="s">
        <v>68</v>
      </c>
      <c r="D502" s="73" t="s">
        <v>16</v>
      </c>
      <c r="E502" s="58">
        <v>45159</v>
      </c>
      <c r="F502" s="59" t="s">
        <v>19</v>
      </c>
      <c r="G502" s="59">
        <v>17260390</v>
      </c>
      <c r="H502" s="99">
        <v>46167</v>
      </c>
      <c r="I502" s="47" t="s">
        <v>900</v>
      </c>
      <c r="J502" s="47" t="s">
        <v>69</v>
      </c>
      <c r="K502" s="70" t="s">
        <v>70</v>
      </c>
      <c r="L502" s="62">
        <v>61350</v>
      </c>
      <c r="M502" s="55">
        <v>46143</v>
      </c>
      <c r="N502" s="36"/>
    </row>
    <row r="503" spans="1:14" ht="38.25" x14ac:dyDescent="0.2">
      <c r="A503" s="47" t="s">
        <v>13</v>
      </c>
      <c r="B503" s="56" t="s">
        <v>0</v>
      </c>
      <c r="C503" s="78" t="s">
        <v>89</v>
      </c>
      <c r="D503" s="48" t="s">
        <v>0</v>
      </c>
      <c r="E503" s="58">
        <v>45517</v>
      </c>
      <c r="F503" s="59" t="s">
        <v>19</v>
      </c>
      <c r="G503" s="59">
        <v>17260392</v>
      </c>
      <c r="H503" s="99">
        <v>46167</v>
      </c>
      <c r="I503" s="47" t="s">
        <v>901</v>
      </c>
      <c r="J503" s="52" t="s">
        <v>629</v>
      </c>
      <c r="K503" s="61" t="s">
        <v>21</v>
      </c>
      <c r="L503" s="62">
        <v>327018</v>
      </c>
      <c r="M503" s="55">
        <v>46143</v>
      </c>
      <c r="N503" s="36"/>
    </row>
    <row r="504" spans="1:14" ht="38.25" x14ac:dyDescent="0.2">
      <c r="A504" s="47" t="s">
        <v>13</v>
      </c>
      <c r="B504" s="56" t="s">
        <v>0</v>
      </c>
      <c r="C504" s="78" t="s">
        <v>89</v>
      </c>
      <c r="D504" s="48" t="s">
        <v>0</v>
      </c>
      <c r="E504" s="58">
        <v>45517</v>
      </c>
      <c r="F504" s="59" t="s">
        <v>19</v>
      </c>
      <c r="G504" s="59">
        <v>17260393</v>
      </c>
      <c r="H504" s="99">
        <v>46167</v>
      </c>
      <c r="I504" s="47" t="s">
        <v>902</v>
      </c>
      <c r="J504" s="52" t="s">
        <v>629</v>
      </c>
      <c r="K504" s="61" t="s">
        <v>21</v>
      </c>
      <c r="L504" s="62">
        <v>315018</v>
      </c>
      <c r="M504" s="55">
        <v>46143</v>
      </c>
      <c r="N504" s="36"/>
    </row>
    <row r="505" spans="1:14" ht="38.25" x14ac:dyDescent="0.2">
      <c r="A505" s="47" t="s">
        <v>13</v>
      </c>
      <c r="B505" s="56" t="s">
        <v>98</v>
      </c>
      <c r="C505" s="56" t="s">
        <v>12</v>
      </c>
      <c r="D505" s="57" t="s">
        <v>42</v>
      </c>
      <c r="E505" s="58" t="s">
        <v>12</v>
      </c>
      <c r="F505" s="59" t="s">
        <v>19</v>
      </c>
      <c r="G505" s="59">
        <v>17260394</v>
      </c>
      <c r="H505" s="99">
        <v>46167</v>
      </c>
      <c r="I505" s="47" t="s">
        <v>903</v>
      </c>
      <c r="J505" s="47" t="s">
        <v>606</v>
      </c>
      <c r="K505" s="70" t="s">
        <v>124</v>
      </c>
      <c r="L505" s="62">
        <v>119000</v>
      </c>
      <c r="M505" s="55">
        <v>46143</v>
      </c>
      <c r="N505" s="36"/>
    </row>
    <row r="506" spans="1:14" ht="38.25" x14ac:dyDescent="0.2">
      <c r="A506" s="47" t="s">
        <v>13</v>
      </c>
      <c r="B506" s="56" t="s">
        <v>98</v>
      </c>
      <c r="C506" s="56" t="s">
        <v>12</v>
      </c>
      <c r="D506" s="57" t="s">
        <v>42</v>
      </c>
      <c r="E506" s="58" t="s">
        <v>12</v>
      </c>
      <c r="F506" s="59" t="s">
        <v>19</v>
      </c>
      <c r="G506" s="59">
        <v>17260395</v>
      </c>
      <c r="H506" s="99">
        <v>46167</v>
      </c>
      <c r="I506" s="47" t="s">
        <v>904</v>
      </c>
      <c r="J506" s="47" t="s">
        <v>606</v>
      </c>
      <c r="K506" s="70" t="s">
        <v>124</v>
      </c>
      <c r="L506" s="62">
        <v>77350</v>
      </c>
      <c r="M506" s="55">
        <v>46143</v>
      </c>
      <c r="N506" s="36"/>
    </row>
    <row r="507" spans="1:14" ht="51" x14ac:dyDescent="0.2">
      <c r="A507" s="47" t="s">
        <v>13</v>
      </c>
      <c r="B507" s="56" t="s">
        <v>0</v>
      </c>
      <c r="C507" s="78" t="s">
        <v>89</v>
      </c>
      <c r="D507" s="48" t="s">
        <v>0</v>
      </c>
      <c r="E507" s="58">
        <v>45517</v>
      </c>
      <c r="F507" s="59" t="s">
        <v>19</v>
      </c>
      <c r="G507" s="59">
        <v>17260397</v>
      </c>
      <c r="H507" s="99">
        <v>46167</v>
      </c>
      <c r="I507" s="47" t="s">
        <v>905</v>
      </c>
      <c r="J507" s="52" t="s">
        <v>629</v>
      </c>
      <c r="K507" s="61" t="s">
        <v>21</v>
      </c>
      <c r="L507" s="62">
        <v>243454</v>
      </c>
      <c r="M507" s="55">
        <v>46143</v>
      </c>
      <c r="N507" s="36"/>
    </row>
    <row r="508" spans="1:14" ht="51" x14ac:dyDescent="0.2">
      <c r="A508" s="47" t="s">
        <v>13</v>
      </c>
      <c r="B508" s="56" t="s">
        <v>0</v>
      </c>
      <c r="C508" s="78" t="s">
        <v>89</v>
      </c>
      <c r="D508" s="48" t="s">
        <v>0</v>
      </c>
      <c r="E508" s="58">
        <v>45517</v>
      </c>
      <c r="F508" s="59" t="s">
        <v>19</v>
      </c>
      <c r="G508" s="59">
        <v>17260398</v>
      </c>
      <c r="H508" s="99">
        <v>46167</v>
      </c>
      <c r="I508" s="47" t="s">
        <v>906</v>
      </c>
      <c r="J508" s="52" t="s">
        <v>629</v>
      </c>
      <c r="K508" s="61" t="s">
        <v>21</v>
      </c>
      <c r="L508" s="62">
        <v>243454</v>
      </c>
      <c r="M508" s="55">
        <v>46143</v>
      </c>
      <c r="N508" s="36"/>
    </row>
    <row r="509" spans="1:14" ht="38.25" x14ac:dyDescent="0.2">
      <c r="A509" s="47" t="s">
        <v>13</v>
      </c>
      <c r="B509" s="56" t="s">
        <v>0</v>
      </c>
      <c r="C509" s="78" t="s">
        <v>89</v>
      </c>
      <c r="D509" s="48" t="s">
        <v>0</v>
      </c>
      <c r="E509" s="58">
        <v>45517</v>
      </c>
      <c r="F509" s="59" t="s">
        <v>19</v>
      </c>
      <c r="G509" s="59">
        <v>17260400</v>
      </c>
      <c r="H509" s="99">
        <v>46167</v>
      </c>
      <c r="I509" s="47" t="s">
        <v>907</v>
      </c>
      <c r="J509" s="52" t="s">
        <v>629</v>
      </c>
      <c r="K509" s="61" t="s">
        <v>21</v>
      </c>
      <c r="L509" s="62">
        <v>238760</v>
      </c>
      <c r="M509" s="55">
        <v>46143</v>
      </c>
      <c r="N509" s="36"/>
    </row>
    <row r="510" spans="1:14" ht="38.25" x14ac:dyDescent="0.2">
      <c r="A510" s="47" t="s">
        <v>13</v>
      </c>
      <c r="B510" s="56" t="s">
        <v>0</v>
      </c>
      <c r="C510" s="78" t="s">
        <v>89</v>
      </c>
      <c r="D510" s="48" t="s">
        <v>0</v>
      </c>
      <c r="E510" s="58">
        <v>45517</v>
      </c>
      <c r="F510" s="59" t="s">
        <v>19</v>
      </c>
      <c r="G510" s="59">
        <v>17260401</v>
      </c>
      <c r="H510" s="99">
        <v>46167</v>
      </c>
      <c r="I510" s="47" t="s">
        <v>908</v>
      </c>
      <c r="J510" s="52" t="s">
        <v>629</v>
      </c>
      <c r="K510" s="61" t="s">
        <v>21</v>
      </c>
      <c r="L510" s="62">
        <v>91950</v>
      </c>
      <c r="M510" s="55">
        <v>46143</v>
      </c>
      <c r="N510" s="36"/>
    </row>
    <row r="511" spans="1:14" ht="63.75" x14ac:dyDescent="0.2">
      <c r="A511" s="47" t="s">
        <v>13</v>
      </c>
      <c r="B511" s="56" t="s">
        <v>0</v>
      </c>
      <c r="C511" s="78" t="s">
        <v>89</v>
      </c>
      <c r="D511" s="48" t="s">
        <v>0</v>
      </c>
      <c r="E511" s="58">
        <v>45517</v>
      </c>
      <c r="F511" s="59" t="s">
        <v>19</v>
      </c>
      <c r="G511" s="59">
        <v>17260404</v>
      </c>
      <c r="H511" s="99">
        <v>46168</v>
      </c>
      <c r="I511" s="47" t="s">
        <v>909</v>
      </c>
      <c r="J511" s="52" t="s">
        <v>629</v>
      </c>
      <c r="K511" s="61" t="s">
        <v>21</v>
      </c>
      <c r="L511" s="62">
        <v>364790</v>
      </c>
      <c r="M511" s="55">
        <v>46143</v>
      </c>
      <c r="N511" s="36"/>
    </row>
    <row r="512" spans="1:14" ht="38.25" x14ac:dyDescent="0.2">
      <c r="A512" s="47" t="s">
        <v>13</v>
      </c>
      <c r="B512" s="56" t="s">
        <v>98</v>
      </c>
      <c r="C512" s="56" t="s">
        <v>12</v>
      </c>
      <c r="D512" s="57" t="s">
        <v>42</v>
      </c>
      <c r="E512" s="58" t="s">
        <v>12</v>
      </c>
      <c r="F512" s="59" t="s">
        <v>19</v>
      </c>
      <c r="G512" s="59">
        <v>17260405</v>
      </c>
      <c r="H512" s="99">
        <v>46168</v>
      </c>
      <c r="I512" s="47" t="s">
        <v>910</v>
      </c>
      <c r="J512" s="47" t="s">
        <v>911</v>
      </c>
      <c r="K512" s="70" t="s">
        <v>912</v>
      </c>
      <c r="L512" s="62">
        <v>172800</v>
      </c>
      <c r="M512" s="55">
        <v>46143</v>
      </c>
      <c r="N512" s="36"/>
    </row>
    <row r="513" spans="1:14" ht="38.25" x14ac:dyDescent="0.2">
      <c r="A513" s="47" t="s">
        <v>13</v>
      </c>
      <c r="B513" s="52" t="s">
        <v>16</v>
      </c>
      <c r="C513" s="78" t="s">
        <v>68</v>
      </c>
      <c r="D513" s="73" t="s">
        <v>16</v>
      </c>
      <c r="E513" s="58">
        <v>45159</v>
      </c>
      <c r="F513" s="59" t="s">
        <v>19</v>
      </c>
      <c r="G513" s="59">
        <v>17260406</v>
      </c>
      <c r="H513" s="99">
        <v>46169</v>
      </c>
      <c r="I513" s="47" t="s">
        <v>913</v>
      </c>
      <c r="J513" s="47" t="s">
        <v>69</v>
      </c>
      <c r="K513" s="70" t="s">
        <v>70</v>
      </c>
      <c r="L513" s="62">
        <v>81799</v>
      </c>
      <c r="M513" s="55">
        <v>46143</v>
      </c>
      <c r="N513" s="36"/>
    </row>
    <row r="514" spans="1:14" ht="51" x14ac:dyDescent="0.2">
      <c r="A514" s="47" t="s">
        <v>13</v>
      </c>
      <c r="B514" s="56" t="s">
        <v>0</v>
      </c>
      <c r="C514" s="78" t="s">
        <v>89</v>
      </c>
      <c r="D514" s="48" t="s">
        <v>0</v>
      </c>
      <c r="E514" s="58">
        <v>45517</v>
      </c>
      <c r="F514" s="59" t="s">
        <v>19</v>
      </c>
      <c r="G514" s="59">
        <v>17260407</v>
      </c>
      <c r="H514" s="99">
        <v>46169</v>
      </c>
      <c r="I514" s="47" t="s">
        <v>914</v>
      </c>
      <c r="J514" s="52" t="s">
        <v>629</v>
      </c>
      <c r="K514" s="61" t="s">
        <v>21</v>
      </c>
      <c r="L514" s="62">
        <v>482704</v>
      </c>
      <c r="M514" s="55">
        <v>46143</v>
      </c>
      <c r="N514" s="36"/>
    </row>
    <row r="515" spans="1:14" ht="38.25" x14ac:dyDescent="0.2">
      <c r="A515" s="47" t="s">
        <v>13</v>
      </c>
      <c r="B515" s="56" t="s">
        <v>0</v>
      </c>
      <c r="C515" s="78" t="s">
        <v>89</v>
      </c>
      <c r="D515" s="48" t="s">
        <v>0</v>
      </c>
      <c r="E515" s="58">
        <v>45517</v>
      </c>
      <c r="F515" s="59" t="s">
        <v>19</v>
      </c>
      <c r="G515" s="59">
        <v>17260408</v>
      </c>
      <c r="H515" s="99">
        <v>46169</v>
      </c>
      <c r="I515" s="47" t="s">
        <v>915</v>
      </c>
      <c r="J515" s="52" t="s">
        <v>629</v>
      </c>
      <c r="K515" s="61" t="s">
        <v>21</v>
      </c>
      <c r="L515" s="62">
        <v>452790</v>
      </c>
      <c r="M515" s="55">
        <v>46143</v>
      </c>
      <c r="N515" s="36"/>
    </row>
    <row r="516" spans="1:14" ht="38.25" x14ac:dyDescent="0.2">
      <c r="A516" s="47" t="s">
        <v>13</v>
      </c>
      <c r="B516" s="56" t="s">
        <v>0</v>
      </c>
      <c r="C516" s="78" t="s">
        <v>89</v>
      </c>
      <c r="D516" s="48" t="s">
        <v>0</v>
      </c>
      <c r="E516" s="58">
        <v>45517</v>
      </c>
      <c r="F516" s="59" t="s">
        <v>19</v>
      </c>
      <c r="G516" s="59">
        <v>17260409</v>
      </c>
      <c r="H516" s="99">
        <v>46169</v>
      </c>
      <c r="I516" s="47" t="s">
        <v>916</v>
      </c>
      <c r="J516" s="52" t="s">
        <v>629</v>
      </c>
      <c r="K516" s="61" t="s">
        <v>21</v>
      </c>
      <c r="L516" s="62">
        <v>452790</v>
      </c>
      <c r="M516" s="55">
        <v>46143</v>
      </c>
      <c r="N516" s="36"/>
    </row>
    <row r="517" spans="1:14" ht="51" x14ac:dyDescent="0.2">
      <c r="A517" s="47" t="s">
        <v>13</v>
      </c>
      <c r="B517" s="56" t="s">
        <v>0</v>
      </c>
      <c r="C517" s="78" t="s">
        <v>89</v>
      </c>
      <c r="D517" s="48" t="s">
        <v>0</v>
      </c>
      <c r="E517" s="58">
        <v>45517</v>
      </c>
      <c r="F517" s="59" t="s">
        <v>19</v>
      </c>
      <c r="G517" s="59">
        <v>17260410</v>
      </c>
      <c r="H517" s="99">
        <v>46169</v>
      </c>
      <c r="I517" s="47" t="s">
        <v>917</v>
      </c>
      <c r="J517" s="52" t="s">
        <v>629</v>
      </c>
      <c r="K517" s="61" t="s">
        <v>21</v>
      </c>
      <c r="L517" s="62">
        <v>452790</v>
      </c>
      <c r="M517" s="55">
        <v>46143</v>
      </c>
      <c r="N517" s="36"/>
    </row>
    <row r="518" spans="1:14" ht="38.25" x14ac:dyDescent="0.2">
      <c r="A518" s="47" t="s">
        <v>13</v>
      </c>
      <c r="B518" s="56" t="s">
        <v>0</v>
      </c>
      <c r="C518" s="78" t="s">
        <v>89</v>
      </c>
      <c r="D518" s="48" t="s">
        <v>0</v>
      </c>
      <c r="E518" s="58">
        <v>45517</v>
      </c>
      <c r="F518" s="59" t="s">
        <v>19</v>
      </c>
      <c r="G518" s="59">
        <v>17260411</v>
      </c>
      <c r="H518" s="99">
        <v>46169</v>
      </c>
      <c r="I518" s="47" t="s">
        <v>918</v>
      </c>
      <c r="J518" s="52" t="s">
        <v>629</v>
      </c>
      <c r="K518" s="61" t="s">
        <v>21</v>
      </c>
      <c r="L518" s="62">
        <v>452790</v>
      </c>
      <c r="M518" s="55">
        <v>46143</v>
      </c>
      <c r="N518" s="36"/>
    </row>
    <row r="519" spans="1:14" ht="38.25" x14ac:dyDescent="0.2">
      <c r="A519" s="47" t="s">
        <v>13</v>
      </c>
      <c r="B519" s="56" t="s">
        <v>0</v>
      </c>
      <c r="C519" s="78" t="s">
        <v>89</v>
      </c>
      <c r="D519" s="48" t="s">
        <v>0</v>
      </c>
      <c r="E519" s="58">
        <v>45517</v>
      </c>
      <c r="F519" s="59" t="s">
        <v>19</v>
      </c>
      <c r="G519" s="59">
        <v>17260412</v>
      </c>
      <c r="H519" s="99">
        <v>46169</v>
      </c>
      <c r="I519" s="47" t="s">
        <v>919</v>
      </c>
      <c r="J519" s="52" t="s">
        <v>629</v>
      </c>
      <c r="K519" s="61" t="s">
        <v>21</v>
      </c>
      <c r="L519" s="62">
        <v>416790</v>
      </c>
      <c r="M519" s="55">
        <v>46143</v>
      </c>
      <c r="N519" s="36"/>
    </row>
    <row r="520" spans="1:14" ht="38.25" x14ac:dyDescent="0.2">
      <c r="A520" s="47" t="s">
        <v>13</v>
      </c>
      <c r="B520" s="56" t="s">
        <v>0</v>
      </c>
      <c r="C520" s="78" t="s">
        <v>89</v>
      </c>
      <c r="D520" s="48" t="s">
        <v>0</v>
      </c>
      <c r="E520" s="58">
        <v>45517</v>
      </c>
      <c r="F520" s="59" t="s">
        <v>19</v>
      </c>
      <c r="G520" s="59">
        <v>17260414</v>
      </c>
      <c r="H520" s="99">
        <v>46169</v>
      </c>
      <c r="I520" s="47" t="s">
        <v>920</v>
      </c>
      <c r="J520" s="52" t="s">
        <v>629</v>
      </c>
      <c r="K520" s="61" t="s">
        <v>21</v>
      </c>
      <c r="L520" s="62">
        <v>204704</v>
      </c>
      <c r="M520" s="55">
        <v>46143</v>
      </c>
      <c r="N520" s="36"/>
    </row>
    <row r="521" spans="1:14" ht="38.25" x14ac:dyDescent="0.2">
      <c r="A521" s="47" t="s">
        <v>13</v>
      </c>
      <c r="B521" s="56" t="s">
        <v>0</v>
      </c>
      <c r="C521" s="78" t="s">
        <v>89</v>
      </c>
      <c r="D521" s="48" t="s">
        <v>0</v>
      </c>
      <c r="E521" s="58">
        <v>45517</v>
      </c>
      <c r="F521" s="59" t="s">
        <v>19</v>
      </c>
      <c r="G521" s="59">
        <v>17260415</v>
      </c>
      <c r="H521" s="99">
        <v>46169</v>
      </c>
      <c r="I521" s="47" t="s">
        <v>921</v>
      </c>
      <c r="J521" s="52" t="s">
        <v>629</v>
      </c>
      <c r="K521" s="61" t="s">
        <v>21</v>
      </c>
      <c r="L521" s="62">
        <v>204704</v>
      </c>
      <c r="M521" s="55">
        <v>46143</v>
      </c>
      <c r="N521" s="36"/>
    </row>
    <row r="522" spans="1:14" ht="25.5" x14ac:dyDescent="0.2">
      <c r="A522" s="47" t="s">
        <v>13</v>
      </c>
      <c r="B522" s="47" t="s">
        <v>42</v>
      </c>
      <c r="C522" s="78" t="s">
        <v>922</v>
      </c>
      <c r="D522" s="57" t="s">
        <v>42</v>
      </c>
      <c r="E522" s="58">
        <v>46169</v>
      </c>
      <c r="F522" s="59" t="s">
        <v>19</v>
      </c>
      <c r="G522" s="59">
        <v>17260416</v>
      </c>
      <c r="H522" s="99">
        <v>46170</v>
      </c>
      <c r="I522" s="47" t="s">
        <v>923</v>
      </c>
      <c r="J522" s="47" t="s">
        <v>924</v>
      </c>
      <c r="K522" s="70" t="s">
        <v>925</v>
      </c>
      <c r="L522" s="62">
        <v>380800</v>
      </c>
      <c r="M522" s="55">
        <v>46143</v>
      </c>
      <c r="N522" s="36"/>
    </row>
    <row r="523" spans="1:14" ht="51" x14ac:dyDescent="0.2">
      <c r="A523" s="47" t="s">
        <v>13</v>
      </c>
      <c r="B523" s="56" t="s">
        <v>0</v>
      </c>
      <c r="C523" s="78" t="s">
        <v>89</v>
      </c>
      <c r="D523" s="48" t="s">
        <v>0</v>
      </c>
      <c r="E523" s="58">
        <v>45517</v>
      </c>
      <c r="F523" s="59" t="s">
        <v>19</v>
      </c>
      <c r="G523" s="59">
        <v>17260417</v>
      </c>
      <c r="H523" s="99">
        <v>46170</v>
      </c>
      <c r="I523" s="47" t="s">
        <v>926</v>
      </c>
      <c r="J523" s="52" t="s">
        <v>629</v>
      </c>
      <c r="K523" s="61" t="s">
        <v>21</v>
      </c>
      <c r="L523" s="62">
        <v>58172</v>
      </c>
      <c r="M523" s="55">
        <v>46143</v>
      </c>
      <c r="N523" s="36"/>
    </row>
    <row r="524" spans="1:14" ht="51" x14ac:dyDescent="0.2">
      <c r="A524" s="47" t="s">
        <v>13</v>
      </c>
      <c r="B524" s="52" t="s">
        <v>16</v>
      </c>
      <c r="C524" s="78" t="s">
        <v>68</v>
      </c>
      <c r="D524" s="73" t="s">
        <v>16</v>
      </c>
      <c r="E524" s="58">
        <v>45159</v>
      </c>
      <c r="F524" s="59" t="s">
        <v>19</v>
      </c>
      <c r="G524" s="59">
        <v>17260418</v>
      </c>
      <c r="H524" s="99">
        <v>46170</v>
      </c>
      <c r="I524" s="47" t="s">
        <v>927</v>
      </c>
      <c r="J524" s="47" t="s">
        <v>69</v>
      </c>
      <c r="K524" s="70" t="s">
        <v>70</v>
      </c>
      <c r="L524" s="62">
        <v>61350</v>
      </c>
      <c r="M524" s="55">
        <v>46143</v>
      </c>
      <c r="N524" s="36"/>
    </row>
    <row r="525" spans="1:14" ht="63.75" x14ac:dyDescent="0.2">
      <c r="A525" s="47" t="s">
        <v>13</v>
      </c>
      <c r="B525" s="52" t="s">
        <v>16</v>
      </c>
      <c r="C525" s="78" t="s">
        <v>68</v>
      </c>
      <c r="D525" s="73" t="s">
        <v>16</v>
      </c>
      <c r="E525" s="58">
        <v>45159</v>
      </c>
      <c r="F525" s="59" t="s">
        <v>19</v>
      </c>
      <c r="G525" s="59">
        <v>17260419</v>
      </c>
      <c r="H525" s="99">
        <v>46170</v>
      </c>
      <c r="I525" s="47" t="s">
        <v>928</v>
      </c>
      <c r="J525" s="47" t="s">
        <v>69</v>
      </c>
      <c r="K525" s="70" t="s">
        <v>70</v>
      </c>
      <c r="L525" s="62">
        <v>552150</v>
      </c>
      <c r="M525" s="55">
        <v>46143</v>
      </c>
      <c r="N525" s="36"/>
    </row>
    <row r="526" spans="1:14" ht="38.25" x14ac:dyDescent="0.2">
      <c r="A526" s="47" t="s">
        <v>13</v>
      </c>
      <c r="B526" s="52" t="s">
        <v>16</v>
      </c>
      <c r="C526" s="78" t="s">
        <v>68</v>
      </c>
      <c r="D526" s="73" t="s">
        <v>16</v>
      </c>
      <c r="E526" s="58">
        <v>45159</v>
      </c>
      <c r="F526" s="59" t="s">
        <v>19</v>
      </c>
      <c r="G526" s="59">
        <v>17260420</v>
      </c>
      <c r="H526" s="99">
        <v>46170</v>
      </c>
      <c r="I526" s="47" t="s">
        <v>929</v>
      </c>
      <c r="J526" s="47" t="s">
        <v>69</v>
      </c>
      <c r="K526" s="70" t="s">
        <v>70</v>
      </c>
      <c r="L526" s="62">
        <v>61350</v>
      </c>
      <c r="M526" s="55">
        <v>46143</v>
      </c>
      <c r="N526" s="36"/>
    </row>
    <row r="527" spans="1:14" ht="38.25" x14ac:dyDescent="0.2">
      <c r="A527" s="47" t="s">
        <v>13</v>
      </c>
      <c r="B527" s="56" t="s">
        <v>0</v>
      </c>
      <c r="C527" s="78" t="s">
        <v>89</v>
      </c>
      <c r="D527" s="48" t="s">
        <v>0</v>
      </c>
      <c r="E527" s="58">
        <v>45517</v>
      </c>
      <c r="F527" s="59" t="s">
        <v>19</v>
      </c>
      <c r="G527" s="59">
        <v>17260422</v>
      </c>
      <c r="H527" s="99">
        <v>46171</v>
      </c>
      <c r="I527" s="47" t="s">
        <v>930</v>
      </c>
      <c r="J527" s="52" t="s">
        <v>629</v>
      </c>
      <c r="K527" s="61" t="s">
        <v>21</v>
      </c>
      <c r="L527" s="62">
        <v>213646</v>
      </c>
      <c r="M527" s="55">
        <v>46143</v>
      </c>
      <c r="N527" s="36"/>
    </row>
    <row r="528" spans="1:14" ht="38.25" x14ac:dyDescent="0.2">
      <c r="A528" s="47" t="s">
        <v>13</v>
      </c>
      <c r="B528" s="56" t="s">
        <v>0</v>
      </c>
      <c r="C528" s="78" t="s">
        <v>89</v>
      </c>
      <c r="D528" s="48" t="s">
        <v>0</v>
      </c>
      <c r="E528" s="58">
        <v>45517</v>
      </c>
      <c r="F528" s="59" t="s">
        <v>19</v>
      </c>
      <c r="G528" s="59">
        <v>17260423</v>
      </c>
      <c r="H528" s="99">
        <v>46171</v>
      </c>
      <c r="I528" s="47" t="s">
        <v>931</v>
      </c>
      <c r="J528" s="52" t="s">
        <v>629</v>
      </c>
      <c r="K528" s="61" t="s">
        <v>21</v>
      </c>
      <c r="L528" s="62">
        <v>213646</v>
      </c>
      <c r="M528" s="55">
        <v>46143</v>
      </c>
      <c r="N528" s="36"/>
    </row>
    <row r="529" spans="1:14" ht="38.25" x14ac:dyDescent="0.2">
      <c r="A529" s="47" t="s">
        <v>13</v>
      </c>
      <c r="B529" s="56" t="s">
        <v>0</v>
      </c>
      <c r="C529" s="78" t="s">
        <v>89</v>
      </c>
      <c r="D529" s="48" t="s">
        <v>0</v>
      </c>
      <c r="E529" s="58">
        <v>45517</v>
      </c>
      <c r="F529" s="59" t="s">
        <v>19</v>
      </c>
      <c r="G529" s="59">
        <v>17260424</v>
      </c>
      <c r="H529" s="99">
        <v>46171</v>
      </c>
      <c r="I529" s="47" t="s">
        <v>932</v>
      </c>
      <c r="J529" s="52" t="s">
        <v>629</v>
      </c>
      <c r="K529" s="61" t="s">
        <v>21</v>
      </c>
      <c r="L529" s="62">
        <v>213646</v>
      </c>
      <c r="M529" s="55">
        <v>46143</v>
      </c>
      <c r="N529" s="36"/>
    </row>
    <row r="530" spans="1:14" ht="38.25" x14ac:dyDescent="0.2">
      <c r="A530" s="47" t="s">
        <v>13</v>
      </c>
      <c r="B530" s="56" t="s">
        <v>0</v>
      </c>
      <c r="C530" s="78" t="s">
        <v>89</v>
      </c>
      <c r="D530" s="48" t="s">
        <v>0</v>
      </c>
      <c r="E530" s="58">
        <v>45517</v>
      </c>
      <c r="F530" s="59" t="s">
        <v>19</v>
      </c>
      <c r="G530" s="59">
        <v>17260425</v>
      </c>
      <c r="H530" s="99">
        <v>46171</v>
      </c>
      <c r="I530" s="47" t="s">
        <v>933</v>
      </c>
      <c r="J530" s="52" t="s">
        <v>629</v>
      </c>
      <c r="K530" s="61" t="s">
        <v>21</v>
      </c>
      <c r="L530" s="62">
        <v>213646</v>
      </c>
      <c r="M530" s="55">
        <v>46143</v>
      </c>
      <c r="N530" s="36"/>
    </row>
    <row r="531" spans="1:14" ht="38.25" x14ac:dyDescent="0.2">
      <c r="A531" s="47" t="s">
        <v>13</v>
      </c>
      <c r="B531" s="56" t="s">
        <v>0</v>
      </c>
      <c r="C531" s="78" t="s">
        <v>89</v>
      </c>
      <c r="D531" s="48" t="s">
        <v>0</v>
      </c>
      <c r="E531" s="58">
        <v>45517</v>
      </c>
      <c r="F531" s="59" t="s">
        <v>19</v>
      </c>
      <c r="G531" s="59">
        <v>17260426</v>
      </c>
      <c r="H531" s="99">
        <v>46171</v>
      </c>
      <c r="I531" s="47" t="s">
        <v>934</v>
      </c>
      <c r="J531" s="52" t="s">
        <v>629</v>
      </c>
      <c r="K531" s="61" t="s">
        <v>21</v>
      </c>
      <c r="L531" s="62">
        <v>213646</v>
      </c>
      <c r="M531" s="55">
        <v>46143</v>
      </c>
      <c r="N531" s="36"/>
    </row>
    <row r="532" spans="1:14" ht="36" x14ac:dyDescent="0.2">
      <c r="A532" s="100" t="s">
        <v>40</v>
      </c>
      <c r="B532" s="101" t="s">
        <v>0</v>
      </c>
      <c r="C532" s="101" t="s">
        <v>169</v>
      </c>
      <c r="D532" s="48" t="s">
        <v>0</v>
      </c>
      <c r="E532" s="102">
        <v>45517</v>
      </c>
      <c r="F532" s="103" t="s">
        <v>19</v>
      </c>
      <c r="G532" s="103">
        <v>18260061</v>
      </c>
      <c r="H532" s="104">
        <v>46119</v>
      </c>
      <c r="I532" s="105" t="s">
        <v>935</v>
      </c>
      <c r="J532" s="105" t="s">
        <v>629</v>
      </c>
      <c r="K532" s="106" t="s">
        <v>21</v>
      </c>
      <c r="L532" s="107">
        <v>165128</v>
      </c>
      <c r="M532" s="55">
        <v>46113</v>
      </c>
      <c r="N532" s="36"/>
    </row>
    <row r="533" spans="1:14" ht="24" x14ac:dyDescent="0.2">
      <c r="A533" s="100" t="s">
        <v>40</v>
      </c>
      <c r="B533" s="101" t="s">
        <v>42</v>
      </c>
      <c r="C533" s="110" t="s">
        <v>936</v>
      </c>
      <c r="D533" s="57" t="s">
        <v>42</v>
      </c>
      <c r="E533" s="163">
        <v>46119</v>
      </c>
      <c r="F533" s="103" t="s">
        <v>19</v>
      </c>
      <c r="G533" s="103">
        <v>18260062</v>
      </c>
      <c r="H533" s="104">
        <v>46119</v>
      </c>
      <c r="I533" s="105" t="s">
        <v>937</v>
      </c>
      <c r="J533" s="108" t="s">
        <v>938</v>
      </c>
      <c r="K533" s="109" t="s">
        <v>939</v>
      </c>
      <c r="L533" s="107">
        <v>1964790</v>
      </c>
      <c r="M533" s="55">
        <v>46113</v>
      </c>
      <c r="N533" s="36"/>
    </row>
    <row r="534" spans="1:14" ht="36" x14ac:dyDescent="0.2">
      <c r="A534" s="100" t="s">
        <v>40</v>
      </c>
      <c r="B534" s="101" t="s">
        <v>0</v>
      </c>
      <c r="C534" s="101" t="s">
        <v>169</v>
      </c>
      <c r="D534" s="48" t="s">
        <v>0</v>
      </c>
      <c r="E534" s="102">
        <v>45517</v>
      </c>
      <c r="F534" s="103" t="s">
        <v>18</v>
      </c>
      <c r="G534" s="103">
        <v>18260064</v>
      </c>
      <c r="H534" s="104">
        <v>46120</v>
      </c>
      <c r="I534" s="105" t="s">
        <v>135</v>
      </c>
      <c r="J534" s="105" t="s">
        <v>629</v>
      </c>
      <c r="K534" s="106" t="s">
        <v>21</v>
      </c>
      <c r="L534" s="107">
        <v>257058</v>
      </c>
      <c r="M534" s="55">
        <v>46113</v>
      </c>
      <c r="N534" s="36"/>
    </row>
    <row r="535" spans="1:14" ht="36" x14ac:dyDescent="0.2">
      <c r="A535" s="100" t="s">
        <v>40</v>
      </c>
      <c r="B535" s="101" t="s">
        <v>0</v>
      </c>
      <c r="C535" s="101" t="s">
        <v>169</v>
      </c>
      <c r="D535" s="48" t="s">
        <v>0</v>
      </c>
      <c r="E535" s="102">
        <v>45517</v>
      </c>
      <c r="F535" s="103" t="s">
        <v>18</v>
      </c>
      <c r="G535" s="103">
        <v>18260066</v>
      </c>
      <c r="H535" s="104">
        <v>46122</v>
      </c>
      <c r="I535" s="105" t="s">
        <v>935</v>
      </c>
      <c r="J535" s="105" t="s">
        <v>629</v>
      </c>
      <c r="K535" s="106" t="s">
        <v>21</v>
      </c>
      <c r="L535" s="107">
        <v>122114</v>
      </c>
      <c r="M535" s="55">
        <v>46113</v>
      </c>
      <c r="N535" s="36"/>
    </row>
    <row r="536" spans="1:14" ht="36" x14ac:dyDescent="0.2">
      <c r="A536" s="100" t="s">
        <v>40</v>
      </c>
      <c r="B536" s="101" t="s">
        <v>0</v>
      </c>
      <c r="C536" s="101" t="s">
        <v>169</v>
      </c>
      <c r="D536" s="48" t="s">
        <v>0</v>
      </c>
      <c r="E536" s="102">
        <v>45517</v>
      </c>
      <c r="F536" s="103" t="s">
        <v>18</v>
      </c>
      <c r="G536" s="103">
        <v>18260067</v>
      </c>
      <c r="H536" s="104">
        <v>46122</v>
      </c>
      <c r="I536" s="105" t="s">
        <v>940</v>
      </c>
      <c r="J536" s="105" t="s">
        <v>629</v>
      </c>
      <c r="K536" s="106" t="s">
        <v>21</v>
      </c>
      <c r="L536" s="107">
        <v>216088</v>
      </c>
      <c r="M536" s="55">
        <v>46113</v>
      </c>
      <c r="N536" s="36"/>
    </row>
    <row r="537" spans="1:14" ht="36" x14ac:dyDescent="0.2">
      <c r="A537" s="100" t="s">
        <v>40</v>
      </c>
      <c r="B537" s="101" t="s">
        <v>0</v>
      </c>
      <c r="C537" s="101" t="s">
        <v>169</v>
      </c>
      <c r="D537" s="48" t="s">
        <v>0</v>
      </c>
      <c r="E537" s="102">
        <v>45517</v>
      </c>
      <c r="F537" s="103" t="s">
        <v>18</v>
      </c>
      <c r="G537" s="103">
        <v>18260072</v>
      </c>
      <c r="H537" s="104">
        <v>46126</v>
      </c>
      <c r="I537" s="105" t="s">
        <v>941</v>
      </c>
      <c r="J537" s="105" t="s">
        <v>629</v>
      </c>
      <c r="K537" s="106" t="s">
        <v>21</v>
      </c>
      <c r="L537" s="107">
        <v>277646</v>
      </c>
      <c r="M537" s="55">
        <v>46113</v>
      </c>
      <c r="N537" s="36"/>
    </row>
    <row r="538" spans="1:14" ht="36" x14ac:dyDescent="0.2">
      <c r="A538" s="100" t="s">
        <v>40</v>
      </c>
      <c r="B538" s="101" t="s">
        <v>0</v>
      </c>
      <c r="C538" s="101" t="s">
        <v>169</v>
      </c>
      <c r="D538" s="48" t="s">
        <v>0</v>
      </c>
      <c r="E538" s="102">
        <v>45517</v>
      </c>
      <c r="F538" s="103" t="s">
        <v>18</v>
      </c>
      <c r="G538" s="103">
        <v>18260073</v>
      </c>
      <c r="H538" s="104">
        <v>46126</v>
      </c>
      <c r="I538" s="105" t="s">
        <v>199</v>
      </c>
      <c r="J538" s="105" t="s">
        <v>629</v>
      </c>
      <c r="K538" s="106" t="s">
        <v>21</v>
      </c>
      <c r="L538" s="107">
        <v>401618</v>
      </c>
      <c r="M538" s="55">
        <v>46113</v>
      </c>
      <c r="N538" s="36"/>
    </row>
    <row r="539" spans="1:14" ht="13.5" x14ac:dyDescent="0.2">
      <c r="A539" s="100" t="s">
        <v>14</v>
      </c>
      <c r="B539" s="101" t="s">
        <v>42</v>
      </c>
      <c r="C539" s="110" t="s">
        <v>942</v>
      </c>
      <c r="D539" s="57" t="s">
        <v>42</v>
      </c>
      <c r="E539" s="111">
        <v>45679</v>
      </c>
      <c r="F539" s="100" t="s">
        <v>97</v>
      </c>
      <c r="G539" s="100">
        <v>1260060</v>
      </c>
      <c r="H539" s="111">
        <v>46124</v>
      </c>
      <c r="I539" s="110" t="s">
        <v>943</v>
      </c>
      <c r="J539" s="110" t="s">
        <v>136</v>
      </c>
      <c r="K539" s="112" t="s">
        <v>137</v>
      </c>
      <c r="L539" s="113">
        <v>689010</v>
      </c>
      <c r="M539" s="55">
        <v>46113</v>
      </c>
      <c r="N539" s="36"/>
    </row>
    <row r="540" spans="1:14" ht="13.5" x14ac:dyDescent="0.2">
      <c r="A540" s="100" t="s">
        <v>14</v>
      </c>
      <c r="B540" s="101" t="s">
        <v>42</v>
      </c>
      <c r="C540" s="110" t="s">
        <v>944</v>
      </c>
      <c r="D540" s="57" t="s">
        <v>42</v>
      </c>
      <c r="E540" s="114">
        <v>46135</v>
      </c>
      <c r="F540" s="100" t="s">
        <v>97</v>
      </c>
      <c r="G540" s="100">
        <v>1260056</v>
      </c>
      <c r="H540" s="111">
        <v>46139</v>
      </c>
      <c r="I540" s="110" t="s">
        <v>945</v>
      </c>
      <c r="J540" s="110" t="s">
        <v>946</v>
      </c>
      <c r="K540" s="112" t="s">
        <v>625</v>
      </c>
      <c r="L540" s="113">
        <v>544990</v>
      </c>
      <c r="M540" s="55">
        <v>46113</v>
      </c>
      <c r="N540" s="36"/>
    </row>
    <row r="541" spans="1:14" ht="24" x14ac:dyDescent="0.2">
      <c r="A541" s="100" t="s">
        <v>14</v>
      </c>
      <c r="B541" s="101" t="s">
        <v>42</v>
      </c>
      <c r="C541" s="110" t="s">
        <v>947</v>
      </c>
      <c r="D541" s="57" t="s">
        <v>42</v>
      </c>
      <c r="E541" s="114">
        <v>46140</v>
      </c>
      <c r="F541" s="100" t="s">
        <v>97</v>
      </c>
      <c r="G541" s="100">
        <v>1260055</v>
      </c>
      <c r="H541" s="111">
        <v>46140</v>
      </c>
      <c r="I541" s="115" t="s">
        <v>948</v>
      </c>
      <c r="J541" s="110" t="s">
        <v>949</v>
      </c>
      <c r="K541" s="112" t="s">
        <v>111</v>
      </c>
      <c r="L541" s="113">
        <v>1551717</v>
      </c>
      <c r="M541" s="55">
        <v>46113</v>
      </c>
      <c r="N541" s="36"/>
    </row>
    <row r="542" spans="1:14" ht="24" x14ac:dyDescent="0.2">
      <c r="A542" s="100" t="s">
        <v>14</v>
      </c>
      <c r="B542" s="101" t="s">
        <v>42</v>
      </c>
      <c r="C542" s="110" t="s">
        <v>950</v>
      </c>
      <c r="D542" s="57" t="s">
        <v>42</v>
      </c>
      <c r="E542" s="114">
        <v>46140</v>
      </c>
      <c r="F542" s="100" t="s">
        <v>97</v>
      </c>
      <c r="G542" s="100">
        <v>1260054</v>
      </c>
      <c r="H542" s="111">
        <v>46140</v>
      </c>
      <c r="I542" s="115" t="s">
        <v>951</v>
      </c>
      <c r="J542" s="110" t="s">
        <v>952</v>
      </c>
      <c r="K542" s="112" t="s">
        <v>953</v>
      </c>
      <c r="L542" s="113">
        <v>1457626</v>
      </c>
      <c r="M542" s="55">
        <v>46113</v>
      </c>
      <c r="N542" s="36"/>
    </row>
    <row r="543" spans="1:14" ht="24" x14ac:dyDescent="0.2">
      <c r="A543" s="100" t="s">
        <v>37</v>
      </c>
      <c r="B543" s="101" t="s">
        <v>0</v>
      </c>
      <c r="C543" s="101" t="s">
        <v>169</v>
      </c>
      <c r="D543" s="48" t="s">
        <v>0</v>
      </c>
      <c r="E543" s="102">
        <v>45517</v>
      </c>
      <c r="F543" s="116" t="s">
        <v>19</v>
      </c>
      <c r="G543" s="117">
        <v>2260085</v>
      </c>
      <c r="H543" s="118">
        <v>46113</v>
      </c>
      <c r="I543" s="110" t="s">
        <v>954</v>
      </c>
      <c r="J543" s="105" t="s">
        <v>629</v>
      </c>
      <c r="K543" s="106" t="s">
        <v>21</v>
      </c>
      <c r="L543" s="107">
        <v>132000</v>
      </c>
      <c r="M543" s="55">
        <v>46113</v>
      </c>
      <c r="N543" s="36"/>
    </row>
    <row r="544" spans="1:14" ht="24" x14ac:dyDescent="0.2">
      <c r="A544" s="100" t="s">
        <v>37</v>
      </c>
      <c r="B544" s="56" t="s">
        <v>98</v>
      </c>
      <c r="C544" s="56" t="s">
        <v>12</v>
      </c>
      <c r="D544" s="57" t="s">
        <v>42</v>
      </c>
      <c r="E544" s="58" t="s">
        <v>12</v>
      </c>
      <c r="F544" s="116" t="s">
        <v>19</v>
      </c>
      <c r="G544" s="117">
        <v>2260086</v>
      </c>
      <c r="H544" s="118">
        <v>46113</v>
      </c>
      <c r="I544" s="110" t="s">
        <v>955</v>
      </c>
      <c r="J544" s="110" t="s">
        <v>956</v>
      </c>
      <c r="K544" s="106" t="s">
        <v>88</v>
      </c>
      <c r="L544" s="107">
        <v>175204</v>
      </c>
      <c r="M544" s="55">
        <v>46113</v>
      </c>
      <c r="N544" s="36"/>
    </row>
    <row r="545" spans="1:14" ht="24" x14ac:dyDescent="0.2">
      <c r="A545" s="100" t="s">
        <v>37</v>
      </c>
      <c r="B545" s="101" t="s">
        <v>0</v>
      </c>
      <c r="C545" s="101" t="s">
        <v>169</v>
      </c>
      <c r="D545" s="48" t="s">
        <v>0</v>
      </c>
      <c r="E545" s="102">
        <v>45517</v>
      </c>
      <c r="F545" s="116" t="s">
        <v>19</v>
      </c>
      <c r="G545" s="117">
        <v>2260088</v>
      </c>
      <c r="H545" s="118">
        <v>46114</v>
      </c>
      <c r="I545" s="110" t="s">
        <v>957</v>
      </c>
      <c r="J545" s="105" t="s">
        <v>629</v>
      </c>
      <c r="K545" s="106" t="s">
        <v>21</v>
      </c>
      <c r="L545" s="107">
        <v>128243</v>
      </c>
      <c r="M545" s="55">
        <v>46113</v>
      </c>
      <c r="N545" s="36"/>
    </row>
    <row r="546" spans="1:14" ht="24" x14ac:dyDescent="0.2">
      <c r="A546" s="100" t="s">
        <v>37</v>
      </c>
      <c r="B546" s="101" t="s">
        <v>0</v>
      </c>
      <c r="C546" s="101" t="s">
        <v>169</v>
      </c>
      <c r="D546" s="48" t="s">
        <v>0</v>
      </c>
      <c r="E546" s="102">
        <v>45517</v>
      </c>
      <c r="F546" s="116" t="s">
        <v>19</v>
      </c>
      <c r="G546" s="117">
        <v>2260090</v>
      </c>
      <c r="H546" s="118">
        <v>46118</v>
      </c>
      <c r="I546" s="110" t="s">
        <v>958</v>
      </c>
      <c r="J546" s="105" t="s">
        <v>629</v>
      </c>
      <c r="K546" s="106" t="s">
        <v>21</v>
      </c>
      <c r="L546" s="107">
        <v>293402</v>
      </c>
      <c r="M546" s="55">
        <v>46113</v>
      </c>
      <c r="N546" s="36"/>
    </row>
    <row r="547" spans="1:14" ht="24" x14ac:dyDescent="0.2">
      <c r="A547" s="100" t="s">
        <v>37</v>
      </c>
      <c r="B547" s="101" t="s">
        <v>0</v>
      </c>
      <c r="C547" s="101" t="s">
        <v>169</v>
      </c>
      <c r="D547" s="48" t="s">
        <v>0</v>
      </c>
      <c r="E547" s="102">
        <v>45517</v>
      </c>
      <c r="F547" s="116" t="s">
        <v>19</v>
      </c>
      <c r="G547" s="117">
        <v>2260091</v>
      </c>
      <c r="H547" s="118">
        <v>46118</v>
      </c>
      <c r="I547" s="110" t="s">
        <v>959</v>
      </c>
      <c r="J547" s="105" t="s">
        <v>629</v>
      </c>
      <c r="K547" s="106" t="s">
        <v>21</v>
      </c>
      <c r="L547" s="107">
        <v>74000</v>
      </c>
      <c r="M547" s="55">
        <v>46113</v>
      </c>
      <c r="N547" s="36"/>
    </row>
    <row r="548" spans="1:14" ht="24" x14ac:dyDescent="0.2">
      <c r="A548" s="100" t="s">
        <v>37</v>
      </c>
      <c r="B548" s="56" t="s">
        <v>98</v>
      </c>
      <c r="C548" s="56" t="s">
        <v>12</v>
      </c>
      <c r="D548" s="57" t="s">
        <v>42</v>
      </c>
      <c r="E548" s="58" t="s">
        <v>12</v>
      </c>
      <c r="F548" s="116" t="s">
        <v>19</v>
      </c>
      <c r="G548" s="117">
        <v>2260093</v>
      </c>
      <c r="H548" s="118">
        <v>46121</v>
      </c>
      <c r="I548" s="110" t="s">
        <v>960</v>
      </c>
      <c r="J548" s="110" t="s">
        <v>961</v>
      </c>
      <c r="K548" s="106" t="s">
        <v>186</v>
      </c>
      <c r="L548" s="107">
        <v>178488</v>
      </c>
      <c r="M548" s="55">
        <v>46113</v>
      </c>
      <c r="N548" s="36"/>
    </row>
    <row r="549" spans="1:14" ht="13.5" x14ac:dyDescent="0.2">
      <c r="A549" s="100" t="s">
        <v>37</v>
      </c>
      <c r="B549" s="56" t="s">
        <v>98</v>
      </c>
      <c r="C549" s="56" t="s">
        <v>12</v>
      </c>
      <c r="D549" s="57" t="s">
        <v>42</v>
      </c>
      <c r="E549" s="58" t="s">
        <v>12</v>
      </c>
      <c r="F549" s="116" t="s">
        <v>19</v>
      </c>
      <c r="G549" s="117">
        <v>2260099</v>
      </c>
      <c r="H549" s="118">
        <v>46126</v>
      </c>
      <c r="I549" s="110" t="s">
        <v>962</v>
      </c>
      <c r="J549" s="110" t="s">
        <v>963</v>
      </c>
      <c r="K549" s="106" t="s">
        <v>964</v>
      </c>
      <c r="L549" s="107">
        <v>208250</v>
      </c>
      <c r="M549" s="55">
        <v>46113</v>
      </c>
      <c r="N549" s="36"/>
    </row>
    <row r="550" spans="1:14" ht="24" x14ac:dyDescent="0.2">
      <c r="A550" s="100" t="s">
        <v>37</v>
      </c>
      <c r="B550" s="56" t="s">
        <v>98</v>
      </c>
      <c r="C550" s="56" t="s">
        <v>12</v>
      </c>
      <c r="D550" s="57" t="s">
        <v>42</v>
      </c>
      <c r="E550" s="58" t="s">
        <v>12</v>
      </c>
      <c r="F550" s="116" t="s">
        <v>19</v>
      </c>
      <c r="G550" s="117">
        <v>2260104</v>
      </c>
      <c r="H550" s="118">
        <v>46133</v>
      </c>
      <c r="I550" s="110" t="s">
        <v>965</v>
      </c>
      <c r="J550" s="110" t="s">
        <v>224</v>
      </c>
      <c r="K550" s="106" t="s">
        <v>187</v>
      </c>
      <c r="L550" s="107">
        <v>204728</v>
      </c>
      <c r="M550" s="55">
        <v>46113</v>
      </c>
      <c r="N550" s="36"/>
    </row>
    <row r="551" spans="1:14" ht="24" x14ac:dyDescent="0.2">
      <c r="A551" s="100" t="s">
        <v>37</v>
      </c>
      <c r="B551" s="56" t="s">
        <v>98</v>
      </c>
      <c r="C551" s="56" t="s">
        <v>12</v>
      </c>
      <c r="D551" s="57" t="s">
        <v>42</v>
      </c>
      <c r="E551" s="58" t="s">
        <v>12</v>
      </c>
      <c r="F551" s="116" t="s">
        <v>19</v>
      </c>
      <c r="G551" s="117">
        <v>2260108</v>
      </c>
      <c r="H551" s="118">
        <v>46139</v>
      </c>
      <c r="I551" s="110" t="s">
        <v>966</v>
      </c>
      <c r="J551" s="110" t="s">
        <v>967</v>
      </c>
      <c r="K551" s="106" t="s">
        <v>968</v>
      </c>
      <c r="L551" s="107">
        <v>86400</v>
      </c>
      <c r="M551" s="55">
        <v>46113</v>
      </c>
      <c r="N551" s="36"/>
    </row>
    <row r="552" spans="1:14" ht="24" x14ac:dyDescent="0.2">
      <c r="A552" s="100" t="s">
        <v>37</v>
      </c>
      <c r="B552" s="56" t="s">
        <v>98</v>
      </c>
      <c r="C552" s="56" t="s">
        <v>12</v>
      </c>
      <c r="D552" s="57" t="s">
        <v>42</v>
      </c>
      <c r="E552" s="58" t="s">
        <v>12</v>
      </c>
      <c r="F552" s="116" t="s">
        <v>19</v>
      </c>
      <c r="G552" s="117">
        <v>2260109</v>
      </c>
      <c r="H552" s="118">
        <v>46139</v>
      </c>
      <c r="I552" s="110" t="s">
        <v>969</v>
      </c>
      <c r="J552" s="110" t="s">
        <v>224</v>
      </c>
      <c r="K552" s="106" t="s">
        <v>187</v>
      </c>
      <c r="L552" s="107">
        <v>46672</v>
      </c>
      <c r="M552" s="55">
        <v>46113</v>
      </c>
      <c r="N552" s="36"/>
    </row>
    <row r="553" spans="1:14" ht="24" x14ac:dyDescent="0.2">
      <c r="A553" s="100" t="s">
        <v>37</v>
      </c>
      <c r="B553" s="101" t="s">
        <v>0</v>
      </c>
      <c r="C553" s="101" t="s">
        <v>169</v>
      </c>
      <c r="D553" s="48" t="s">
        <v>0</v>
      </c>
      <c r="E553" s="102">
        <v>45517</v>
      </c>
      <c r="F553" s="116" t="s">
        <v>19</v>
      </c>
      <c r="G553" s="117">
        <v>2260110</v>
      </c>
      <c r="H553" s="118">
        <v>46139</v>
      </c>
      <c r="I553" s="110" t="s">
        <v>970</v>
      </c>
      <c r="J553" s="105" t="s">
        <v>629</v>
      </c>
      <c r="K553" s="106" t="s">
        <v>21</v>
      </c>
      <c r="L553" s="107">
        <v>233532</v>
      </c>
      <c r="M553" s="55">
        <v>46113</v>
      </c>
      <c r="N553" s="36"/>
    </row>
    <row r="554" spans="1:14" ht="24" x14ac:dyDescent="0.2">
      <c r="A554" s="100" t="s">
        <v>37</v>
      </c>
      <c r="B554" s="56" t="s">
        <v>98</v>
      </c>
      <c r="C554" s="56" t="s">
        <v>12</v>
      </c>
      <c r="D554" s="57" t="s">
        <v>42</v>
      </c>
      <c r="E554" s="58" t="s">
        <v>12</v>
      </c>
      <c r="F554" s="116" t="s">
        <v>19</v>
      </c>
      <c r="G554" s="117">
        <v>2260111</v>
      </c>
      <c r="H554" s="118">
        <v>46140</v>
      </c>
      <c r="I554" s="110" t="s">
        <v>971</v>
      </c>
      <c r="J554" s="110" t="s">
        <v>210</v>
      </c>
      <c r="K554" s="106" t="s">
        <v>99</v>
      </c>
      <c r="L554" s="107">
        <v>60000</v>
      </c>
      <c r="M554" s="55">
        <v>46113</v>
      </c>
      <c r="N554" s="36"/>
    </row>
    <row r="555" spans="1:14" ht="13.5" x14ac:dyDescent="0.2">
      <c r="A555" s="100" t="s">
        <v>37</v>
      </c>
      <c r="B555" s="101" t="s">
        <v>42</v>
      </c>
      <c r="C555" s="110" t="s">
        <v>972</v>
      </c>
      <c r="D555" s="57" t="s">
        <v>42</v>
      </c>
      <c r="E555" s="119">
        <v>46141</v>
      </c>
      <c r="F555" s="116" t="s">
        <v>19</v>
      </c>
      <c r="G555" s="117">
        <v>2260113</v>
      </c>
      <c r="H555" s="118">
        <v>46141</v>
      </c>
      <c r="I555" s="110" t="s">
        <v>973</v>
      </c>
      <c r="J555" s="110" t="s">
        <v>974</v>
      </c>
      <c r="K555" s="106" t="s">
        <v>975</v>
      </c>
      <c r="L555" s="107">
        <v>2000000</v>
      </c>
      <c r="M555" s="55">
        <v>46113</v>
      </c>
      <c r="N555" s="36"/>
    </row>
    <row r="556" spans="1:14" ht="36" x14ac:dyDescent="0.2">
      <c r="A556" s="100" t="s">
        <v>35</v>
      </c>
      <c r="B556" s="101" t="s">
        <v>0</v>
      </c>
      <c r="C556" s="101" t="s">
        <v>169</v>
      </c>
      <c r="D556" s="48" t="s">
        <v>0</v>
      </c>
      <c r="E556" s="102">
        <v>45517</v>
      </c>
      <c r="F556" s="122" t="s">
        <v>12</v>
      </c>
      <c r="G556" s="103">
        <v>3260057</v>
      </c>
      <c r="H556" s="122">
        <v>46132</v>
      </c>
      <c r="I556" s="110" t="s">
        <v>976</v>
      </c>
      <c r="J556" s="105" t="s">
        <v>629</v>
      </c>
      <c r="K556" s="106" t="s">
        <v>21</v>
      </c>
      <c r="L556" s="38">
        <v>162388</v>
      </c>
      <c r="M556" s="55">
        <v>46113</v>
      </c>
      <c r="N556" s="36"/>
    </row>
    <row r="557" spans="1:14" ht="36" x14ac:dyDescent="0.2">
      <c r="A557" s="100" t="s">
        <v>35</v>
      </c>
      <c r="B557" s="101" t="s">
        <v>0</v>
      </c>
      <c r="C557" s="101" t="s">
        <v>169</v>
      </c>
      <c r="D557" s="48" t="s">
        <v>0</v>
      </c>
      <c r="E557" s="102">
        <v>45517</v>
      </c>
      <c r="F557" s="122" t="s">
        <v>12</v>
      </c>
      <c r="G557" s="103">
        <v>3260058</v>
      </c>
      <c r="H557" s="122">
        <v>46132</v>
      </c>
      <c r="I557" s="110" t="s">
        <v>977</v>
      </c>
      <c r="J557" s="105" t="s">
        <v>629</v>
      </c>
      <c r="K557" s="106" t="s">
        <v>21</v>
      </c>
      <c r="L557" s="38">
        <v>220388</v>
      </c>
      <c r="M557" s="55">
        <v>46113</v>
      </c>
      <c r="N557" s="36"/>
    </row>
    <row r="558" spans="1:14" ht="48" x14ac:dyDescent="0.2">
      <c r="A558" s="100" t="s">
        <v>35</v>
      </c>
      <c r="B558" s="101" t="s">
        <v>0</v>
      </c>
      <c r="C558" s="101" t="s">
        <v>169</v>
      </c>
      <c r="D558" s="48" t="s">
        <v>0</v>
      </c>
      <c r="E558" s="102">
        <v>45517</v>
      </c>
      <c r="F558" s="122" t="s">
        <v>12</v>
      </c>
      <c r="G558" s="103">
        <v>3260059</v>
      </c>
      <c r="H558" s="122">
        <v>46132</v>
      </c>
      <c r="I558" s="110" t="s">
        <v>978</v>
      </c>
      <c r="J558" s="105" t="s">
        <v>629</v>
      </c>
      <c r="K558" s="106" t="s">
        <v>21</v>
      </c>
      <c r="L558" s="38">
        <v>346169</v>
      </c>
      <c r="M558" s="55">
        <v>46113</v>
      </c>
      <c r="N558" s="36"/>
    </row>
    <row r="559" spans="1:14" ht="36" x14ac:dyDescent="0.2">
      <c r="A559" s="100" t="s">
        <v>35</v>
      </c>
      <c r="B559" s="101" t="s">
        <v>0</v>
      </c>
      <c r="C559" s="101" t="s">
        <v>169</v>
      </c>
      <c r="D559" s="48" t="s">
        <v>0</v>
      </c>
      <c r="E559" s="102">
        <v>45517</v>
      </c>
      <c r="F559" s="122" t="s">
        <v>12</v>
      </c>
      <c r="G559" s="103">
        <v>3260060</v>
      </c>
      <c r="H559" s="122">
        <v>46132</v>
      </c>
      <c r="I559" s="110" t="s">
        <v>979</v>
      </c>
      <c r="J559" s="105" t="s">
        <v>629</v>
      </c>
      <c r="K559" s="106" t="s">
        <v>21</v>
      </c>
      <c r="L559" s="38">
        <v>296348</v>
      </c>
      <c r="M559" s="55">
        <v>46113</v>
      </c>
      <c r="N559" s="36"/>
    </row>
    <row r="560" spans="1:14" ht="36" x14ac:dyDescent="0.2">
      <c r="A560" s="100" t="s">
        <v>35</v>
      </c>
      <c r="B560" s="101" t="s">
        <v>0</v>
      </c>
      <c r="C560" s="101" t="s">
        <v>169</v>
      </c>
      <c r="D560" s="48" t="s">
        <v>0</v>
      </c>
      <c r="E560" s="102">
        <v>45517</v>
      </c>
      <c r="F560" s="122" t="s">
        <v>12</v>
      </c>
      <c r="G560" s="103">
        <v>3260064</v>
      </c>
      <c r="H560" s="122">
        <v>46141</v>
      </c>
      <c r="I560" s="110" t="s">
        <v>980</v>
      </c>
      <c r="J560" s="105" t="s">
        <v>629</v>
      </c>
      <c r="K560" s="106" t="s">
        <v>21</v>
      </c>
      <c r="L560" s="38">
        <v>148130</v>
      </c>
      <c r="M560" s="55">
        <v>46113</v>
      </c>
      <c r="N560" s="36"/>
    </row>
    <row r="561" spans="1:14" ht="24" x14ac:dyDescent="0.2">
      <c r="A561" s="100" t="s">
        <v>35</v>
      </c>
      <c r="B561" s="56" t="s">
        <v>98</v>
      </c>
      <c r="C561" s="56" t="s">
        <v>12</v>
      </c>
      <c r="D561" s="57" t="s">
        <v>42</v>
      </c>
      <c r="E561" s="58" t="s">
        <v>12</v>
      </c>
      <c r="F561" s="122" t="s">
        <v>12</v>
      </c>
      <c r="G561" s="103">
        <v>3260049</v>
      </c>
      <c r="H561" s="122">
        <v>46113</v>
      </c>
      <c r="I561" s="110" t="s">
        <v>981</v>
      </c>
      <c r="J561" s="110" t="s">
        <v>254</v>
      </c>
      <c r="K561" s="132" t="s">
        <v>255</v>
      </c>
      <c r="L561" s="38">
        <v>19635</v>
      </c>
      <c r="M561" s="55">
        <v>46113</v>
      </c>
      <c r="N561" s="36"/>
    </row>
    <row r="562" spans="1:14" ht="24" x14ac:dyDescent="0.2">
      <c r="A562" s="100" t="s">
        <v>34</v>
      </c>
      <c r="B562" s="101" t="s">
        <v>0</v>
      </c>
      <c r="C562" s="101" t="s">
        <v>169</v>
      </c>
      <c r="D562" s="48" t="s">
        <v>0</v>
      </c>
      <c r="E562" s="102">
        <v>45517</v>
      </c>
      <c r="F562" s="116" t="s">
        <v>100</v>
      </c>
      <c r="G562" s="116">
        <v>42600082</v>
      </c>
      <c r="H562" s="164">
        <v>46113</v>
      </c>
      <c r="I562" s="120" t="s">
        <v>982</v>
      </c>
      <c r="J562" s="105" t="s">
        <v>629</v>
      </c>
      <c r="K562" s="106" t="s">
        <v>21</v>
      </c>
      <c r="L562" s="113">
        <v>147316</v>
      </c>
      <c r="M562" s="55">
        <v>46113</v>
      </c>
      <c r="N562" s="36"/>
    </row>
    <row r="563" spans="1:14" ht="13.5" x14ac:dyDescent="0.2">
      <c r="A563" s="100" t="s">
        <v>34</v>
      </c>
      <c r="B563" s="56" t="s">
        <v>98</v>
      </c>
      <c r="C563" s="56" t="s">
        <v>12</v>
      </c>
      <c r="D563" s="57" t="s">
        <v>42</v>
      </c>
      <c r="E563" s="58" t="s">
        <v>12</v>
      </c>
      <c r="F563" s="116" t="s">
        <v>100</v>
      </c>
      <c r="G563" s="116">
        <v>42600083</v>
      </c>
      <c r="H563" s="164">
        <v>46113</v>
      </c>
      <c r="I563" s="120" t="s">
        <v>983</v>
      </c>
      <c r="J563" s="120" t="s">
        <v>140</v>
      </c>
      <c r="K563" s="121" t="s">
        <v>141</v>
      </c>
      <c r="L563" s="113">
        <v>200000</v>
      </c>
      <c r="M563" s="55">
        <v>46113</v>
      </c>
      <c r="N563" s="36"/>
    </row>
    <row r="564" spans="1:14" ht="24" x14ac:dyDescent="0.2">
      <c r="A564" s="100" t="s">
        <v>34</v>
      </c>
      <c r="B564" s="101" t="s">
        <v>0</v>
      </c>
      <c r="C564" s="101" t="s">
        <v>169</v>
      </c>
      <c r="D564" s="48" t="s">
        <v>0</v>
      </c>
      <c r="E564" s="102">
        <v>45517</v>
      </c>
      <c r="F564" s="116" t="s">
        <v>100</v>
      </c>
      <c r="G564" s="116">
        <v>42600084</v>
      </c>
      <c r="H564" s="164">
        <v>46121</v>
      </c>
      <c r="I564" s="120" t="s">
        <v>984</v>
      </c>
      <c r="J564" s="105" t="s">
        <v>629</v>
      </c>
      <c r="K564" s="106" t="s">
        <v>21</v>
      </c>
      <c r="L564" s="113">
        <v>156114</v>
      </c>
      <c r="M564" s="55">
        <v>46113</v>
      </c>
      <c r="N564" s="36"/>
    </row>
    <row r="565" spans="1:14" ht="24" x14ac:dyDescent="0.2">
      <c r="A565" s="100" t="s">
        <v>34</v>
      </c>
      <c r="B565" s="101" t="s">
        <v>0</v>
      </c>
      <c r="C565" s="101" t="s">
        <v>169</v>
      </c>
      <c r="D565" s="48" t="s">
        <v>0</v>
      </c>
      <c r="E565" s="102">
        <v>45517</v>
      </c>
      <c r="F565" s="116" t="s">
        <v>100</v>
      </c>
      <c r="G565" s="116">
        <v>42600085</v>
      </c>
      <c r="H565" s="164">
        <v>46122</v>
      </c>
      <c r="I565" s="120" t="s">
        <v>985</v>
      </c>
      <c r="J565" s="105" t="s">
        <v>629</v>
      </c>
      <c r="K565" s="106" t="s">
        <v>21</v>
      </c>
      <c r="L565" s="113">
        <v>161772</v>
      </c>
      <c r="M565" s="55">
        <v>46113</v>
      </c>
      <c r="N565" s="36"/>
    </row>
    <row r="566" spans="1:14" ht="24" x14ac:dyDescent="0.2">
      <c r="A566" s="100" t="s">
        <v>34</v>
      </c>
      <c r="B566" s="101" t="s">
        <v>0</v>
      </c>
      <c r="C566" s="101" t="s">
        <v>169</v>
      </c>
      <c r="D566" s="48" t="s">
        <v>0</v>
      </c>
      <c r="E566" s="102">
        <v>45517</v>
      </c>
      <c r="F566" s="116" t="s">
        <v>100</v>
      </c>
      <c r="G566" s="116">
        <v>42600086</v>
      </c>
      <c r="H566" s="164">
        <v>46122</v>
      </c>
      <c r="I566" s="120" t="s">
        <v>986</v>
      </c>
      <c r="J566" s="105" t="s">
        <v>629</v>
      </c>
      <c r="K566" s="106" t="s">
        <v>21</v>
      </c>
      <c r="L566" s="113">
        <v>161772</v>
      </c>
      <c r="M566" s="55">
        <v>46113</v>
      </c>
      <c r="N566" s="36"/>
    </row>
    <row r="567" spans="1:14" ht="24" x14ac:dyDescent="0.2">
      <c r="A567" s="100" t="s">
        <v>34</v>
      </c>
      <c r="B567" s="101" t="s">
        <v>0</v>
      </c>
      <c r="C567" s="101" t="s">
        <v>169</v>
      </c>
      <c r="D567" s="48" t="s">
        <v>0</v>
      </c>
      <c r="E567" s="102">
        <v>45517</v>
      </c>
      <c r="F567" s="116" t="s">
        <v>100</v>
      </c>
      <c r="G567" s="116">
        <v>42600087</v>
      </c>
      <c r="H567" s="164">
        <v>46122</v>
      </c>
      <c r="I567" s="120" t="s">
        <v>987</v>
      </c>
      <c r="J567" s="105" t="s">
        <v>629</v>
      </c>
      <c r="K567" s="106" t="s">
        <v>21</v>
      </c>
      <c r="L567" s="113">
        <v>162088</v>
      </c>
      <c r="M567" s="55">
        <v>46113</v>
      </c>
      <c r="N567" s="36"/>
    </row>
    <row r="568" spans="1:14" ht="24" x14ac:dyDescent="0.2">
      <c r="A568" s="100" t="s">
        <v>34</v>
      </c>
      <c r="B568" s="101" t="s">
        <v>0</v>
      </c>
      <c r="C568" s="101" t="s">
        <v>169</v>
      </c>
      <c r="D568" s="48" t="s">
        <v>0</v>
      </c>
      <c r="E568" s="102">
        <v>45517</v>
      </c>
      <c r="F568" s="116" t="s">
        <v>100</v>
      </c>
      <c r="G568" s="116">
        <v>42600088</v>
      </c>
      <c r="H568" s="164">
        <v>46122</v>
      </c>
      <c r="I568" s="120" t="s">
        <v>988</v>
      </c>
      <c r="J568" s="105" t="s">
        <v>629</v>
      </c>
      <c r="K568" s="106" t="s">
        <v>21</v>
      </c>
      <c r="L568" s="113">
        <v>167646</v>
      </c>
      <c r="M568" s="55">
        <v>46113</v>
      </c>
      <c r="N568" s="36"/>
    </row>
    <row r="569" spans="1:14" ht="24" x14ac:dyDescent="0.2">
      <c r="A569" s="100" t="s">
        <v>34</v>
      </c>
      <c r="B569" s="101" t="s">
        <v>0</v>
      </c>
      <c r="C569" s="101" t="s">
        <v>169</v>
      </c>
      <c r="D569" s="48" t="s">
        <v>0</v>
      </c>
      <c r="E569" s="102">
        <v>45517</v>
      </c>
      <c r="F569" s="116" t="s">
        <v>100</v>
      </c>
      <c r="G569" s="116">
        <v>42600089</v>
      </c>
      <c r="H569" s="164">
        <v>46122</v>
      </c>
      <c r="I569" s="120" t="s">
        <v>989</v>
      </c>
      <c r="J569" s="105" t="s">
        <v>629</v>
      </c>
      <c r="K569" s="106" t="s">
        <v>21</v>
      </c>
      <c r="L569" s="113">
        <v>75956</v>
      </c>
      <c r="M569" s="55">
        <v>46113</v>
      </c>
      <c r="N569" s="36"/>
    </row>
    <row r="570" spans="1:14" ht="13.5" x14ac:dyDescent="0.2">
      <c r="A570" s="100" t="s">
        <v>34</v>
      </c>
      <c r="B570" s="56" t="s">
        <v>98</v>
      </c>
      <c r="C570" s="56" t="s">
        <v>12</v>
      </c>
      <c r="D570" s="57" t="s">
        <v>42</v>
      </c>
      <c r="E570" s="58" t="s">
        <v>12</v>
      </c>
      <c r="F570" s="116" t="s">
        <v>100</v>
      </c>
      <c r="G570" s="116">
        <v>42600092</v>
      </c>
      <c r="H570" s="119">
        <v>46129</v>
      </c>
      <c r="I570" s="120" t="s">
        <v>990</v>
      </c>
      <c r="J570" s="120" t="s">
        <v>277</v>
      </c>
      <c r="K570" s="121" t="s">
        <v>278</v>
      </c>
      <c r="L570" s="113">
        <v>59476</v>
      </c>
      <c r="M570" s="55">
        <v>46113</v>
      </c>
      <c r="N570" s="36"/>
    </row>
    <row r="571" spans="1:14" ht="24" x14ac:dyDescent="0.2">
      <c r="A571" s="100" t="s">
        <v>34</v>
      </c>
      <c r="B571" s="120" t="s">
        <v>474</v>
      </c>
      <c r="C571" s="120" t="s">
        <v>115</v>
      </c>
      <c r="D571" s="73" t="s">
        <v>16</v>
      </c>
      <c r="E571" s="122">
        <v>45211</v>
      </c>
      <c r="F571" s="116" t="s">
        <v>100</v>
      </c>
      <c r="G571" s="116">
        <v>42600102</v>
      </c>
      <c r="H571" s="122">
        <v>46135</v>
      </c>
      <c r="I571" s="120" t="s">
        <v>991</v>
      </c>
      <c r="J571" s="120" t="s">
        <v>116</v>
      </c>
      <c r="K571" s="121" t="s">
        <v>117</v>
      </c>
      <c r="L571" s="113">
        <v>226100</v>
      </c>
      <c r="M571" s="55">
        <v>46113</v>
      </c>
      <c r="N571" s="36"/>
    </row>
    <row r="572" spans="1:14" ht="24" x14ac:dyDescent="0.2">
      <c r="A572" s="100" t="s">
        <v>34</v>
      </c>
      <c r="B572" s="101" t="s">
        <v>0</v>
      </c>
      <c r="C572" s="101" t="s">
        <v>169</v>
      </c>
      <c r="D572" s="48" t="s">
        <v>0</v>
      </c>
      <c r="E572" s="102">
        <v>45517</v>
      </c>
      <c r="F572" s="116" t="s">
        <v>100</v>
      </c>
      <c r="G572" s="116">
        <v>42600103</v>
      </c>
      <c r="H572" s="122">
        <v>46135</v>
      </c>
      <c r="I572" s="120" t="s">
        <v>992</v>
      </c>
      <c r="J572" s="105" t="s">
        <v>629</v>
      </c>
      <c r="K572" s="106" t="s">
        <v>21</v>
      </c>
      <c r="L572" s="113">
        <v>144648</v>
      </c>
      <c r="M572" s="55">
        <v>46113</v>
      </c>
      <c r="N572" s="36"/>
    </row>
    <row r="573" spans="1:14" ht="24" x14ac:dyDescent="0.2">
      <c r="A573" s="100" t="s">
        <v>34</v>
      </c>
      <c r="B573" s="101" t="s">
        <v>0</v>
      </c>
      <c r="C573" s="101" t="s">
        <v>169</v>
      </c>
      <c r="D573" s="48" t="s">
        <v>0</v>
      </c>
      <c r="E573" s="102">
        <v>45517</v>
      </c>
      <c r="F573" s="116" t="s">
        <v>100</v>
      </c>
      <c r="G573" s="116">
        <v>42600104</v>
      </c>
      <c r="H573" s="122">
        <v>46135</v>
      </c>
      <c r="I573" s="120" t="s">
        <v>993</v>
      </c>
      <c r="J573" s="105" t="s">
        <v>629</v>
      </c>
      <c r="K573" s="106" t="s">
        <v>21</v>
      </c>
      <c r="L573" s="113">
        <v>144648</v>
      </c>
      <c r="M573" s="55">
        <v>46113</v>
      </c>
      <c r="N573" s="36"/>
    </row>
    <row r="574" spans="1:14" ht="24" x14ac:dyDescent="0.2">
      <c r="A574" s="100" t="s">
        <v>34</v>
      </c>
      <c r="B574" s="56" t="s">
        <v>98</v>
      </c>
      <c r="C574" s="56" t="s">
        <v>12</v>
      </c>
      <c r="D574" s="57" t="s">
        <v>42</v>
      </c>
      <c r="E574" s="58" t="s">
        <v>12</v>
      </c>
      <c r="F574" s="116" t="s">
        <v>100</v>
      </c>
      <c r="G574" s="116">
        <v>42600108</v>
      </c>
      <c r="H574" s="122">
        <v>46142</v>
      </c>
      <c r="I574" s="120" t="s">
        <v>994</v>
      </c>
      <c r="J574" s="120" t="s">
        <v>695</v>
      </c>
      <c r="K574" s="121" t="s">
        <v>696</v>
      </c>
      <c r="L574" s="113">
        <v>176120</v>
      </c>
      <c r="M574" s="55">
        <v>46113</v>
      </c>
      <c r="N574" s="36"/>
    </row>
    <row r="575" spans="1:14" ht="24" x14ac:dyDescent="0.2">
      <c r="A575" s="100" t="s">
        <v>34</v>
      </c>
      <c r="B575" s="56" t="s">
        <v>98</v>
      </c>
      <c r="C575" s="56" t="s">
        <v>12</v>
      </c>
      <c r="D575" s="57" t="s">
        <v>42</v>
      </c>
      <c r="E575" s="58" t="s">
        <v>12</v>
      </c>
      <c r="F575" s="116" t="s">
        <v>100</v>
      </c>
      <c r="G575" s="116">
        <v>42600109</v>
      </c>
      <c r="H575" s="122">
        <v>46142</v>
      </c>
      <c r="I575" s="120" t="s">
        <v>995</v>
      </c>
      <c r="J575" s="120" t="s">
        <v>65</v>
      </c>
      <c r="K575" s="121" t="s">
        <v>62</v>
      </c>
      <c r="L575" s="113">
        <v>202500</v>
      </c>
      <c r="M575" s="55">
        <v>46113</v>
      </c>
      <c r="N575" s="36"/>
    </row>
    <row r="576" spans="1:14" ht="24" x14ac:dyDescent="0.2">
      <c r="A576" s="100" t="s">
        <v>52</v>
      </c>
      <c r="B576" s="56" t="s">
        <v>98</v>
      </c>
      <c r="C576" s="56" t="s">
        <v>12</v>
      </c>
      <c r="D576" s="57" t="s">
        <v>42</v>
      </c>
      <c r="E576" s="58" t="s">
        <v>12</v>
      </c>
      <c r="F576" s="116" t="s">
        <v>19</v>
      </c>
      <c r="G576" s="116">
        <v>5260078</v>
      </c>
      <c r="H576" s="122">
        <v>46114</v>
      </c>
      <c r="I576" s="110" t="s">
        <v>996</v>
      </c>
      <c r="J576" s="110" t="s">
        <v>997</v>
      </c>
      <c r="K576" s="112" t="s">
        <v>998</v>
      </c>
      <c r="L576" s="107">
        <v>85000</v>
      </c>
      <c r="M576" s="55">
        <v>46113</v>
      </c>
      <c r="N576" s="36"/>
    </row>
    <row r="577" spans="1:14" ht="24" x14ac:dyDescent="0.2">
      <c r="A577" s="100" t="s">
        <v>52</v>
      </c>
      <c r="B577" s="56" t="s">
        <v>98</v>
      </c>
      <c r="C577" s="56" t="s">
        <v>12</v>
      </c>
      <c r="D577" s="57" t="s">
        <v>42</v>
      </c>
      <c r="E577" s="58" t="s">
        <v>12</v>
      </c>
      <c r="F577" s="116" t="s">
        <v>19</v>
      </c>
      <c r="G577" s="116">
        <v>5260085</v>
      </c>
      <c r="H577" s="122">
        <v>46125</v>
      </c>
      <c r="I577" s="110" t="s">
        <v>999</v>
      </c>
      <c r="J577" s="110" t="s">
        <v>1000</v>
      </c>
      <c r="K577" s="132" t="s">
        <v>91</v>
      </c>
      <c r="L577" s="107">
        <v>119119</v>
      </c>
      <c r="M577" s="55">
        <v>46113</v>
      </c>
      <c r="N577" s="36"/>
    </row>
    <row r="578" spans="1:14" ht="24" x14ac:dyDescent="0.2">
      <c r="A578" s="100" t="s">
        <v>52</v>
      </c>
      <c r="B578" s="101" t="s">
        <v>0</v>
      </c>
      <c r="C578" s="101" t="s">
        <v>169</v>
      </c>
      <c r="D578" s="48" t="s">
        <v>0</v>
      </c>
      <c r="E578" s="102">
        <v>45517</v>
      </c>
      <c r="F578" s="116" t="s">
        <v>19</v>
      </c>
      <c r="G578" s="116">
        <v>5260092</v>
      </c>
      <c r="H578" s="122">
        <v>46129</v>
      </c>
      <c r="I578" s="110" t="s">
        <v>1001</v>
      </c>
      <c r="J578" s="105" t="s">
        <v>629</v>
      </c>
      <c r="K578" s="106" t="s">
        <v>21</v>
      </c>
      <c r="L578" s="107">
        <v>359831</v>
      </c>
      <c r="M578" s="55">
        <v>46113</v>
      </c>
      <c r="N578" s="36"/>
    </row>
    <row r="579" spans="1:14" ht="24" x14ac:dyDescent="0.2">
      <c r="A579" s="100" t="s">
        <v>52</v>
      </c>
      <c r="B579" s="56" t="s">
        <v>98</v>
      </c>
      <c r="C579" s="56" t="s">
        <v>12</v>
      </c>
      <c r="D579" s="57" t="s">
        <v>42</v>
      </c>
      <c r="E579" s="58" t="s">
        <v>12</v>
      </c>
      <c r="F579" s="116" t="s">
        <v>19</v>
      </c>
      <c r="G579" s="116">
        <v>5260093</v>
      </c>
      <c r="H579" s="122">
        <v>46129</v>
      </c>
      <c r="I579" s="110" t="s">
        <v>1002</v>
      </c>
      <c r="J579" s="110" t="s">
        <v>289</v>
      </c>
      <c r="K579" s="132" t="s">
        <v>290</v>
      </c>
      <c r="L579" s="107">
        <v>105000</v>
      </c>
      <c r="M579" s="55">
        <v>46113</v>
      </c>
      <c r="N579" s="36"/>
    </row>
    <row r="580" spans="1:14" ht="24" x14ac:dyDescent="0.2">
      <c r="A580" s="100" t="s">
        <v>52</v>
      </c>
      <c r="B580" s="56" t="s">
        <v>98</v>
      </c>
      <c r="C580" s="56" t="s">
        <v>12</v>
      </c>
      <c r="D580" s="57" t="s">
        <v>42</v>
      </c>
      <c r="E580" s="58" t="s">
        <v>12</v>
      </c>
      <c r="F580" s="116" t="s">
        <v>19</v>
      </c>
      <c r="G580" s="116">
        <v>5260097</v>
      </c>
      <c r="H580" s="122">
        <v>46133</v>
      </c>
      <c r="I580" s="110" t="s">
        <v>1003</v>
      </c>
      <c r="J580" s="110" t="s">
        <v>1004</v>
      </c>
      <c r="K580" s="112" t="s">
        <v>1005</v>
      </c>
      <c r="L580" s="107">
        <v>41650</v>
      </c>
      <c r="M580" s="55">
        <v>46113</v>
      </c>
      <c r="N580" s="36"/>
    </row>
    <row r="581" spans="1:14" ht="24" x14ac:dyDescent="0.2">
      <c r="A581" s="100" t="s">
        <v>52</v>
      </c>
      <c r="B581" s="56" t="s">
        <v>98</v>
      </c>
      <c r="C581" s="56" t="s">
        <v>12</v>
      </c>
      <c r="D581" s="57" t="s">
        <v>42</v>
      </c>
      <c r="E581" s="58" t="s">
        <v>12</v>
      </c>
      <c r="F581" s="116" t="s">
        <v>19</v>
      </c>
      <c r="G581" s="116">
        <v>5260101</v>
      </c>
      <c r="H581" s="122">
        <v>46135</v>
      </c>
      <c r="I581" s="110" t="s">
        <v>1006</v>
      </c>
      <c r="J581" s="110" t="s">
        <v>289</v>
      </c>
      <c r="K581" s="132" t="s">
        <v>290</v>
      </c>
      <c r="L581" s="107">
        <v>105000</v>
      </c>
      <c r="M581" s="55">
        <v>46113</v>
      </c>
      <c r="N581" s="36"/>
    </row>
    <row r="582" spans="1:14" ht="24" x14ac:dyDescent="0.2">
      <c r="A582" s="100" t="s">
        <v>52</v>
      </c>
      <c r="B582" s="56" t="s">
        <v>98</v>
      </c>
      <c r="C582" s="56" t="s">
        <v>12</v>
      </c>
      <c r="D582" s="57" t="s">
        <v>42</v>
      </c>
      <c r="E582" s="58" t="s">
        <v>12</v>
      </c>
      <c r="F582" s="116" t="s">
        <v>19</v>
      </c>
      <c r="G582" s="116">
        <v>5260102</v>
      </c>
      <c r="H582" s="122">
        <v>46135</v>
      </c>
      <c r="I582" s="110" t="s">
        <v>1007</v>
      </c>
      <c r="J582" s="110" t="s">
        <v>1000</v>
      </c>
      <c r="K582" s="132" t="s">
        <v>91</v>
      </c>
      <c r="L582" s="107">
        <v>125069</v>
      </c>
      <c r="M582" s="55">
        <v>46113</v>
      </c>
      <c r="N582" s="36"/>
    </row>
    <row r="583" spans="1:14" ht="24" x14ac:dyDescent="0.2">
      <c r="A583" s="100" t="s">
        <v>53</v>
      </c>
      <c r="B583" s="101" t="s">
        <v>0</v>
      </c>
      <c r="C583" s="101" t="s">
        <v>169</v>
      </c>
      <c r="D583" s="48" t="s">
        <v>0</v>
      </c>
      <c r="E583" s="102">
        <v>45517</v>
      </c>
      <c r="F583" s="123" t="s">
        <v>101</v>
      </c>
      <c r="G583" s="116">
        <v>6260104</v>
      </c>
      <c r="H583" s="118">
        <v>46113</v>
      </c>
      <c r="I583" s="124" t="s">
        <v>1008</v>
      </c>
      <c r="J583" s="105" t="s">
        <v>629</v>
      </c>
      <c r="K583" s="106" t="s">
        <v>21</v>
      </c>
      <c r="L583" s="125">
        <v>427488</v>
      </c>
      <c r="M583" s="55">
        <v>46113</v>
      </c>
      <c r="N583" s="36"/>
    </row>
    <row r="584" spans="1:14" ht="24" x14ac:dyDescent="0.2">
      <c r="A584" s="100" t="s">
        <v>53</v>
      </c>
      <c r="B584" s="101" t="s">
        <v>0</v>
      </c>
      <c r="C584" s="101" t="s">
        <v>169</v>
      </c>
      <c r="D584" s="48" t="s">
        <v>0</v>
      </c>
      <c r="E584" s="102">
        <v>45517</v>
      </c>
      <c r="F584" s="123" t="s">
        <v>101</v>
      </c>
      <c r="G584" s="116">
        <v>6260105</v>
      </c>
      <c r="H584" s="118">
        <v>46113</v>
      </c>
      <c r="I584" s="124" t="s">
        <v>1009</v>
      </c>
      <c r="J584" s="105" t="s">
        <v>629</v>
      </c>
      <c r="K584" s="106" t="s">
        <v>21</v>
      </c>
      <c r="L584" s="125">
        <v>427488</v>
      </c>
      <c r="M584" s="55">
        <v>46113</v>
      </c>
      <c r="N584" s="36"/>
    </row>
    <row r="585" spans="1:14" ht="24" x14ac:dyDescent="0.2">
      <c r="A585" s="100" t="s">
        <v>53</v>
      </c>
      <c r="B585" s="56" t="s">
        <v>98</v>
      </c>
      <c r="C585" s="56" t="s">
        <v>12</v>
      </c>
      <c r="D585" s="57" t="s">
        <v>42</v>
      </c>
      <c r="E585" s="58" t="s">
        <v>12</v>
      </c>
      <c r="F585" s="123" t="s">
        <v>101</v>
      </c>
      <c r="G585" s="116">
        <v>6260108</v>
      </c>
      <c r="H585" s="118">
        <v>46122</v>
      </c>
      <c r="I585" s="124" t="s">
        <v>1010</v>
      </c>
      <c r="J585" s="124" t="s">
        <v>92</v>
      </c>
      <c r="K585" s="126" t="s">
        <v>93</v>
      </c>
      <c r="L585" s="125">
        <v>24990</v>
      </c>
      <c r="M585" s="55">
        <v>46113</v>
      </c>
      <c r="N585" s="36"/>
    </row>
    <row r="586" spans="1:14" ht="24" x14ac:dyDescent="0.2">
      <c r="A586" s="100" t="s">
        <v>53</v>
      </c>
      <c r="B586" s="56" t="s">
        <v>98</v>
      </c>
      <c r="C586" s="56" t="s">
        <v>12</v>
      </c>
      <c r="D586" s="57" t="s">
        <v>42</v>
      </c>
      <c r="E586" s="58" t="s">
        <v>12</v>
      </c>
      <c r="F586" s="123" t="s">
        <v>101</v>
      </c>
      <c r="G586" s="116">
        <v>6260122</v>
      </c>
      <c r="H586" s="118">
        <v>46129</v>
      </c>
      <c r="I586" s="124" t="s">
        <v>1011</v>
      </c>
      <c r="J586" s="124" t="s">
        <v>92</v>
      </c>
      <c r="K586" s="126" t="s">
        <v>93</v>
      </c>
      <c r="L586" s="125">
        <v>24990</v>
      </c>
      <c r="M586" s="55">
        <v>46113</v>
      </c>
      <c r="N586" s="36"/>
    </row>
    <row r="587" spans="1:14" ht="24" x14ac:dyDescent="0.2">
      <c r="A587" s="100" t="s">
        <v>53</v>
      </c>
      <c r="B587" s="56" t="s">
        <v>98</v>
      </c>
      <c r="C587" s="56" t="s">
        <v>12</v>
      </c>
      <c r="D587" s="57" t="s">
        <v>42</v>
      </c>
      <c r="E587" s="58" t="s">
        <v>12</v>
      </c>
      <c r="F587" s="123" t="s">
        <v>101</v>
      </c>
      <c r="G587" s="116">
        <v>6260147</v>
      </c>
      <c r="H587" s="118">
        <v>46135</v>
      </c>
      <c r="I587" s="124" t="s">
        <v>1012</v>
      </c>
      <c r="J587" s="124" t="s">
        <v>63</v>
      </c>
      <c r="K587" s="126" t="s">
        <v>64</v>
      </c>
      <c r="L587" s="125">
        <v>130081</v>
      </c>
      <c r="M587" s="55">
        <v>46113</v>
      </c>
      <c r="N587" s="36"/>
    </row>
    <row r="588" spans="1:14" ht="24" x14ac:dyDescent="0.2">
      <c r="A588" s="100" t="s">
        <v>53</v>
      </c>
      <c r="B588" s="56" t="s">
        <v>98</v>
      </c>
      <c r="C588" s="56" t="s">
        <v>12</v>
      </c>
      <c r="D588" s="57" t="s">
        <v>42</v>
      </c>
      <c r="E588" s="58" t="s">
        <v>12</v>
      </c>
      <c r="F588" s="123" t="s">
        <v>101</v>
      </c>
      <c r="G588" s="116">
        <v>6260148</v>
      </c>
      <c r="H588" s="118">
        <v>46135</v>
      </c>
      <c r="I588" s="124" t="s">
        <v>1013</v>
      </c>
      <c r="J588" s="124" t="s">
        <v>63</v>
      </c>
      <c r="K588" s="126" t="s">
        <v>64</v>
      </c>
      <c r="L588" s="125">
        <v>132896</v>
      </c>
      <c r="M588" s="55">
        <v>46113</v>
      </c>
      <c r="N588" s="36"/>
    </row>
    <row r="589" spans="1:14" ht="24" x14ac:dyDescent="0.2">
      <c r="A589" s="100" t="s">
        <v>53</v>
      </c>
      <c r="B589" s="56" t="s">
        <v>98</v>
      </c>
      <c r="C589" s="56" t="s">
        <v>12</v>
      </c>
      <c r="D589" s="57" t="s">
        <v>42</v>
      </c>
      <c r="E589" s="58" t="s">
        <v>12</v>
      </c>
      <c r="F589" s="123" t="s">
        <v>101</v>
      </c>
      <c r="G589" s="116">
        <v>6260152</v>
      </c>
      <c r="H589" s="118">
        <v>46140</v>
      </c>
      <c r="I589" s="124" t="s">
        <v>1014</v>
      </c>
      <c r="J589" s="124" t="s">
        <v>108</v>
      </c>
      <c r="K589" s="126" t="s">
        <v>109</v>
      </c>
      <c r="L589" s="125">
        <v>139777</v>
      </c>
      <c r="M589" s="55">
        <v>46113</v>
      </c>
      <c r="N589" s="36"/>
    </row>
    <row r="590" spans="1:14" ht="13.5" x14ac:dyDescent="0.2">
      <c r="A590" s="100" t="s">
        <v>53</v>
      </c>
      <c r="B590" s="56" t="s">
        <v>98</v>
      </c>
      <c r="C590" s="56" t="s">
        <v>12</v>
      </c>
      <c r="D590" s="57" t="s">
        <v>42</v>
      </c>
      <c r="E590" s="58" t="s">
        <v>12</v>
      </c>
      <c r="F590" s="123" t="s">
        <v>101</v>
      </c>
      <c r="G590" s="116">
        <v>6260153</v>
      </c>
      <c r="H590" s="118">
        <v>46140</v>
      </c>
      <c r="I590" s="124" t="s">
        <v>1015</v>
      </c>
      <c r="J590" s="124" t="s">
        <v>295</v>
      </c>
      <c r="K590" s="126" t="s">
        <v>296</v>
      </c>
      <c r="L590" s="125">
        <v>158999</v>
      </c>
      <c r="M590" s="55">
        <v>46113</v>
      </c>
      <c r="N590" s="36"/>
    </row>
    <row r="591" spans="1:14" ht="24" x14ac:dyDescent="0.2">
      <c r="A591" s="100" t="s">
        <v>30</v>
      </c>
      <c r="B591" s="56" t="s">
        <v>98</v>
      </c>
      <c r="C591" s="56" t="s">
        <v>12</v>
      </c>
      <c r="D591" s="57" t="s">
        <v>42</v>
      </c>
      <c r="E591" s="58" t="s">
        <v>12</v>
      </c>
      <c r="F591" s="127" t="s">
        <v>19</v>
      </c>
      <c r="G591" s="117">
        <v>7260074</v>
      </c>
      <c r="H591" s="118">
        <v>46119</v>
      </c>
      <c r="I591" s="105" t="s">
        <v>1016</v>
      </c>
      <c r="J591" s="105" t="s">
        <v>188</v>
      </c>
      <c r="K591" s="106" t="s">
        <v>189</v>
      </c>
      <c r="L591" s="107">
        <v>180001</v>
      </c>
      <c r="M591" s="55">
        <v>46113</v>
      </c>
      <c r="N591" s="36"/>
    </row>
    <row r="592" spans="1:14" ht="24" x14ac:dyDescent="0.2">
      <c r="A592" s="100" t="s">
        <v>30</v>
      </c>
      <c r="B592" s="56" t="s">
        <v>98</v>
      </c>
      <c r="C592" s="56" t="s">
        <v>12</v>
      </c>
      <c r="D592" s="57" t="s">
        <v>42</v>
      </c>
      <c r="E592" s="58" t="s">
        <v>12</v>
      </c>
      <c r="F592" s="127" t="s">
        <v>19</v>
      </c>
      <c r="G592" s="117">
        <v>7260075</v>
      </c>
      <c r="H592" s="118">
        <v>46121</v>
      </c>
      <c r="I592" s="105" t="s">
        <v>1017</v>
      </c>
      <c r="J592" s="105" t="s">
        <v>305</v>
      </c>
      <c r="K592" s="106" t="s">
        <v>306</v>
      </c>
      <c r="L592" s="107">
        <v>172550</v>
      </c>
      <c r="M592" s="55">
        <v>46113</v>
      </c>
      <c r="N592" s="36"/>
    </row>
    <row r="593" spans="1:14" ht="24" x14ac:dyDescent="0.2">
      <c r="A593" s="100" t="s">
        <v>30</v>
      </c>
      <c r="B593" s="56" t="s">
        <v>98</v>
      </c>
      <c r="C593" s="56" t="s">
        <v>12</v>
      </c>
      <c r="D593" s="57" t="s">
        <v>42</v>
      </c>
      <c r="E593" s="58" t="s">
        <v>12</v>
      </c>
      <c r="F593" s="127" t="s">
        <v>19</v>
      </c>
      <c r="G593" s="117">
        <v>7260078</v>
      </c>
      <c r="H593" s="118">
        <v>46125</v>
      </c>
      <c r="I593" s="105" t="s">
        <v>1018</v>
      </c>
      <c r="J593" s="105" t="s">
        <v>305</v>
      </c>
      <c r="K593" s="106" t="s">
        <v>306</v>
      </c>
      <c r="L593" s="107">
        <v>21420</v>
      </c>
      <c r="M593" s="55">
        <v>46113</v>
      </c>
      <c r="N593" s="36"/>
    </row>
    <row r="594" spans="1:14" ht="13.5" x14ac:dyDescent="0.2">
      <c r="A594" s="100" t="s">
        <v>30</v>
      </c>
      <c r="B594" s="56" t="s">
        <v>98</v>
      </c>
      <c r="C594" s="56" t="s">
        <v>12</v>
      </c>
      <c r="D594" s="57" t="s">
        <v>42</v>
      </c>
      <c r="E594" s="58" t="s">
        <v>12</v>
      </c>
      <c r="F594" s="127" t="s">
        <v>19</v>
      </c>
      <c r="G594" s="117">
        <v>7260082</v>
      </c>
      <c r="H594" s="118">
        <v>46129</v>
      </c>
      <c r="I594" s="105" t="s">
        <v>1019</v>
      </c>
      <c r="J594" s="105" t="s">
        <v>1020</v>
      </c>
      <c r="K594" s="106" t="s">
        <v>1021</v>
      </c>
      <c r="L594" s="107">
        <v>196696</v>
      </c>
      <c r="M594" s="55">
        <v>46113</v>
      </c>
      <c r="N594" s="36"/>
    </row>
    <row r="595" spans="1:14" ht="24" x14ac:dyDescent="0.2">
      <c r="A595" s="100" t="s">
        <v>30</v>
      </c>
      <c r="B595" s="101" t="s">
        <v>42</v>
      </c>
      <c r="C595" s="110" t="s">
        <v>1022</v>
      </c>
      <c r="D595" s="57" t="s">
        <v>42</v>
      </c>
      <c r="E595" s="122">
        <v>46128</v>
      </c>
      <c r="F595" s="127" t="s">
        <v>19</v>
      </c>
      <c r="G595" s="117">
        <v>7260083</v>
      </c>
      <c r="H595" s="118">
        <v>46133</v>
      </c>
      <c r="I595" s="105" t="s">
        <v>1023</v>
      </c>
      <c r="J595" s="105" t="s">
        <v>1024</v>
      </c>
      <c r="K595" s="106" t="s">
        <v>1025</v>
      </c>
      <c r="L595" s="107">
        <v>500134</v>
      </c>
      <c r="M595" s="55">
        <v>46113</v>
      </c>
      <c r="N595" s="36"/>
    </row>
    <row r="596" spans="1:14" ht="13.5" x14ac:dyDescent="0.2">
      <c r="A596" s="100" t="s">
        <v>30</v>
      </c>
      <c r="B596" s="56" t="s">
        <v>98</v>
      </c>
      <c r="C596" s="56" t="s">
        <v>12</v>
      </c>
      <c r="D596" s="57" t="s">
        <v>42</v>
      </c>
      <c r="E596" s="58" t="s">
        <v>12</v>
      </c>
      <c r="F596" s="127" t="s">
        <v>19</v>
      </c>
      <c r="G596" s="117">
        <v>7260089</v>
      </c>
      <c r="H596" s="118">
        <v>46134</v>
      </c>
      <c r="I596" s="105" t="s">
        <v>1026</v>
      </c>
      <c r="J596" s="105" t="s">
        <v>1027</v>
      </c>
      <c r="K596" s="106" t="s">
        <v>1028</v>
      </c>
      <c r="L596" s="107">
        <v>188791</v>
      </c>
      <c r="M596" s="55">
        <v>46113</v>
      </c>
      <c r="N596" s="36"/>
    </row>
    <row r="597" spans="1:14" ht="24" x14ac:dyDescent="0.2">
      <c r="A597" s="100" t="s">
        <v>30</v>
      </c>
      <c r="B597" s="56" t="s">
        <v>98</v>
      </c>
      <c r="C597" s="56" t="s">
        <v>12</v>
      </c>
      <c r="D597" s="57" t="s">
        <v>42</v>
      </c>
      <c r="E597" s="58" t="s">
        <v>12</v>
      </c>
      <c r="F597" s="127" t="s">
        <v>19</v>
      </c>
      <c r="G597" s="117">
        <v>7260092</v>
      </c>
      <c r="H597" s="118">
        <v>46140</v>
      </c>
      <c r="I597" s="105" t="s">
        <v>1029</v>
      </c>
      <c r="J597" s="105" t="s">
        <v>66</v>
      </c>
      <c r="K597" s="106" t="s">
        <v>190</v>
      </c>
      <c r="L597" s="107">
        <v>86870</v>
      </c>
      <c r="M597" s="55">
        <v>46113</v>
      </c>
      <c r="N597" s="36"/>
    </row>
    <row r="598" spans="1:14" ht="13.5" x14ac:dyDescent="0.2">
      <c r="A598" s="100" t="s">
        <v>30</v>
      </c>
      <c r="B598" s="101" t="s">
        <v>42</v>
      </c>
      <c r="C598" s="110" t="s">
        <v>1030</v>
      </c>
      <c r="D598" s="57" t="s">
        <v>42</v>
      </c>
      <c r="E598" s="122">
        <v>46139</v>
      </c>
      <c r="F598" s="127" t="s">
        <v>19</v>
      </c>
      <c r="G598" s="117">
        <v>7260093</v>
      </c>
      <c r="H598" s="118">
        <v>46141</v>
      </c>
      <c r="I598" s="105" t="s">
        <v>1031</v>
      </c>
      <c r="J598" s="105" t="s">
        <v>179</v>
      </c>
      <c r="K598" s="106" t="s">
        <v>180</v>
      </c>
      <c r="L598" s="107">
        <v>675072</v>
      </c>
      <c r="M598" s="55">
        <v>46113</v>
      </c>
      <c r="N598" s="36"/>
    </row>
    <row r="599" spans="1:14" ht="24" x14ac:dyDescent="0.2">
      <c r="A599" s="100" t="s">
        <v>32</v>
      </c>
      <c r="B599" s="56" t="s">
        <v>98</v>
      </c>
      <c r="C599" s="56" t="s">
        <v>12</v>
      </c>
      <c r="D599" s="57" t="s">
        <v>42</v>
      </c>
      <c r="E599" s="58" t="s">
        <v>12</v>
      </c>
      <c r="F599" s="165" t="s">
        <v>102</v>
      </c>
      <c r="G599" s="166">
        <v>20260039</v>
      </c>
      <c r="H599" s="167">
        <v>46135</v>
      </c>
      <c r="I599" s="105" t="s">
        <v>342</v>
      </c>
      <c r="J599" s="105" t="s">
        <v>118</v>
      </c>
      <c r="K599" s="166" t="s">
        <v>94</v>
      </c>
      <c r="L599" s="113">
        <v>100585</v>
      </c>
      <c r="M599" s="55">
        <v>46113</v>
      </c>
      <c r="N599" s="36"/>
    </row>
    <row r="600" spans="1:14" ht="13.5" x14ac:dyDescent="0.2">
      <c r="A600" s="100" t="s">
        <v>96</v>
      </c>
      <c r="B600" s="101" t="s">
        <v>42</v>
      </c>
      <c r="C600" s="110" t="s">
        <v>1032</v>
      </c>
      <c r="D600" s="57" t="s">
        <v>42</v>
      </c>
      <c r="E600" s="122">
        <v>46135</v>
      </c>
      <c r="F600" s="116" t="s">
        <v>18</v>
      </c>
      <c r="G600" s="105">
        <v>8260058</v>
      </c>
      <c r="H600" s="168">
        <v>46140</v>
      </c>
      <c r="I600" s="105" t="s">
        <v>1033</v>
      </c>
      <c r="J600" s="105" t="s">
        <v>1034</v>
      </c>
      <c r="K600" s="109" t="s">
        <v>1035</v>
      </c>
      <c r="L600" s="113">
        <v>1130500</v>
      </c>
      <c r="M600" s="55">
        <v>46113</v>
      </c>
      <c r="N600" s="36"/>
    </row>
    <row r="601" spans="1:14" ht="24" x14ac:dyDescent="0.2">
      <c r="A601" s="100" t="s">
        <v>96</v>
      </c>
      <c r="B601" s="101" t="s">
        <v>0</v>
      </c>
      <c r="C601" s="101" t="s">
        <v>169</v>
      </c>
      <c r="D601" s="48" t="s">
        <v>0</v>
      </c>
      <c r="E601" s="102">
        <v>45517</v>
      </c>
      <c r="F601" s="116" t="s">
        <v>19</v>
      </c>
      <c r="G601" s="105">
        <v>8</v>
      </c>
      <c r="H601" s="168">
        <v>46127</v>
      </c>
      <c r="I601" s="105" t="s">
        <v>1036</v>
      </c>
      <c r="J601" s="105" t="s">
        <v>629</v>
      </c>
      <c r="K601" s="106" t="s">
        <v>21</v>
      </c>
      <c r="L601" s="113">
        <v>614348</v>
      </c>
      <c r="M601" s="55">
        <v>46113</v>
      </c>
      <c r="N601" s="36"/>
    </row>
    <row r="602" spans="1:14" ht="13.5" x14ac:dyDescent="0.2">
      <c r="A602" s="100" t="s">
        <v>96</v>
      </c>
      <c r="B602" s="56" t="s">
        <v>98</v>
      </c>
      <c r="C602" s="56" t="s">
        <v>12</v>
      </c>
      <c r="D602" s="57" t="s">
        <v>42</v>
      </c>
      <c r="E602" s="58" t="s">
        <v>12</v>
      </c>
      <c r="F602" s="116" t="s">
        <v>18</v>
      </c>
      <c r="G602" s="105">
        <v>8260056</v>
      </c>
      <c r="H602" s="168">
        <v>46136</v>
      </c>
      <c r="I602" s="105" t="s">
        <v>1037</v>
      </c>
      <c r="J602" s="105" t="s">
        <v>1038</v>
      </c>
      <c r="K602" s="109" t="s">
        <v>1039</v>
      </c>
      <c r="L602" s="113">
        <v>142800</v>
      </c>
      <c r="M602" s="55">
        <v>46113</v>
      </c>
      <c r="N602" s="36"/>
    </row>
    <row r="603" spans="1:14" ht="13.5" x14ac:dyDescent="0.2">
      <c r="A603" s="100" t="s">
        <v>96</v>
      </c>
      <c r="B603" s="101" t="s">
        <v>42</v>
      </c>
      <c r="C603" s="110" t="s">
        <v>1040</v>
      </c>
      <c r="D603" s="57" t="s">
        <v>42</v>
      </c>
      <c r="E603" s="122">
        <v>46140</v>
      </c>
      <c r="F603" s="116" t="s">
        <v>18</v>
      </c>
      <c r="G603" s="105">
        <v>8260060</v>
      </c>
      <c r="H603" s="168">
        <v>46142</v>
      </c>
      <c r="I603" s="105" t="s">
        <v>1041</v>
      </c>
      <c r="J603" s="105" t="s">
        <v>1042</v>
      </c>
      <c r="K603" s="109" t="s">
        <v>153</v>
      </c>
      <c r="L603" s="113">
        <v>2551582</v>
      </c>
      <c r="M603" s="55">
        <v>46113</v>
      </c>
      <c r="N603" s="36"/>
    </row>
    <row r="604" spans="1:14" ht="24" x14ac:dyDescent="0.2">
      <c r="A604" s="100" t="s">
        <v>54</v>
      </c>
      <c r="B604" s="101" t="s">
        <v>42</v>
      </c>
      <c r="C604" s="101" t="s">
        <v>1043</v>
      </c>
      <c r="D604" s="57" t="s">
        <v>42</v>
      </c>
      <c r="E604" s="128">
        <v>46114</v>
      </c>
      <c r="F604" s="129" t="s">
        <v>101</v>
      </c>
      <c r="G604" s="129">
        <v>9260054</v>
      </c>
      <c r="H604" s="104">
        <v>46122</v>
      </c>
      <c r="I604" s="105" t="s">
        <v>1044</v>
      </c>
      <c r="J604" s="105" t="s">
        <v>1045</v>
      </c>
      <c r="K604" s="106" t="s">
        <v>1046</v>
      </c>
      <c r="L604" s="107">
        <v>2963100</v>
      </c>
      <c r="M604" s="55">
        <v>46113</v>
      </c>
      <c r="N604" s="36"/>
    </row>
    <row r="605" spans="1:14" ht="24" x14ac:dyDescent="0.2">
      <c r="A605" s="100" t="s">
        <v>54</v>
      </c>
      <c r="B605" s="56" t="s">
        <v>98</v>
      </c>
      <c r="C605" s="56" t="s">
        <v>12</v>
      </c>
      <c r="D605" s="57" t="s">
        <v>42</v>
      </c>
      <c r="E605" s="58" t="s">
        <v>12</v>
      </c>
      <c r="F605" s="129" t="s">
        <v>101</v>
      </c>
      <c r="G605" s="129">
        <v>9260055</v>
      </c>
      <c r="H605" s="104">
        <v>46122</v>
      </c>
      <c r="I605" s="105" t="s">
        <v>1047</v>
      </c>
      <c r="J605" s="105" t="s">
        <v>1048</v>
      </c>
      <c r="K605" s="106" t="s">
        <v>1049</v>
      </c>
      <c r="L605" s="107">
        <v>184797</v>
      </c>
      <c r="M605" s="55">
        <v>46113</v>
      </c>
      <c r="N605" s="36"/>
    </row>
    <row r="606" spans="1:14" ht="24" x14ac:dyDescent="0.2">
      <c r="A606" s="100" t="s">
        <v>54</v>
      </c>
      <c r="B606" s="56" t="s">
        <v>98</v>
      </c>
      <c r="C606" s="56" t="s">
        <v>12</v>
      </c>
      <c r="D606" s="57" t="s">
        <v>42</v>
      </c>
      <c r="E606" s="58" t="s">
        <v>12</v>
      </c>
      <c r="F606" s="129" t="s">
        <v>101</v>
      </c>
      <c r="G606" s="129">
        <v>9260056</v>
      </c>
      <c r="H606" s="104">
        <v>46122</v>
      </c>
      <c r="I606" s="105" t="s">
        <v>1050</v>
      </c>
      <c r="J606" s="105" t="s">
        <v>172</v>
      </c>
      <c r="K606" s="106" t="s">
        <v>173</v>
      </c>
      <c r="L606" s="107">
        <v>200158</v>
      </c>
      <c r="M606" s="55">
        <v>46113</v>
      </c>
      <c r="N606" s="36"/>
    </row>
    <row r="607" spans="1:14" ht="24" x14ac:dyDescent="0.2">
      <c r="A607" s="100" t="s">
        <v>54</v>
      </c>
      <c r="B607" s="56" t="s">
        <v>98</v>
      </c>
      <c r="C607" s="56" t="s">
        <v>12</v>
      </c>
      <c r="D607" s="57" t="s">
        <v>42</v>
      </c>
      <c r="E607" s="58" t="s">
        <v>12</v>
      </c>
      <c r="F607" s="129" t="s">
        <v>101</v>
      </c>
      <c r="G607" s="129">
        <v>9260058</v>
      </c>
      <c r="H607" s="104">
        <v>46125</v>
      </c>
      <c r="I607" s="105" t="s">
        <v>1051</v>
      </c>
      <c r="J607" s="105" t="s">
        <v>1052</v>
      </c>
      <c r="K607" s="106" t="s">
        <v>1053</v>
      </c>
      <c r="L607" s="107">
        <v>105000</v>
      </c>
      <c r="M607" s="55">
        <v>46113</v>
      </c>
      <c r="N607" s="36"/>
    </row>
    <row r="608" spans="1:14" ht="24" x14ac:dyDescent="0.2">
      <c r="A608" s="100" t="s">
        <v>54</v>
      </c>
      <c r="B608" s="101" t="s">
        <v>0</v>
      </c>
      <c r="C608" s="101" t="s">
        <v>169</v>
      </c>
      <c r="D608" s="48" t="s">
        <v>0</v>
      </c>
      <c r="E608" s="102">
        <v>45517</v>
      </c>
      <c r="F608" s="129" t="s">
        <v>101</v>
      </c>
      <c r="G608" s="129">
        <v>9260059</v>
      </c>
      <c r="H608" s="104">
        <v>46126</v>
      </c>
      <c r="I608" s="105" t="s">
        <v>154</v>
      </c>
      <c r="J608" s="105" t="s">
        <v>629</v>
      </c>
      <c r="K608" s="106" t="s">
        <v>21</v>
      </c>
      <c r="L608" s="107">
        <v>152618</v>
      </c>
      <c r="M608" s="55">
        <v>46113</v>
      </c>
      <c r="N608" s="37"/>
    </row>
    <row r="609" spans="1:14" ht="24" x14ac:dyDescent="0.2">
      <c r="A609" s="100" t="s">
        <v>54</v>
      </c>
      <c r="B609" s="101" t="s">
        <v>0</v>
      </c>
      <c r="C609" s="101" t="s">
        <v>169</v>
      </c>
      <c r="D609" s="48" t="s">
        <v>0</v>
      </c>
      <c r="E609" s="102">
        <v>45517</v>
      </c>
      <c r="F609" s="129" t="s">
        <v>101</v>
      </c>
      <c r="G609" s="129">
        <v>9260060</v>
      </c>
      <c r="H609" s="104">
        <v>46126</v>
      </c>
      <c r="I609" s="105" t="s">
        <v>1054</v>
      </c>
      <c r="J609" s="105" t="s">
        <v>629</v>
      </c>
      <c r="K609" s="106" t="s">
        <v>21</v>
      </c>
      <c r="L609" s="107">
        <v>766472</v>
      </c>
      <c r="M609" s="55">
        <v>46113</v>
      </c>
      <c r="N609" s="37"/>
    </row>
    <row r="610" spans="1:14" ht="24" x14ac:dyDescent="0.2">
      <c r="A610" s="100" t="s">
        <v>54</v>
      </c>
      <c r="B610" s="56" t="s">
        <v>98</v>
      </c>
      <c r="C610" s="56" t="s">
        <v>12</v>
      </c>
      <c r="D610" s="57" t="s">
        <v>42</v>
      </c>
      <c r="E610" s="58" t="s">
        <v>12</v>
      </c>
      <c r="F610" s="129" t="s">
        <v>101</v>
      </c>
      <c r="G610" s="129">
        <v>9260061</v>
      </c>
      <c r="H610" s="104">
        <v>46126</v>
      </c>
      <c r="I610" s="105" t="s">
        <v>1055</v>
      </c>
      <c r="J610" s="105" t="s">
        <v>172</v>
      </c>
      <c r="K610" s="106" t="s">
        <v>173</v>
      </c>
      <c r="L610" s="107">
        <v>187425</v>
      </c>
      <c r="M610" s="55">
        <v>46113</v>
      </c>
      <c r="N610" s="37"/>
    </row>
    <row r="611" spans="1:14" ht="24" x14ac:dyDescent="0.2">
      <c r="A611" s="100" t="s">
        <v>54</v>
      </c>
      <c r="B611" s="101" t="s">
        <v>0</v>
      </c>
      <c r="C611" s="101" t="s">
        <v>169</v>
      </c>
      <c r="D611" s="48" t="s">
        <v>0</v>
      </c>
      <c r="E611" s="102">
        <v>45517</v>
      </c>
      <c r="F611" s="129" t="s">
        <v>101</v>
      </c>
      <c r="G611" s="129">
        <v>9260062</v>
      </c>
      <c r="H611" s="104">
        <v>46127</v>
      </c>
      <c r="I611" s="105" t="s">
        <v>373</v>
      </c>
      <c r="J611" s="105" t="s">
        <v>629</v>
      </c>
      <c r="K611" s="106" t="s">
        <v>21</v>
      </c>
      <c r="L611" s="107">
        <v>311618</v>
      </c>
      <c r="M611" s="55">
        <v>46113</v>
      </c>
      <c r="N611" s="37"/>
    </row>
    <row r="612" spans="1:14" ht="13.5" x14ac:dyDescent="0.2">
      <c r="A612" s="100" t="s">
        <v>54</v>
      </c>
      <c r="B612" s="101" t="s">
        <v>42</v>
      </c>
      <c r="C612" s="101" t="s">
        <v>1056</v>
      </c>
      <c r="D612" s="57" t="s">
        <v>42</v>
      </c>
      <c r="E612" s="128">
        <v>46125</v>
      </c>
      <c r="F612" s="129" t="s">
        <v>101</v>
      </c>
      <c r="G612" s="129">
        <v>9260063</v>
      </c>
      <c r="H612" s="104">
        <v>46127</v>
      </c>
      <c r="I612" s="105" t="s">
        <v>1057</v>
      </c>
      <c r="J612" s="105" t="s">
        <v>1058</v>
      </c>
      <c r="K612" s="106" t="s">
        <v>1059</v>
      </c>
      <c r="L612" s="107">
        <v>766665</v>
      </c>
      <c r="M612" s="55">
        <v>46113</v>
      </c>
      <c r="N612" s="37"/>
    </row>
    <row r="613" spans="1:14" ht="24" x14ac:dyDescent="0.2">
      <c r="A613" s="100" t="s">
        <v>54</v>
      </c>
      <c r="B613" s="101" t="s">
        <v>0</v>
      </c>
      <c r="C613" s="101" t="s">
        <v>169</v>
      </c>
      <c r="D613" s="48" t="s">
        <v>0</v>
      </c>
      <c r="E613" s="102">
        <v>45517</v>
      </c>
      <c r="F613" s="129" t="s">
        <v>101</v>
      </c>
      <c r="G613" s="129">
        <v>9260064</v>
      </c>
      <c r="H613" s="104">
        <v>46128</v>
      </c>
      <c r="I613" s="105" t="s">
        <v>154</v>
      </c>
      <c r="J613" s="105" t="s">
        <v>629</v>
      </c>
      <c r="K613" s="106" t="s">
        <v>21</v>
      </c>
      <c r="L613" s="107">
        <v>311674</v>
      </c>
      <c r="M613" s="55">
        <v>46113</v>
      </c>
      <c r="N613" s="37"/>
    </row>
    <row r="614" spans="1:14" ht="24" x14ac:dyDescent="0.2">
      <c r="A614" s="100" t="s">
        <v>54</v>
      </c>
      <c r="B614" s="101" t="s">
        <v>0</v>
      </c>
      <c r="C614" s="101" t="s">
        <v>169</v>
      </c>
      <c r="D614" s="48" t="s">
        <v>0</v>
      </c>
      <c r="E614" s="102">
        <v>45517</v>
      </c>
      <c r="F614" s="129" t="s">
        <v>101</v>
      </c>
      <c r="G614" s="129">
        <v>9260065</v>
      </c>
      <c r="H614" s="104">
        <v>46128</v>
      </c>
      <c r="I614" s="105" t="s">
        <v>154</v>
      </c>
      <c r="J614" s="105" t="s">
        <v>629</v>
      </c>
      <c r="K614" s="106" t="s">
        <v>21</v>
      </c>
      <c r="L614" s="107">
        <v>251674</v>
      </c>
      <c r="M614" s="55">
        <v>46113</v>
      </c>
      <c r="N614" s="37"/>
    </row>
    <row r="615" spans="1:14" ht="24" x14ac:dyDescent="0.2">
      <c r="A615" s="100" t="s">
        <v>54</v>
      </c>
      <c r="B615" s="56" t="s">
        <v>98</v>
      </c>
      <c r="C615" s="56" t="s">
        <v>12</v>
      </c>
      <c r="D615" s="57" t="s">
        <v>42</v>
      </c>
      <c r="E615" s="58" t="s">
        <v>12</v>
      </c>
      <c r="F615" s="129" t="s">
        <v>101</v>
      </c>
      <c r="G615" s="129">
        <v>9260066</v>
      </c>
      <c r="H615" s="104">
        <v>46128</v>
      </c>
      <c r="I615" s="105" t="s">
        <v>1060</v>
      </c>
      <c r="J615" s="105" t="s">
        <v>155</v>
      </c>
      <c r="K615" s="106" t="s">
        <v>156</v>
      </c>
      <c r="L615" s="107">
        <v>148750</v>
      </c>
      <c r="M615" s="55">
        <v>46113</v>
      </c>
      <c r="N615" s="37"/>
    </row>
    <row r="616" spans="1:14" ht="24" x14ac:dyDescent="0.2">
      <c r="A616" s="100" t="s">
        <v>54</v>
      </c>
      <c r="B616" s="101" t="s">
        <v>0</v>
      </c>
      <c r="C616" s="101" t="s">
        <v>169</v>
      </c>
      <c r="D616" s="48" t="s">
        <v>0</v>
      </c>
      <c r="E616" s="102">
        <v>45517</v>
      </c>
      <c r="F616" s="129" t="s">
        <v>101</v>
      </c>
      <c r="G616" s="129">
        <v>9260067</v>
      </c>
      <c r="H616" s="104">
        <v>46128</v>
      </c>
      <c r="I616" s="105" t="s">
        <v>373</v>
      </c>
      <c r="J616" s="105" t="s">
        <v>629</v>
      </c>
      <c r="K616" s="106" t="s">
        <v>21</v>
      </c>
      <c r="L616" s="107">
        <v>376502</v>
      </c>
      <c r="M616" s="55">
        <v>46113</v>
      </c>
      <c r="N616" s="37"/>
    </row>
    <row r="617" spans="1:14" ht="24" x14ac:dyDescent="0.2">
      <c r="A617" s="100" t="s">
        <v>54</v>
      </c>
      <c r="B617" s="56" t="s">
        <v>98</v>
      </c>
      <c r="C617" s="56" t="s">
        <v>12</v>
      </c>
      <c r="D617" s="57" t="s">
        <v>42</v>
      </c>
      <c r="E617" s="58" t="s">
        <v>12</v>
      </c>
      <c r="F617" s="129" t="s">
        <v>101</v>
      </c>
      <c r="G617" s="129">
        <v>9260069</v>
      </c>
      <c r="H617" s="104">
        <v>46133</v>
      </c>
      <c r="I617" s="105" t="s">
        <v>1061</v>
      </c>
      <c r="J617" s="105" t="s">
        <v>1062</v>
      </c>
      <c r="K617" s="106" t="s">
        <v>23</v>
      </c>
      <c r="L617" s="107">
        <v>203811</v>
      </c>
      <c r="M617" s="55">
        <v>46113</v>
      </c>
      <c r="N617" s="37"/>
    </row>
    <row r="618" spans="1:14" ht="24" x14ac:dyDescent="0.2">
      <c r="A618" s="100" t="s">
        <v>54</v>
      </c>
      <c r="B618" s="56" t="s">
        <v>98</v>
      </c>
      <c r="C618" s="56" t="s">
        <v>12</v>
      </c>
      <c r="D618" s="57" t="s">
        <v>42</v>
      </c>
      <c r="E618" s="58" t="s">
        <v>12</v>
      </c>
      <c r="F618" s="129" t="s">
        <v>101</v>
      </c>
      <c r="G618" s="129">
        <v>9260070</v>
      </c>
      <c r="H618" s="104">
        <v>46134</v>
      </c>
      <c r="I618" s="105" t="s">
        <v>1063</v>
      </c>
      <c r="J618" s="105" t="s">
        <v>1064</v>
      </c>
      <c r="K618" s="106" t="s">
        <v>1065</v>
      </c>
      <c r="L618" s="107">
        <v>88000</v>
      </c>
      <c r="M618" s="55">
        <v>46113</v>
      </c>
      <c r="N618" s="37"/>
    </row>
    <row r="619" spans="1:14" ht="13.5" x14ac:dyDescent="0.2">
      <c r="A619" s="100" t="s">
        <v>54</v>
      </c>
      <c r="B619" s="56" t="s">
        <v>98</v>
      </c>
      <c r="C619" s="56" t="s">
        <v>12</v>
      </c>
      <c r="D619" s="57" t="s">
        <v>42</v>
      </c>
      <c r="E619" s="58" t="s">
        <v>12</v>
      </c>
      <c r="F619" s="129" t="s">
        <v>101</v>
      </c>
      <c r="G619" s="129">
        <v>9260071</v>
      </c>
      <c r="H619" s="104">
        <v>46134</v>
      </c>
      <c r="I619" s="105" t="s">
        <v>1066</v>
      </c>
      <c r="J619" s="105" t="s">
        <v>1067</v>
      </c>
      <c r="K619" s="106" t="s">
        <v>1068</v>
      </c>
      <c r="L619" s="107">
        <v>178500</v>
      </c>
      <c r="M619" s="55">
        <v>46113</v>
      </c>
      <c r="N619" s="37"/>
    </row>
    <row r="620" spans="1:14" ht="24" x14ac:dyDescent="0.2">
      <c r="A620" s="100" t="s">
        <v>54</v>
      </c>
      <c r="B620" s="56" t="s">
        <v>98</v>
      </c>
      <c r="C620" s="56" t="s">
        <v>12</v>
      </c>
      <c r="D620" s="57" t="s">
        <v>42</v>
      </c>
      <c r="E620" s="58" t="s">
        <v>12</v>
      </c>
      <c r="F620" s="129" t="s">
        <v>101</v>
      </c>
      <c r="G620" s="129">
        <v>9260072</v>
      </c>
      <c r="H620" s="104">
        <v>46134</v>
      </c>
      <c r="I620" s="105" t="s">
        <v>1069</v>
      </c>
      <c r="J620" s="105" t="s">
        <v>194</v>
      </c>
      <c r="K620" s="106" t="s">
        <v>195</v>
      </c>
      <c r="L620" s="107">
        <v>203798</v>
      </c>
      <c r="M620" s="55">
        <v>46113</v>
      </c>
      <c r="N620" s="37"/>
    </row>
    <row r="621" spans="1:14" ht="24" x14ac:dyDescent="0.2">
      <c r="A621" s="100" t="s">
        <v>54</v>
      </c>
      <c r="B621" s="56" t="s">
        <v>98</v>
      </c>
      <c r="C621" s="56" t="s">
        <v>12</v>
      </c>
      <c r="D621" s="57" t="s">
        <v>42</v>
      </c>
      <c r="E621" s="58" t="s">
        <v>12</v>
      </c>
      <c r="F621" s="129" t="s">
        <v>101</v>
      </c>
      <c r="G621" s="129">
        <v>9260073</v>
      </c>
      <c r="H621" s="104">
        <v>46134</v>
      </c>
      <c r="I621" s="105" t="s">
        <v>1070</v>
      </c>
      <c r="J621" s="105" t="s">
        <v>58</v>
      </c>
      <c r="K621" s="106" t="s">
        <v>55</v>
      </c>
      <c r="L621" s="107">
        <v>190400</v>
      </c>
      <c r="M621" s="55">
        <v>46113</v>
      </c>
      <c r="N621" s="37"/>
    </row>
    <row r="622" spans="1:14" ht="24" x14ac:dyDescent="0.2">
      <c r="A622" s="100" t="s">
        <v>54</v>
      </c>
      <c r="B622" s="56" t="s">
        <v>98</v>
      </c>
      <c r="C622" s="56" t="s">
        <v>12</v>
      </c>
      <c r="D622" s="57" t="s">
        <v>42</v>
      </c>
      <c r="E622" s="58" t="s">
        <v>12</v>
      </c>
      <c r="F622" s="129" t="s">
        <v>101</v>
      </c>
      <c r="G622" s="129">
        <v>9260074</v>
      </c>
      <c r="H622" s="104">
        <v>46135</v>
      </c>
      <c r="I622" s="105" t="s">
        <v>1071</v>
      </c>
      <c r="J622" s="105" t="s">
        <v>366</v>
      </c>
      <c r="K622" s="106" t="s">
        <v>367</v>
      </c>
      <c r="L622" s="107">
        <v>48000</v>
      </c>
      <c r="M622" s="55">
        <v>46113</v>
      </c>
      <c r="N622" s="37"/>
    </row>
    <row r="623" spans="1:14" ht="24" x14ac:dyDescent="0.2">
      <c r="A623" s="100" t="s">
        <v>54</v>
      </c>
      <c r="B623" s="101" t="s">
        <v>0</v>
      </c>
      <c r="C623" s="101" t="s">
        <v>169</v>
      </c>
      <c r="D623" s="48" t="s">
        <v>0</v>
      </c>
      <c r="E623" s="102">
        <v>45517</v>
      </c>
      <c r="F623" s="129" t="s">
        <v>101</v>
      </c>
      <c r="G623" s="129">
        <v>9260075</v>
      </c>
      <c r="H623" s="104">
        <v>46135</v>
      </c>
      <c r="I623" s="105" t="s">
        <v>1072</v>
      </c>
      <c r="J623" s="105" t="s">
        <v>629</v>
      </c>
      <c r="K623" s="106" t="s">
        <v>21</v>
      </c>
      <c r="L623" s="107">
        <v>79686</v>
      </c>
      <c r="M623" s="55">
        <v>46113</v>
      </c>
      <c r="N623" s="37"/>
    </row>
    <row r="624" spans="1:14" ht="24" x14ac:dyDescent="0.2">
      <c r="A624" s="100" t="s">
        <v>54</v>
      </c>
      <c r="B624" s="101" t="s">
        <v>0</v>
      </c>
      <c r="C624" s="101" t="s">
        <v>169</v>
      </c>
      <c r="D624" s="48" t="s">
        <v>0</v>
      </c>
      <c r="E624" s="102">
        <v>45517</v>
      </c>
      <c r="F624" s="129" t="s">
        <v>101</v>
      </c>
      <c r="G624" s="129">
        <v>9260076</v>
      </c>
      <c r="H624" s="104">
        <v>46136</v>
      </c>
      <c r="I624" s="105" t="s">
        <v>1054</v>
      </c>
      <c r="J624" s="105" t="s">
        <v>629</v>
      </c>
      <c r="K624" s="106" t="s">
        <v>21</v>
      </c>
      <c r="L624" s="107">
        <v>1337192</v>
      </c>
      <c r="M624" s="55">
        <v>46113</v>
      </c>
      <c r="N624" s="37"/>
    </row>
    <row r="625" spans="1:14" ht="36" x14ac:dyDescent="0.2">
      <c r="A625" s="100" t="s">
        <v>54</v>
      </c>
      <c r="B625" s="101" t="s">
        <v>42</v>
      </c>
      <c r="C625" s="101" t="s">
        <v>1073</v>
      </c>
      <c r="D625" s="57" t="s">
        <v>42</v>
      </c>
      <c r="E625" s="128">
        <v>46135</v>
      </c>
      <c r="F625" s="129" t="s">
        <v>101</v>
      </c>
      <c r="G625" s="129">
        <v>9260080</v>
      </c>
      <c r="H625" s="104">
        <v>46142</v>
      </c>
      <c r="I625" s="105" t="s">
        <v>1074</v>
      </c>
      <c r="J625" s="105" t="s">
        <v>119</v>
      </c>
      <c r="K625" s="106" t="s">
        <v>56</v>
      </c>
      <c r="L625" s="107">
        <v>28837455</v>
      </c>
      <c r="M625" s="55">
        <v>46113</v>
      </c>
      <c r="N625" s="37"/>
    </row>
    <row r="626" spans="1:14" ht="24" x14ac:dyDescent="0.2">
      <c r="A626" s="100" t="s">
        <v>39</v>
      </c>
      <c r="B626" s="101" t="s">
        <v>0</v>
      </c>
      <c r="C626" s="101" t="s">
        <v>169</v>
      </c>
      <c r="D626" s="48" t="s">
        <v>0</v>
      </c>
      <c r="E626" s="102">
        <v>45517</v>
      </c>
      <c r="F626" s="102" t="s">
        <v>19</v>
      </c>
      <c r="G626" s="130">
        <v>19260058</v>
      </c>
      <c r="H626" s="128">
        <v>46119</v>
      </c>
      <c r="I626" s="105" t="s">
        <v>1075</v>
      </c>
      <c r="J626" s="105" t="s">
        <v>629</v>
      </c>
      <c r="K626" s="106" t="s">
        <v>21</v>
      </c>
      <c r="L626" s="38">
        <v>496702</v>
      </c>
      <c r="M626" s="55">
        <v>46113</v>
      </c>
      <c r="N626" s="37"/>
    </row>
    <row r="627" spans="1:14" ht="24" x14ac:dyDescent="0.2">
      <c r="A627" s="100" t="s">
        <v>39</v>
      </c>
      <c r="B627" s="101" t="s">
        <v>0</v>
      </c>
      <c r="C627" s="101" t="s">
        <v>169</v>
      </c>
      <c r="D627" s="48" t="s">
        <v>0</v>
      </c>
      <c r="E627" s="102">
        <v>45517</v>
      </c>
      <c r="F627" s="102" t="s">
        <v>19</v>
      </c>
      <c r="G627" s="130">
        <v>19260059</v>
      </c>
      <c r="H627" s="128">
        <v>46126</v>
      </c>
      <c r="I627" s="105" t="s">
        <v>1076</v>
      </c>
      <c r="J627" s="105" t="s">
        <v>629</v>
      </c>
      <c r="K627" s="106" t="s">
        <v>21</v>
      </c>
      <c r="L627" s="38">
        <v>191618</v>
      </c>
      <c r="M627" s="55">
        <v>46113</v>
      </c>
      <c r="N627" s="37"/>
    </row>
    <row r="628" spans="1:14" ht="36" x14ac:dyDescent="0.2">
      <c r="A628" s="100" t="s">
        <v>39</v>
      </c>
      <c r="B628" s="101" t="s">
        <v>0</v>
      </c>
      <c r="C628" s="101" t="s">
        <v>169</v>
      </c>
      <c r="D628" s="48" t="s">
        <v>0</v>
      </c>
      <c r="E628" s="102">
        <v>45517</v>
      </c>
      <c r="F628" s="102" t="s">
        <v>19</v>
      </c>
      <c r="G628" s="130">
        <v>19260061</v>
      </c>
      <c r="H628" s="128">
        <v>46127</v>
      </c>
      <c r="I628" s="105" t="s">
        <v>1077</v>
      </c>
      <c r="J628" s="105" t="s">
        <v>629</v>
      </c>
      <c r="K628" s="106" t="s">
        <v>21</v>
      </c>
      <c r="L628" s="38">
        <v>405012</v>
      </c>
      <c r="M628" s="55">
        <v>46113</v>
      </c>
      <c r="N628" s="37"/>
    </row>
    <row r="629" spans="1:14" ht="36" x14ac:dyDescent="0.2">
      <c r="A629" s="100" t="s">
        <v>39</v>
      </c>
      <c r="B629" s="101" t="s">
        <v>0</v>
      </c>
      <c r="C629" s="101" t="s">
        <v>169</v>
      </c>
      <c r="D629" s="48" t="s">
        <v>0</v>
      </c>
      <c r="E629" s="102">
        <v>45517</v>
      </c>
      <c r="F629" s="102" t="s">
        <v>19</v>
      </c>
      <c r="G629" s="130">
        <v>19260060</v>
      </c>
      <c r="H629" s="128">
        <v>46128</v>
      </c>
      <c r="I629" s="105" t="s">
        <v>1078</v>
      </c>
      <c r="J629" s="105" t="s">
        <v>629</v>
      </c>
      <c r="K629" s="106" t="s">
        <v>21</v>
      </c>
      <c r="L629" s="38">
        <v>650164</v>
      </c>
      <c r="M629" s="55">
        <v>46113</v>
      </c>
      <c r="N629" s="37"/>
    </row>
    <row r="630" spans="1:14" ht="13.5" x14ac:dyDescent="0.2">
      <c r="A630" s="100" t="s">
        <v>39</v>
      </c>
      <c r="B630" s="56" t="s">
        <v>98</v>
      </c>
      <c r="C630" s="56" t="s">
        <v>12</v>
      </c>
      <c r="D630" s="57" t="s">
        <v>42</v>
      </c>
      <c r="E630" s="58" t="s">
        <v>12</v>
      </c>
      <c r="F630" s="102" t="s">
        <v>19</v>
      </c>
      <c r="G630" s="130">
        <v>19260063</v>
      </c>
      <c r="H630" s="128">
        <v>46128</v>
      </c>
      <c r="I630" s="105" t="s">
        <v>1079</v>
      </c>
      <c r="J630" s="105" t="s">
        <v>1080</v>
      </c>
      <c r="K630" s="131" t="s">
        <v>142</v>
      </c>
      <c r="L630" s="38">
        <v>59500</v>
      </c>
      <c r="M630" s="55">
        <v>46113</v>
      </c>
      <c r="N630" s="37"/>
    </row>
    <row r="631" spans="1:14" ht="24" x14ac:dyDescent="0.2">
      <c r="A631" s="100" t="s">
        <v>39</v>
      </c>
      <c r="B631" s="101" t="s">
        <v>0</v>
      </c>
      <c r="C631" s="101" t="s">
        <v>169</v>
      </c>
      <c r="D631" s="48" t="s">
        <v>0</v>
      </c>
      <c r="E631" s="102">
        <v>45517</v>
      </c>
      <c r="F631" s="102" t="s">
        <v>19</v>
      </c>
      <c r="G631" s="130">
        <v>19260064</v>
      </c>
      <c r="H631" s="128">
        <v>46132</v>
      </c>
      <c r="I631" s="105" t="s">
        <v>1081</v>
      </c>
      <c r="J631" s="105" t="s">
        <v>629</v>
      </c>
      <c r="K631" s="106" t="s">
        <v>21</v>
      </c>
      <c r="L631" s="38">
        <v>143083</v>
      </c>
      <c r="M631" s="55">
        <v>46113</v>
      </c>
      <c r="N631" s="37"/>
    </row>
    <row r="632" spans="1:14" ht="24" x14ac:dyDescent="0.2">
      <c r="A632" s="100" t="s">
        <v>39</v>
      </c>
      <c r="B632" s="56" t="s">
        <v>98</v>
      </c>
      <c r="C632" s="56" t="s">
        <v>12</v>
      </c>
      <c r="D632" s="57" t="s">
        <v>42</v>
      </c>
      <c r="E632" s="58" t="s">
        <v>12</v>
      </c>
      <c r="F632" s="102" t="s">
        <v>19</v>
      </c>
      <c r="G632" s="130">
        <v>19260065</v>
      </c>
      <c r="H632" s="128">
        <v>46135</v>
      </c>
      <c r="I632" s="105" t="s">
        <v>1082</v>
      </c>
      <c r="J632" s="105" t="s">
        <v>174</v>
      </c>
      <c r="K632" s="131" t="s">
        <v>175</v>
      </c>
      <c r="L632" s="38">
        <v>183260</v>
      </c>
      <c r="M632" s="55">
        <v>46113</v>
      </c>
      <c r="N632" s="37"/>
    </row>
    <row r="633" spans="1:14" ht="24" x14ac:dyDescent="0.2">
      <c r="A633" s="100" t="s">
        <v>39</v>
      </c>
      <c r="B633" s="101" t="s">
        <v>0</v>
      </c>
      <c r="C633" s="101" t="s">
        <v>169</v>
      </c>
      <c r="D633" s="48" t="s">
        <v>0</v>
      </c>
      <c r="E633" s="102">
        <v>45517</v>
      </c>
      <c r="F633" s="102" t="s">
        <v>19</v>
      </c>
      <c r="G633" s="130">
        <v>19260066</v>
      </c>
      <c r="H633" s="128">
        <v>46136</v>
      </c>
      <c r="I633" s="105" t="s">
        <v>1083</v>
      </c>
      <c r="J633" s="105" t="s">
        <v>629</v>
      </c>
      <c r="K633" s="106" t="s">
        <v>21</v>
      </c>
      <c r="L633" s="38">
        <v>161082</v>
      </c>
      <c r="M633" s="55">
        <v>46113</v>
      </c>
      <c r="N633" s="37"/>
    </row>
    <row r="634" spans="1:14" ht="24" x14ac:dyDescent="0.2">
      <c r="A634" s="100" t="s">
        <v>39</v>
      </c>
      <c r="B634" s="101" t="s">
        <v>0</v>
      </c>
      <c r="C634" s="101" t="s">
        <v>169</v>
      </c>
      <c r="D634" s="48" t="s">
        <v>0</v>
      </c>
      <c r="E634" s="102">
        <v>45517</v>
      </c>
      <c r="F634" s="102" t="s">
        <v>19</v>
      </c>
      <c r="G634" s="130">
        <v>19260068</v>
      </c>
      <c r="H634" s="128">
        <v>46136</v>
      </c>
      <c r="I634" s="105" t="s">
        <v>1084</v>
      </c>
      <c r="J634" s="105" t="s">
        <v>629</v>
      </c>
      <c r="K634" s="106" t="s">
        <v>21</v>
      </c>
      <c r="L634" s="38">
        <v>214082</v>
      </c>
      <c r="M634" s="55">
        <v>46113</v>
      </c>
      <c r="N634" s="37"/>
    </row>
    <row r="635" spans="1:14" ht="24" x14ac:dyDescent="0.2">
      <c r="A635" s="100" t="s">
        <v>39</v>
      </c>
      <c r="B635" s="101" t="s">
        <v>0</v>
      </c>
      <c r="C635" s="101" t="s">
        <v>169</v>
      </c>
      <c r="D635" s="48" t="s">
        <v>0</v>
      </c>
      <c r="E635" s="102">
        <v>45517</v>
      </c>
      <c r="F635" s="102" t="s">
        <v>19</v>
      </c>
      <c r="G635" s="130">
        <v>19260069</v>
      </c>
      <c r="H635" s="128">
        <v>46139</v>
      </c>
      <c r="I635" s="105" t="s">
        <v>1085</v>
      </c>
      <c r="J635" s="105" t="s">
        <v>629</v>
      </c>
      <c r="K635" s="106" t="s">
        <v>21</v>
      </c>
      <c r="L635" s="38">
        <v>207082</v>
      </c>
      <c r="M635" s="55">
        <v>46113</v>
      </c>
      <c r="N635" s="37"/>
    </row>
    <row r="636" spans="1:14" ht="36" x14ac:dyDescent="0.2">
      <c r="A636" s="100" t="s">
        <v>39</v>
      </c>
      <c r="B636" s="56" t="s">
        <v>98</v>
      </c>
      <c r="C636" s="56" t="s">
        <v>12</v>
      </c>
      <c r="D636" s="57" t="s">
        <v>42</v>
      </c>
      <c r="E636" s="58" t="s">
        <v>12</v>
      </c>
      <c r="F636" s="102" t="s">
        <v>19</v>
      </c>
      <c r="G636" s="130">
        <v>19260070</v>
      </c>
      <c r="H636" s="128">
        <v>46140</v>
      </c>
      <c r="I636" s="105" t="s">
        <v>1086</v>
      </c>
      <c r="J636" s="105" t="s">
        <v>1087</v>
      </c>
      <c r="K636" s="131" t="s">
        <v>1088</v>
      </c>
      <c r="L636" s="38">
        <v>202312</v>
      </c>
      <c r="M636" s="55">
        <v>46113</v>
      </c>
      <c r="N636" s="37"/>
    </row>
    <row r="637" spans="1:14" ht="24" x14ac:dyDescent="0.2">
      <c r="A637" s="100" t="s">
        <v>38</v>
      </c>
      <c r="B637" s="101" t="s">
        <v>0</v>
      </c>
      <c r="C637" s="101" t="s">
        <v>169</v>
      </c>
      <c r="D637" s="48" t="s">
        <v>0</v>
      </c>
      <c r="E637" s="102">
        <v>45517</v>
      </c>
      <c r="F637" s="100" t="s">
        <v>19</v>
      </c>
      <c r="G637" s="132">
        <v>10260108</v>
      </c>
      <c r="H637" s="169">
        <v>46113</v>
      </c>
      <c r="I637" s="110" t="s">
        <v>1089</v>
      </c>
      <c r="J637" s="105" t="s">
        <v>629</v>
      </c>
      <c r="K637" s="106" t="s">
        <v>21</v>
      </c>
      <c r="L637" s="113">
        <v>365488</v>
      </c>
      <c r="M637" s="55">
        <v>46113</v>
      </c>
      <c r="N637" s="37"/>
    </row>
    <row r="638" spans="1:14" ht="24" x14ac:dyDescent="0.2">
      <c r="A638" s="100" t="s">
        <v>38</v>
      </c>
      <c r="B638" s="101" t="s">
        <v>0</v>
      </c>
      <c r="C638" s="101" t="s">
        <v>169</v>
      </c>
      <c r="D638" s="48" t="s">
        <v>0</v>
      </c>
      <c r="E638" s="102">
        <v>45517</v>
      </c>
      <c r="F638" s="100" t="s">
        <v>19</v>
      </c>
      <c r="G638" s="132">
        <v>10260109</v>
      </c>
      <c r="H638" s="169">
        <v>46118</v>
      </c>
      <c r="I638" s="110" t="s">
        <v>1090</v>
      </c>
      <c r="J638" s="105" t="s">
        <v>629</v>
      </c>
      <c r="K638" s="106" t="s">
        <v>21</v>
      </c>
      <c r="L638" s="113">
        <v>419890</v>
      </c>
      <c r="M638" s="55">
        <v>46113</v>
      </c>
      <c r="N638" s="37"/>
    </row>
    <row r="639" spans="1:14" ht="24" x14ac:dyDescent="0.2">
      <c r="A639" s="100" t="s">
        <v>38</v>
      </c>
      <c r="B639" s="101" t="s">
        <v>0</v>
      </c>
      <c r="C639" s="101" t="s">
        <v>169</v>
      </c>
      <c r="D639" s="48" t="s">
        <v>0</v>
      </c>
      <c r="E639" s="102">
        <v>45517</v>
      </c>
      <c r="F639" s="100" t="s">
        <v>19</v>
      </c>
      <c r="G639" s="132">
        <v>10260110</v>
      </c>
      <c r="H639" s="169">
        <v>46119</v>
      </c>
      <c r="I639" s="110" t="s">
        <v>1091</v>
      </c>
      <c r="J639" s="105" t="s">
        <v>629</v>
      </c>
      <c r="K639" s="106" t="s">
        <v>21</v>
      </c>
      <c r="L639" s="113">
        <v>379258</v>
      </c>
      <c r="M639" s="55">
        <v>46113</v>
      </c>
      <c r="N639" s="37"/>
    </row>
    <row r="640" spans="1:14" ht="24" x14ac:dyDescent="0.2">
      <c r="A640" s="100" t="s">
        <v>38</v>
      </c>
      <c r="B640" s="101" t="s">
        <v>0</v>
      </c>
      <c r="C640" s="101" t="s">
        <v>169</v>
      </c>
      <c r="D640" s="48" t="s">
        <v>0</v>
      </c>
      <c r="E640" s="102">
        <v>45517</v>
      </c>
      <c r="F640" s="100" t="s">
        <v>19</v>
      </c>
      <c r="G640" s="132">
        <v>10260111</v>
      </c>
      <c r="H640" s="169">
        <v>46120</v>
      </c>
      <c r="I640" s="110" t="s">
        <v>1092</v>
      </c>
      <c r="J640" s="105" t="s">
        <v>629</v>
      </c>
      <c r="K640" s="106" t="s">
        <v>21</v>
      </c>
      <c r="L640" s="113">
        <v>375058</v>
      </c>
      <c r="M640" s="55">
        <v>46113</v>
      </c>
      <c r="N640" s="37"/>
    </row>
    <row r="641" spans="1:14" ht="24" x14ac:dyDescent="0.2">
      <c r="A641" s="100" t="s">
        <v>38</v>
      </c>
      <c r="B641" s="101" t="s">
        <v>0</v>
      </c>
      <c r="C641" s="101" t="s">
        <v>169</v>
      </c>
      <c r="D641" s="48" t="s">
        <v>0</v>
      </c>
      <c r="E641" s="102">
        <v>45517</v>
      </c>
      <c r="F641" s="100" t="s">
        <v>19</v>
      </c>
      <c r="G641" s="132">
        <v>10260113</v>
      </c>
      <c r="H641" s="169">
        <v>46122</v>
      </c>
      <c r="I641" s="110" t="s">
        <v>1092</v>
      </c>
      <c r="J641" s="105" t="s">
        <v>629</v>
      </c>
      <c r="K641" s="106" t="s">
        <v>21</v>
      </c>
      <c r="L641" s="113">
        <v>415772</v>
      </c>
      <c r="M641" s="55">
        <v>46113</v>
      </c>
      <c r="N641" s="37"/>
    </row>
    <row r="642" spans="1:14" ht="24" x14ac:dyDescent="0.2">
      <c r="A642" s="100" t="s">
        <v>38</v>
      </c>
      <c r="B642" s="101" t="s">
        <v>0</v>
      </c>
      <c r="C642" s="101" t="s">
        <v>169</v>
      </c>
      <c r="D642" s="48" t="s">
        <v>0</v>
      </c>
      <c r="E642" s="102">
        <v>45517</v>
      </c>
      <c r="F642" s="100" t="s">
        <v>19</v>
      </c>
      <c r="G642" s="132">
        <v>10260115</v>
      </c>
      <c r="H642" s="169">
        <v>46125</v>
      </c>
      <c r="I642" s="110" t="s">
        <v>1093</v>
      </c>
      <c r="J642" s="105" t="s">
        <v>629</v>
      </c>
      <c r="K642" s="106" t="s">
        <v>21</v>
      </c>
      <c r="L642" s="113">
        <v>8558</v>
      </c>
      <c r="M642" s="55">
        <v>46113</v>
      </c>
      <c r="N642" s="37"/>
    </row>
    <row r="643" spans="1:14" ht="24" x14ac:dyDescent="0.2">
      <c r="A643" s="100" t="s">
        <v>38</v>
      </c>
      <c r="B643" s="101" t="s">
        <v>0</v>
      </c>
      <c r="C643" s="101" t="s">
        <v>169</v>
      </c>
      <c r="D643" s="48" t="s">
        <v>0</v>
      </c>
      <c r="E643" s="102">
        <v>45517</v>
      </c>
      <c r="F643" s="100" t="s">
        <v>19</v>
      </c>
      <c r="G643" s="132">
        <v>10260116</v>
      </c>
      <c r="H643" s="169">
        <v>46126</v>
      </c>
      <c r="I643" s="110" t="s">
        <v>1094</v>
      </c>
      <c r="J643" s="105" t="s">
        <v>629</v>
      </c>
      <c r="K643" s="106" t="s">
        <v>21</v>
      </c>
      <c r="L643" s="113">
        <v>235618</v>
      </c>
      <c r="M643" s="55">
        <v>46113</v>
      </c>
      <c r="N643" s="37"/>
    </row>
    <row r="644" spans="1:14" ht="24" x14ac:dyDescent="0.2">
      <c r="A644" s="100" t="s">
        <v>38</v>
      </c>
      <c r="B644" s="101" t="s">
        <v>0</v>
      </c>
      <c r="C644" s="101" t="s">
        <v>169</v>
      </c>
      <c r="D644" s="48" t="s">
        <v>0</v>
      </c>
      <c r="E644" s="102">
        <v>45517</v>
      </c>
      <c r="F644" s="100" t="s">
        <v>19</v>
      </c>
      <c r="G644" s="132">
        <v>10260117</v>
      </c>
      <c r="H644" s="169">
        <v>46126</v>
      </c>
      <c r="I644" s="110" t="s">
        <v>1095</v>
      </c>
      <c r="J644" s="105" t="s">
        <v>629</v>
      </c>
      <c r="K644" s="106" t="s">
        <v>21</v>
      </c>
      <c r="L644" s="113">
        <v>508088</v>
      </c>
      <c r="M644" s="55">
        <v>46113</v>
      </c>
      <c r="N644" s="37"/>
    </row>
    <row r="645" spans="1:14" ht="24" x14ac:dyDescent="0.2">
      <c r="A645" s="100" t="s">
        <v>38</v>
      </c>
      <c r="B645" s="101" t="s">
        <v>0</v>
      </c>
      <c r="C645" s="101" t="s">
        <v>169</v>
      </c>
      <c r="D645" s="48" t="s">
        <v>0</v>
      </c>
      <c r="E645" s="102">
        <v>45517</v>
      </c>
      <c r="F645" s="100" t="s">
        <v>19</v>
      </c>
      <c r="G645" s="132">
        <v>10260118</v>
      </c>
      <c r="H645" s="169">
        <v>46127</v>
      </c>
      <c r="I645" s="110" t="s">
        <v>1096</v>
      </c>
      <c r="J645" s="105" t="s">
        <v>629</v>
      </c>
      <c r="K645" s="106" t="s">
        <v>21</v>
      </c>
      <c r="L645" s="113">
        <v>190082</v>
      </c>
      <c r="M645" s="55">
        <v>46113</v>
      </c>
      <c r="N645" s="37"/>
    </row>
    <row r="646" spans="1:14" ht="24" x14ac:dyDescent="0.2">
      <c r="A646" s="100" t="s">
        <v>38</v>
      </c>
      <c r="B646" s="101" t="s">
        <v>0</v>
      </c>
      <c r="C646" s="101" t="s">
        <v>169</v>
      </c>
      <c r="D646" s="48" t="s">
        <v>0</v>
      </c>
      <c r="E646" s="102">
        <v>45517</v>
      </c>
      <c r="F646" s="100" t="s">
        <v>19</v>
      </c>
      <c r="G646" s="132">
        <v>10260119</v>
      </c>
      <c r="H646" s="169">
        <v>46127</v>
      </c>
      <c r="I646" s="110" t="s">
        <v>1094</v>
      </c>
      <c r="J646" s="105" t="s">
        <v>629</v>
      </c>
      <c r="K646" s="106" t="s">
        <v>21</v>
      </c>
      <c r="L646" s="113">
        <v>257674</v>
      </c>
      <c r="M646" s="55">
        <v>46113</v>
      </c>
      <c r="N646" s="37"/>
    </row>
    <row r="647" spans="1:14" ht="24" x14ac:dyDescent="0.2">
      <c r="A647" s="100" t="s">
        <v>38</v>
      </c>
      <c r="B647" s="101" t="s">
        <v>0</v>
      </c>
      <c r="C647" s="101" t="s">
        <v>169</v>
      </c>
      <c r="D647" s="48" t="s">
        <v>0</v>
      </c>
      <c r="E647" s="102">
        <v>45517</v>
      </c>
      <c r="F647" s="100" t="s">
        <v>19</v>
      </c>
      <c r="G647" s="132">
        <v>10260121</v>
      </c>
      <c r="H647" s="169">
        <v>46127</v>
      </c>
      <c r="I647" s="110" t="s">
        <v>1097</v>
      </c>
      <c r="J647" s="105" t="s">
        <v>629</v>
      </c>
      <c r="K647" s="106" t="s">
        <v>21</v>
      </c>
      <c r="L647" s="113">
        <v>349764</v>
      </c>
      <c r="M647" s="55">
        <v>46113</v>
      </c>
      <c r="N647" s="37"/>
    </row>
    <row r="648" spans="1:14" ht="24" x14ac:dyDescent="0.2">
      <c r="A648" s="100" t="s">
        <v>38</v>
      </c>
      <c r="B648" s="101" t="s">
        <v>0</v>
      </c>
      <c r="C648" s="101" t="s">
        <v>169</v>
      </c>
      <c r="D648" s="48" t="s">
        <v>0</v>
      </c>
      <c r="E648" s="102">
        <v>45517</v>
      </c>
      <c r="F648" s="100" t="s">
        <v>19</v>
      </c>
      <c r="G648" s="132">
        <v>10260122</v>
      </c>
      <c r="H648" s="169">
        <v>46127</v>
      </c>
      <c r="I648" s="110" t="s">
        <v>1097</v>
      </c>
      <c r="J648" s="105" t="s">
        <v>629</v>
      </c>
      <c r="K648" s="106" t="s">
        <v>21</v>
      </c>
      <c r="L648" s="113">
        <v>349764</v>
      </c>
      <c r="M648" s="55">
        <v>46113</v>
      </c>
      <c r="N648" s="37"/>
    </row>
    <row r="649" spans="1:14" ht="24" x14ac:dyDescent="0.2">
      <c r="A649" s="100" t="s">
        <v>38</v>
      </c>
      <c r="B649" s="101" t="s">
        <v>0</v>
      </c>
      <c r="C649" s="101" t="s">
        <v>169</v>
      </c>
      <c r="D649" s="48" t="s">
        <v>0</v>
      </c>
      <c r="E649" s="102">
        <v>45517</v>
      </c>
      <c r="F649" s="100" t="s">
        <v>19</v>
      </c>
      <c r="G649" s="132">
        <v>10260124</v>
      </c>
      <c r="H649" s="169">
        <v>46128</v>
      </c>
      <c r="I649" s="110" t="s">
        <v>1098</v>
      </c>
      <c r="J649" s="105" t="s">
        <v>629</v>
      </c>
      <c r="K649" s="106" t="s">
        <v>21</v>
      </c>
      <c r="L649" s="113">
        <v>192618</v>
      </c>
      <c r="M649" s="55">
        <v>46113</v>
      </c>
      <c r="N649" s="37"/>
    </row>
    <row r="650" spans="1:14" ht="24" x14ac:dyDescent="0.2">
      <c r="A650" s="100" t="s">
        <v>38</v>
      </c>
      <c r="B650" s="101" t="s">
        <v>0</v>
      </c>
      <c r="C650" s="101" t="s">
        <v>169</v>
      </c>
      <c r="D650" s="48" t="s">
        <v>0</v>
      </c>
      <c r="E650" s="102">
        <v>45517</v>
      </c>
      <c r="F650" s="100" t="s">
        <v>19</v>
      </c>
      <c r="G650" s="132">
        <v>10260125</v>
      </c>
      <c r="H650" s="169">
        <v>46128</v>
      </c>
      <c r="I650" s="110" t="s">
        <v>1098</v>
      </c>
      <c r="J650" s="105" t="s">
        <v>629</v>
      </c>
      <c r="K650" s="106" t="s">
        <v>21</v>
      </c>
      <c r="L650" s="113">
        <v>192618</v>
      </c>
      <c r="M650" s="55">
        <v>46113</v>
      </c>
      <c r="N650" s="37"/>
    </row>
    <row r="651" spans="1:14" ht="24" x14ac:dyDescent="0.2">
      <c r="A651" s="100" t="s">
        <v>38</v>
      </c>
      <c r="B651" s="101" t="s">
        <v>0</v>
      </c>
      <c r="C651" s="101" t="s">
        <v>169</v>
      </c>
      <c r="D651" s="48" t="s">
        <v>0</v>
      </c>
      <c r="E651" s="102">
        <v>45517</v>
      </c>
      <c r="F651" s="100" t="s">
        <v>19</v>
      </c>
      <c r="G651" s="132">
        <v>10260126</v>
      </c>
      <c r="H651" s="169">
        <v>46128</v>
      </c>
      <c r="I651" s="110" t="s">
        <v>1099</v>
      </c>
      <c r="J651" s="105" t="s">
        <v>629</v>
      </c>
      <c r="K651" s="106" t="s">
        <v>21</v>
      </c>
      <c r="L651" s="113">
        <v>375502</v>
      </c>
      <c r="M651" s="55">
        <v>46113</v>
      </c>
      <c r="N651" s="37"/>
    </row>
    <row r="652" spans="1:14" ht="24" x14ac:dyDescent="0.2">
      <c r="A652" s="100" t="s">
        <v>38</v>
      </c>
      <c r="B652" s="101" t="s">
        <v>0</v>
      </c>
      <c r="C652" s="101" t="s">
        <v>169</v>
      </c>
      <c r="D652" s="48" t="s">
        <v>0</v>
      </c>
      <c r="E652" s="102">
        <v>45517</v>
      </c>
      <c r="F652" s="100" t="s">
        <v>19</v>
      </c>
      <c r="G652" s="132">
        <v>10260127</v>
      </c>
      <c r="H652" s="169">
        <v>46128</v>
      </c>
      <c r="I652" s="110" t="s">
        <v>1100</v>
      </c>
      <c r="J652" s="105" t="s">
        <v>629</v>
      </c>
      <c r="K652" s="106" t="s">
        <v>21</v>
      </c>
      <c r="L652" s="113">
        <v>428502</v>
      </c>
      <c r="M652" s="55">
        <v>46113</v>
      </c>
      <c r="N652" s="37"/>
    </row>
    <row r="653" spans="1:14" ht="24" x14ac:dyDescent="0.2">
      <c r="A653" s="100" t="s">
        <v>38</v>
      </c>
      <c r="B653" s="101" t="s">
        <v>0</v>
      </c>
      <c r="C653" s="101" t="s">
        <v>169</v>
      </c>
      <c r="D653" s="48" t="s">
        <v>0</v>
      </c>
      <c r="E653" s="102">
        <v>45517</v>
      </c>
      <c r="F653" s="100" t="s">
        <v>19</v>
      </c>
      <c r="G653" s="132">
        <v>10260128</v>
      </c>
      <c r="H653" s="169">
        <v>46128</v>
      </c>
      <c r="I653" s="110" t="s">
        <v>1100</v>
      </c>
      <c r="J653" s="105" t="s">
        <v>629</v>
      </c>
      <c r="K653" s="106" t="s">
        <v>21</v>
      </c>
      <c r="L653" s="113">
        <v>388502</v>
      </c>
      <c r="M653" s="55">
        <v>46113</v>
      </c>
      <c r="N653" s="37"/>
    </row>
    <row r="654" spans="1:14" ht="24" x14ac:dyDescent="0.2">
      <c r="A654" s="100" t="s">
        <v>38</v>
      </c>
      <c r="B654" s="101" t="s">
        <v>0</v>
      </c>
      <c r="C654" s="101" t="s">
        <v>169</v>
      </c>
      <c r="D654" s="48" t="s">
        <v>0</v>
      </c>
      <c r="E654" s="102">
        <v>45517</v>
      </c>
      <c r="F654" s="100" t="s">
        <v>19</v>
      </c>
      <c r="G654" s="132">
        <v>10260129</v>
      </c>
      <c r="H654" s="169">
        <v>46128</v>
      </c>
      <c r="I654" s="110" t="s">
        <v>1101</v>
      </c>
      <c r="J654" s="105" t="s">
        <v>629</v>
      </c>
      <c r="K654" s="106" t="s">
        <v>21</v>
      </c>
      <c r="L654" s="113">
        <v>65930</v>
      </c>
      <c r="M654" s="55">
        <v>46113</v>
      </c>
      <c r="N654" s="37"/>
    </row>
    <row r="655" spans="1:14" ht="24" x14ac:dyDescent="0.2">
      <c r="A655" s="100" t="s">
        <v>38</v>
      </c>
      <c r="B655" s="101" t="s">
        <v>0</v>
      </c>
      <c r="C655" s="101" t="s">
        <v>169</v>
      </c>
      <c r="D655" s="48" t="s">
        <v>0</v>
      </c>
      <c r="E655" s="102">
        <v>45517</v>
      </c>
      <c r="F655" s="100" t="s">
        <v>19</v>
      </c>
      <c r="G655" s="132">
        <v>10260130</v>
      </c>
      <c r="H655" s="169">
        <v>46129</v>
      </c>
      <c r="I655" s="110" t="s">
        <v>1102</v>
      </c>
      <c r="J655" s="105" t="s">
        <v>629</v>
      </c>
      <c r="K655" s="106" t="s">
        <v>21</v>
      </c>
      <c r="L655" s="113">
        <v>218764</v>
      </c>
      <c r="M655" s="55">
        <v>46113</v>
      </c>
      <c r="N655" s="37"/>
    </row>
    <row r="656" spans="1:14" ht="24" x14ac:dyDescent="0.2">
      <c r="A656" s="100" t="s">
        <v>38</v>
      </c>
      <c r="B656" s="101" t="s">
        <v>0</v>
      </c>
      <c r="C656" s="101" t="s">
        <v>169</v>
      </c>
      <c r="D656" s="48" t="s">
        <v>0</v>
      </c>
      <c r="E656" s="102">
        <v>45517</v>
      </c>
      <c r="F656" s="100" t="s">
        <v>19</v>
      </c>
      <c r="G656" s="132">
        <v>10260132</v>
      </c>
      <c r="H656" s="169">
        <v>46132</v>
      </c>
      <c r="I656" s="110" t="s">
        <v>1103</v>
      </c>
      <c r="J656" s="105" t="s">
        <v>629</v>
      </c>
      <c r="K656" s="106" t="s">
        <v>21</v>
      </c>
      <c r="L656" s="113">
        <v>235360</v>
      </c>
      <c r="M656" s="55">
        <v>46113</v>
      </c>
      <c r="N656" s="37"/>
    </row>
    <row r="657" spans="1:14" ht="24" x14ac:dyDescent="0.2">
      <c r="A657" s="100" t="s">
        <v>38</v>
      </c>
      <c r="B657" s="101" t="s">
        <v>0</v>
      </c>
      <c r="C657" s="101" t="s">
        <v>169</v>
      </c>
      <c r="D657" s="48" t="s">
        <v>0</v>
      </c>
      <c r="E657" s="102">
        <v>45517</v>
      </c>
      <c r="F657" s="100" t="s">
        <v>19</v>
      </c>
      <c r="G657" s="132">
        <v>10260133</v>
      </c>
      <c r="H657" s="169">
        <v>46132</v>
      </c>
      <c r="I657" s="110" t="s">
        <v>1104</v>
      </c>
      <c r="J657" s="105" t="s">
        <v>629</v>
      </c>
      <c r="K657" s="106" t="s">
        <v>21</v>
      </c>
      <c r="L657" s="113">
        <v>223360</v>
      </c>
      <c r="M657" s="55">
        <v>46113</v>
      </c>
      <c r="N657" s="37"/>
    </row>
    <row r="658" spans="1:14" ht="24" x14ac:dyDescent="0.2">
      <c r="A658" s="100" t="s">
        <v>38</v>
      </c>
      <c r="B658" s="101" t="s">
        <v>0</v>
      </c>
      <c r="C658" s="101" t="s">
        <v>169</v>
      </c>
      <c r="D658" s="48" t="s">
        <v>0</v>
      </c>
      <c r="E658" s="102">
        <v>45517</v>
      </c>
      <c r="F658" s="100" t="s">
        <v>19</v>
      </c>
      <c r="G658" s="132">
        <v>10260134</v>
      </c>
      <c r="H658" s="169">
        <v>46133</v>
      </c>
      <c r="I658" s="110" t="s">
        <v>1105</v>
      </c>
      <c r="J658" s="105" t="s">
        <v>629</v>
      </c>
      <c r="K658" s="106" t="s">
        <v>21</v>
      </c>
      <c r="L658" s="113">
        <v>274360</v>
      </c>
      <c r="M658" s="55">
        <v>46113</v>
      </c>
      <c r="N658" s="37"/>
    </row>
    <row r="659" spans="1:14" ht="24" x14ac:dyDescent="0.2">
      <c r="A659" s="100" t="s">
        <v>38</v>
      </c>
      <c r="B659" s="101" t="s">
        <v>0</v>
      </c>
      <c r="C659" s="101" t="s">
        <v>169</v>
      </c>
      <c r="D659" s="48" t="s">
        <v>0</v>
      </c>
      <c r="E659" s="102">
        <v>45517</v>
      </c>
      <c r="F659" s="100" t="s">
        <v>19</v>
      </c>
      <c r="G659" s="132">
        <v>10260135</v>
      </c>
      <c r="H659" s="169">
        <v>46133</v>
      </c>
      <c r="I659" s="110" t="s">
        <v>1105</v>
      </c>
      <c r="J659" s="105" t="s">
        <v>629</v>
      </c>
      <c r="K659" s="106" t="s">
        <v>21</v>
      </c>
      <c r="L659" s="113">
        <v>274360</v>
      </c>
      <c r="M659" s="55">
        <v>46113</v>
      </c>
      <c r="N659" s="37"/>
    </row>
    <row r="660" spans="1:14" ht="24" x14ac:dyDescent="0.2">
      <c r="A660" s="100" t="s">
        <v>38</v>
      </c>
      <c r="B660" s="101" t="s">
        <v>0</v>
      </c>
      <c r="C660" s="101" t="s">
        <v>169</v>
      </c>
      <c r="D660" s="48" t="s">
        <v>0</v>
      </c>
      <c r="E660" s="102">
        <v>45517</v>
      </c>
      <c r="F660" s="100" t="s">
        <v>19</v>
      </c>
      <c r="G660" s="132">
        <v>10260136</v>
      </c>
      <c r="H660" s="169">
        <v>46133</v>
      </c>
      <c r="I660" s="110" t="s">
        <v>1104</v>
      </c>
      <c r="J660" s="105" t="s">
        <v>629</v>
      </c>
      <c r="K660" s="106" t="s">
        <v>21</v>
      </c>
      <c r="L660" s="113">
        <v>210130</v>
      </c>
      <c r="M660" s="55">
        <v>46113</v>
      </c>
      <c r="N660" s="37"/>
    </row>
    <row r="661" spans="1:14" ht="24" x14ac:dyDescent="0.2">
      <c r="A661" s="100" t="s">
        <v>38</v>
      </c>
      <c r="B661" s="101" t="s">
        <v>0</v>
      </c>
      <c r="C661" s="101" t="s">
        <v>169</v>
      </c>
      <c r="D661" s="48" t="s">
        <v>0</v>
      </c>
      <c r="E661" s="102">
        <v>45517</v>
      </c>
      <c r="F661" s="100" t="s">
        <v>19</v>
      </c>
      <c r="G661" s="132">
        <v>10260137</v>
      </c>
      <c r="H661" s="169">
        <v>46133</v>
      </c>
      <c r="I661" s="110" t="s">
        <v>1106</v>
      </c>
      <c r="J661" s="105" t="s">
        <v>629</v>
      </c>
      <c r="K661" s="106" t="s">
        <v>21</v>
      </c>
      <c r="L661" s="113">
        <v>314130</v>
      </c>
      <c r="M661" s="55">
        <v>46113</v>
      </c>
      <c r="N661" s="37"/>
    </row>
    <row r="662" spans="1:14" ht="24" x14ac:dyDescent="0.2">
      <c r="A662" s="100" t="s">
        <v>38</v>
      </c>
      <c r="B662" s="101" t="s">
        <v>0</v>
      </c>
      <c r="C662" s="101" t="s">
        <v>169</v>
      </c>
      <c r="D662" s="48" t="s">
        <v>0</v>
      </c>
      <c r="E662" s="102">
        <v>45517</v>
      </c>
      <c r="F662" s="100" t="s">
        <v>19</v>
      </c>
      <c r="G662" s="132">
        <v>10260139</v>
      </c>
      <c r="H662" s="169">
        <v>46135</v>
      </c>
      <c r="I662" s="110" t="s">
        <v>1103</v>
      </c>
      <c r="J662" s="105" t="s">
        <v>629</v>
      </c>
      <c r="K662" s="106" t="s">
        <v>21</v>
      </c>
      <c r="L662" s="113">
        <v>245274</v>
      </c>
      <c r="M662" s="55">
        <v>46113</v>
      </c>
      <c r="N662" s="37"/>
    </row>
    <row r="663" spans="1:14" ht="24" x14ac:dyDescent="0.2">
      <c r="A663" s="100" t="s">
        <v>38</v>
      </c>
      <c r="B663" s="101" t="s">
        <v>0</v>
      </c>
      <c r="C663" s="101" t="s">
        <v>169</v>
      </c>
      <c r="D663" s="48" t="s">
        <v>0</v>
      </c>
      <c r="E663" s="102">
        <v>45517</v>
      </c>
      <c r="F663" s="100" t="s">
        <v>19</v>
      </c>
      <c r="G663" s="132">
        <v>10260140</v>
      </c>
      <c r="H663" s="169">
        <v>46136</v>
      </c>
      <c r="I663" s="110" t="s">
        <v>1093</v>
      </c>
      <c r="J663" s="105" t="s">
        <v>629</v>
      </c>
      <c r="K663" s="106" t="s">
        <v>21</v>
      </c>
      <c r="L663" s="113">
        <v>57000</v>
      </c>
      <c r="M663" s="55">
        <v>46113</v>
      </c>
      <c r="N663" s="37"/>
    </row>
    <row r="664" spans="1:14" ht="24" x14ac:dyDescent="0.2">
      <c r="A664" s="100" t="s">
        <v>38</v>
      </c>
      <c r="B664" s="101" t="s">
        <v>0</v>
      </c>
      <c r="C664" s="101" t="s">
        <v>169</v>
      </c>
      <c r="D664" s="48" t="s">
        <v>0</v>
      </c>
      <c r="E664" s="102">
        <v>45517</v>
      </c>
      <c r="F664" s="100" t="s">
        <v>19</v>
      </c>
      <c r="G664" s="132">
        <v>10260141</v>
      </c>
      <c r="H664" s="169">
        <v>46136</v>
      </c>
      <c r="I664" s="110" t="s">
        <v>1107</v>
      </c>
      <c r="J664" s="105" t="s">
        <v>629</v>
      </c>
      <c r="K664" s="106" t="s">
        <v>21</v>
      </c>
      <c r="L664" s="113">
        <v>260532</v>
      </c>
      <c r="M664" s="55">
        <v>46113</v>
      </c>
      <c r="N664" s="37"/>
    </row>
    <row r="665" spans="1:14" ht="24" x14ac:dyDescent="0.2">
      <c r="A665" s="100" t="s">
        <v>38</v>
      </c>
      <c r="B665" s="101" t="s">
        <v>0</v>
      </c>
      <c r="C665" s="101" t="s">
        <v>169</v>
      </c>
      <c r="D665" s="48" t="s">
        <v>0</v>
      </c>
      <c r="E665" s="102">
        <v>45517</v>
      </c>
      <c r="F665" s="100" t="s">
        <v>19</v>
      </c>
      <c r="G665" s="132">
        <v>10260150</v>
      </c>
      <c r="H665" s="169">
        <v>46139</v>
      </c>
      <c r="I665" s="110" t="s">
        <v>1103</v>
      </c>
      <c r="J665" s="105" t="s">
        <v>629</v>
      </c>
      <c r="K665" s="106" t="s">
        <v>21</v>
      </c>
      <c r="L665" s="113">
        <v>222532</v>
      </c>
      <c r="M665" s="55">
        <v>46113</v>
      </c>
      <c r="N665" s="37"/>
    </row>
    <row r="666" spans="1:14" ht="24" x14ac:dyDescent="0.2">
      <c r="A666" s="100" t="s">
        <v>38</v>
      </c>
      <c r="B666" s="101" t="s">
        <v>0</v>
      </c>
      <c r="C666" s="101" t="s">
        <v>169</v>
      </c>
      <c r="D666" s="48" t="s">
        <v>0</v>
      </c>
      <c r="E666" s="102">
        <v>45517</v>
      </c>
      <c r="F666" s="100" t="s">
        <v>19</v>
      </c>
      <c r="G666" s="132">
        <v>10260151</v>
      </c>
      <c r="H666" s="169">
        <v>46139</v>
      </c>
      <c r="I666" s="110" t="s">
        <v>1108</v>
      </c>
      <c r="J666" s="105" t="s">
        <v>629</v>
      </c>
      <c r="K666" s="106" t="s">
        <v>21</v>
      </c>
      <c r="L666" s="113">
        <v>256889</v>
      </c>
      <c r="M666" s="55">
        <v>46113</v>
      </c>
      <c r="N666" s="37"/>
    </row>
    <row r="667" spans="1:14" ht="24" x14ac:dyDescent="0.2">
      <c r="A667" s="100" t="s">
        <v>38</v>
      </c>
      <c r="B667" s="101" t="s">
        <v>0</v>
      </c>
      <c r="C667" s="101" t="s">
        <v>169</v>
      </c>
      <c r="D667" s="48" t="s">
        <v>0</v>
      </c>
      <c r="E667" s="102">
        <v>45517</v>
      </c>
      <c r="F667" s="100" t="s">
        <v>19</v>
      </c>
      <c r="G667" s="132">
        <v>10260152</v>
      </c>
      <c r="H667" s="169">
        <v>46139</v>
      </c>
      <c r="I667" s="110" t="s">
        <v>1108</v>
      </c>
      <c r="J667" s="105" t="s">
        <v>629</v>
      </c>
      <c r="K667" s="106" t="s">
        <v>21</v>
      </c>
      <c r="L667" s="113">
        <v>256889</v>
      </c>
      <c r="M667" s="55">
        <v>46113</v>
      </c>
      <c r="N667" s="37"/>
    </row>
    <row r="668" spans="1:14" ht="24" x14ac:dyDescent="0.2">
      <c r="A668" s="100" t="s">
        <v>38</v>
      </c>
      <c r="B668" s="101" t="s">
        <v>0</v>
      </c>
      <c r="C668" s="101" t="s">
        <v>169</v>
      </c>
      <c r="D668" s="48" t="s">
        <v>0</v>
      </c>
      <c r="E668" s="102">
        <v>45517</v>
      </c>
      <c r="F668" s="100" t="s">
        <v>19</v>
      </c>
      <c r="G668" s="132">
        <v>10260153</v>
      </c>
      <c r="H668" s="169">
        <v>46140</v>
      </c>
      <c r="I668" s="110" t="s">
        <v>1093</v>
      </c>
      <c r="J668" s="105" t="s">
        <v>629</v>
      </c>
      <c r="K668" s="106" t="s">
        <v>21</v>
      </c>
      <c r="L668" s="113">
        <v>87000</v>
      </c>
      <c r="M668" s="55">
        <v>46113</v>
      </c>
      <c r="N668" s="37"/>
    </row>
    <row r="669" spans="1:14" ht="24" x14ac:dyDescent="0.2">
      <c r="A669" s="100" t="s">
        <v>38</v>
      </c>
      <c r="B669" s="101" t="s">
        <v>0</v>
      </c>
      <c r="C669" s="101" t="s">
        <v>169</v>
      </c>
      <c r="D669" s="48" t="s">
        <v>0</v>
      </c>
      <c r="E669" s="102">
        <v>45517</v>
      </c>
      <c r="F669" s="100" t="s">
        <v>19</v>
      </c>
      <c r="G669" s="132">
        <v>10260154</v>
      </c>
      <c r="H669" s="169">
        <v>46140</v>
      </c>
      <c r="I669" s="110" t="s">
        <v>1109</v>
      </c>
      <c r="J669" s="105" t="s">
        <v>629</v>
      </c>
      <c r="K669" s="106" t="s">
        <v>21</v>
      </c>
      <c r="L669" s="113">
        <v>237893</v>
      </c>
      <c r="M669" s="55">
        <v>46113</v>
      </c>
      <c r="N669" s="37"/>
    </row>
    <row r="670" spans="1:14" ht="24" x14ac:dyDescent="0.2">
      <c r="A670" s="100" t="s">
        <v>38</v>
      </c>
      <c r="B670" s="101" t="s">
        <v>0</v>
      </c>
      <c r="C670" s="101" t="s">
        <v>169</v>
      </c>
      <c r="D670" s="48" t="s">
        <v>0</v>
      </c>
      <c r="E670" s="102">
        <v>45517</v>
      </c>
      <c r="F670" s="100" t="s">
        <v>19</v>
      </c>
      <c r="G670" s="132">
        <v>10260157</v>
      </c>
      <c r="H670" s="169">
        <v>46142</v>
      </c>
      <c r="I670" s="110" t="s">
        <v>1107</v>
      </c>
      <c r="J670" s="105" t="s">
        <v>629</v>
      </c>
      <c r="K670" s="106" t="s">
        <v>21</v>
      </c>
      <c r="L670" s="113">
        <v>232946</v>
      </c>
      <c r="M670" s="55">
        <v>46113</v>
      </c>
      <c r="N670" s="37"/>
    </row>
    <row r="671" spans="1:14" ht="24" x14ac:dyDescent="0.2">
      <c r="A671" s="100" t="s">
        <v>38</v>
      </c>
      <c r="B671" s="101" t="s">
        <v>0</v>
      </c>
      <c r="C671" s="101" t="s">
        <v>169</v>
      </c>
      <c r="D671" s="48" t="s">
        <v>0</v>
      </c>
      <c r="E671" s="102">
        <v>45517</v>
      </c>
      <c r="F671" s="100" t="s">
        <v>19</v>
      </c>
      <c r="G671" s="132">
        <v>10260158</v>
      </c>
      <c r="H671" s="169">
        <v>46142</v>
      </c>
      <c r="I671" s="110" t="s">
        <v>1110</v>
      </c>
      <c r="J671" s="105" t="s">
        <v>629</v>
      </c>
      <c r="K671" s="106" t="s">
        <v>21</v>
      </c>
      <c r="L671" s="113">
        <v>220646</v>
      </c>
      <c r="M671" s="55">
        <v>46113</v>
      </c>
      <c r="N671" s="37"/>
    </row>
    <row r="672" spans="1:14" ht="24" x14ac:dyDescent="0.2">
      <c r="A672" s="100" t="s">
        <v>38</v>
      </c>
      <c r="B672" s="101" t="s">
        <v>0</v>
      </c>
      <c r="C672" s="101" t="s">
        <v>169</v>
      </c>
      <c r="D672" s="48" t="s">
        <v>0</v>
      </c>
      <c r="E672" s="102">
        <v>45517</v>
      </c>
      <c r="F672" s="100" t="s">
        <v>19</v>
      </c>
      <c r="G672" s="132">
        <v>10260159</v>
      </c>
      <c r="H672" s="169">
        <v>46142</v>
      </c>
      <c r="I672" s="110" t="s">
        <v>1110</v>
      </c>
      <c r="J672" s="105" t="s">
        <v>629</v>
      </c>
      <c r="K672" s="106" t="s">
        <v>21</v>
      </c>
      <c r="L672" s="113">
        <v>220646</v>
      </c>
      <c r="M672" s="55">
        <v>46113</v>
      </c>
      <c r="N672" s="37"/>
    </row>
    <row r="673" spans="1:14" ht="24" x14ac:dyDescent="0.2">
      <c r="A673" s="100" t="s">
        <v>38</v>
      </c>
      <c r="B673" s="101" t="s">
        <v>0</v>
      </c>
      <c r="C673" s="101" t="s">
        <v>169</v>
      </c>
      <c r="D673" s="48" t="s">
        <v>0</v>
      </c>
      <c r="E673" s="102">
        <v>45517</v>
      </c>
      <c r="F673" s="100" t="s">
        <v>19</v>
      </c>
      <c r="G673" s="132">
        <v>10260160</v>
      </c>
      <c r="H673" s="169">
        <v>46142</v>
      </c>
      <c r="I673" s="110" t="s">
        <v>1111</v>
      </c>
      <c r="J673" s="105" t="s">
        <v>629</v>
      </c>
      <c r="K673" s="106" t="s">
        <v>21</v>
      </c>
      <c r="L673" s="113">
        <v>202734</v>
      </c>
      <c r="M673" s="55">
        <v>46113</v>
      </c>
      <c r="N673" s="37"/>
    </row>
    <row r="674" spans="1:14" ht="24" x14ac:dyDescent="0.2">
      <c r="A674" s="100" t="s">
        <v>38</v>
      </c>
      <c r="B674" s="101" t="s">
        <v>0</v>
      </c>
      <c r="C674" s="101" t="s">
        <v>169</v>
      </c>
      <c r="D674" s="48" t="s">
        <v>0</v>
      </c>
      <c r="E674" s="102">
        <v>45517</v>
      </c>
      <c r="F674" s="100" t="s">
        <v>19</v>
      </c>
      <c r="G674" s="132">
        <v>10260161</v>
      </c>
      <c r="H674" s="169">
        <v>46142</v>
      </c>
      <c r="I674" s="110" t="s">
        <v>1112</v>
      </c>
      <c r="J674" s="105" t="s">
        <v>629</v>
      </c>
      <c r="K674" s="106" t="s">
        <v>21</v>
      </c>
      <c r="L674" s="113">
        <v>207879</v>
      </c>
      <c r="M674" s="55">
        <v>46113</v>
      </c>
      <c r="N674" s="37"/>
    </row>
    <row r="675" spans="1:14" ht="24" x14ac:dyDescent="0.2">
      <c r="A675" s="100" t="s">
        <v>38</v>
      </c>
      <c r="B675" s="101" t="s">
        <v>42</v>
      </c>
      <c r="C675" s="110" t="s">
        <v>1113</v>
      </c>
      <c r="D675" s="57" t="s">
        <v>42</v>
      </c>
      <c r="E675" s="169">
        <v>46113</v>
      </c>
      <c r="F675" s="100" t="s">
        <v>17</v>
      </c>
      <c r="G675" s="132" t="s">
        <v>67</v>
      </c>
      <c r="H675" s="169">
        <v>46113</v>
      </c>
      <c r="I675" s="110" t="s">
        <v>1114</v>
      </c>
      <c r="J675" s="110" t="s">
        <v>196</v>
      </c>
      <c r="K675" s="131" t="s">
        <v>197</v>
      </c>
      <c r="L675" s="113">
        <v>13500000</v>
      </c>
      <c r="M675" s="55">
        <v>46113</v>
      </c>
      <c r="N675" s="37"/>
    </row>
    <row r="676" spans="1:14" ht="24" x14ac:dyDescent="0.2">
      <c r="A676" s="100" t="s">
        <v>38</v>
      </c>
      <c r="B676" s="101" t="s">
        <v>42</v>
      </c>
      <c r="C676" s="110" t="s">
        <v>1115</v>
      </c>
      <c r="D676" s="57" t="s">
        <v>42</v>
      </c>
      <c r="E676" s="169">
        <v>46113</v>
      </c>
      <c r="F676" s="100" t="s">
        <v>17</v>
      </c>
      <c r="G676" s="132" t="s">
        <v>67</v>
      </c>
      <c r="H676" s="169">
        <v>46113</v>
      </c>
      <c r="I676" s="110" t="s">
        <v>1116</v>
      </c>
      <c r="J676" s="110" t="s">
        <v>196</v>
      </c>
      <c r="K676" s="131" t="s">
        <v>197</v>
      </c>
      <c r="L676" s="113">
        <v>5280000</v>
      </c>
      <c r="M676" s="55">
        <v>46113</v>
      </c>
      <c r="N676" s="37"/>
    </row>
    <row r="677" spans="1:14" ht="24" x14ac:dyDescent="0.2">
      <c r="A677" s="100" t="s">
        <v>29</v>
      </c>
      <c r="B677" s="101" t="s">
        <v>42</v>
      </c>
      <c r="C677" s="101" t="s">
        <v>1117</v>
      </c>
      <c r="D677" s="57" t="s">
        <v>42</v>
      </c>
      <c r="E677" s="102">
        <v>46112</v>
      </c>
      <c r="F677" s="103" t="s">
        <v>104</v>
      </c>
      <c r="G677" s="100">
        <v>11260067</v>
      </c>
      <c r="H677" s="122">
        <v>46114</v>
      </c>
      <c r="I677" s="110" t="s">
        <v>1118</v>
      </c>
      <c r="J677" s="110" t="s">
        <v>1119</v>
      </c>
      <c r="K677" s="132" t="s">
        <v>1120</v>
      </c>
      <c r="L677" s="107">
        <v>1115000</v>
      </c>
      <c r="M677" s="55">
        <v>46113</v>
      </c>
      <c r="N677" s="37"/>
    </row>
    <row r="678" spans="1:14" ht="24" x14ac:dyDescent="0.2">
      <c r="A678" s="100" t="s">
        <v>29</v>
      </c>
      <c r="B678" s="56" t="s">
        <v>98</v>
      </c>
      <c r="C678" s="56" t="s">
        <v>12</v>
      </c>
      <c r="D678" s="57" t="s">
        <v>42</v>
      </c>
      <c r="E678" s="58" t="s">
        <v>12</v>
      </c>
      <c r="F678" s="103" t="s">
        <v>86</v>
      </c>
      <c r="G678" s="100">
        <v>11260074</v>
      </c>
      <c r="H678" s="122">
        <v>46119</v>
      </c>
      <c r="I678" s="110" t="s">
        <v>1121</v>
      </c>
      <c r="J678" s="110" t="s">
        <v>1122</v>
      </c>
      <c r="K678" s="132" t="s">
        <v>1123</v>
      </c>
      <c r="L678" s="107">
        <v>75000</v>
      </c>
      <c r="M678" s="55">
        <v>46113</v>
      </c>
      <c r="N678" s="37"/>
    </row>
    <row r="679" spans="1:14" ht="36" x14ac:dyDescent="0.2">
      <c r="A679" s="100" t="s">
        <v>29</v>
      </c>
      <c r="B679" s="101" t="s">
        <v>0</v>
      </c>
      <c r="C679" s="101" t="s">
        <v>169</v>
      </c>
      <c r="D679" s="48" t="s">
        <v>0</v>
      </c>
      <c r="E679" s="102">
        <v>45517</v>
      </c>
      <c r="F679" s="103" t="s">
        <v>104</v>
      </c>
      <c r="G679" s="100">
        <v>11260075</v>
      </c>
      <c r="H679" s="122">
        <v>46126</v>
      </c>
      <c r="I679" s="110" t="s">
        <v>1124</v>
      </c>
      <c r="J679" s="105" t="s">
        <v>629</v>
      </c>
      <c r="K679" s="106" t="s">
        <v>21</v>
      </c>
      <c r="L679" s="107">
        <v>201009</v>
      </c>
      <c r="M679" s="55">
        <v>46113</v>
      </c>
      <c r="N679" s="37"/>
    </row>
    <row r="680" spans="1:14" ht="36" x14ac:dyDescent="0.2">
      <c r="A680" s="100" t="s">
        <v>29</v>
      </c>
      <c r="B680" s="101" t="s">
        <v>0</v>
      </c>
      <c r="C680" s="101" t="s">
        <v>169</v>
      </c>
      <c r="D680" s="48" t="s">
        <v>0</v>
      </c>
      <c r="E680" s="102">
        <v>45517</v>
      </c>
      <c r="F680" s="103" t="s">
        <v>104</v>
      </c>
      <c r="G680" s="100">
        <v>11260076</v>
      </c>
      <c r="H680" s="122">
        <v>46126</v>
      </c>
      <c r="I680" s="110" t="s">
        <v>1125</v>
      </c>
      <c r="J680" s="105" t="s">
        <v>629</v>
      </c>
      <c r="K680" s="106" t="s">
        <v>21</v>
      </c>
      <c r="L680" s="107">
        <v>691524</v>
      </c>
      <c r="M680" s="55">
        <v>46113</v>
      </c>
      <c r="N680" s="37"/>
    </row>
    <row r="681" spans="1:14" ht="36" x14ac:dyDescent="0.2">
      <c r="A681" s="100" t="s">
        <v>29</v>
      </c>
      <c r="B681" s="101" t="s">
        <v>0</v>
      </c>
      <c r="C681" s="101" t="s">
        <v>169</v>
      </c>
      <c r="D681" s="48" t="s">
        <v>0</v>
      </c>
      <c r="E681" s="102">
        <v>45517</v>
      </c>
      <c r="F681" s="103" t="s">
        <v>104</v>
      </c>
      <c r="G681" s="100">
        <v>11260078</v>
      </c>
      <c r="H681" s="122">
        <v>46126</v>
      </c>
      <c r="I681" s="110" t="s">
        <v>1126</v>
      </c>
      <c r="J681" s="105" t="s">
        <v>629</v>
      </c>
      <c r="K681" s="106" t="s">
        <v>21</v>
      </c>
      <c r="L681" s="107">
        <v>387468</v>
      </c>
      <c r="M681" s="55">
        <v>46113</v>
      </c>
      <c r="N681" s="37"/>
    </row>
    <row r="682" spans="1:14" ht="36" x14ac:dyDescent="0.2">
      <c r="A682" s="100" t="s">
        <v>29</v>
      </c>
      <c r="B682" s="101" t="s">
        <v>0</v>
      </c>
      <c r="C682" s="101" t="s">
        <v>169</v>
      </c>
      <c r="D682" s="48" t="s">
        <v>0</v>
      </c>
      <c r="E682" s="102">
        <v>45517</v>
      </c>
      <c r="F682" s="103" t="s">
        <v>104</v>
      </c>
      <c r="G682" s="100">
        <v>11260083</v>
      </c>
      <c r="H682" s="122">
        <v>46128</v>
      </c>
      <c r="I682" s="110" t="s">
        <v>1127</v>
      </c>
      <c r="J682" s="105" t="s">
        <v>629</v>
      </c>
      <c r="K682" s="106" t="s">
        <v>21</v>
      </c>
      <c r="L682" s="107">
        <v>209937</v>
      </c>
      <c r="M682" s="55">
        <v>46113</v>
      </c>
      <c r="N682" s="37"/>
    </row>
    <row r="683" spans="1:14" ht="36" x14ac:dyDescent="0.2">
      <c r="A683" s="100" t="s">
        <v>29</v>
      </c>
      <c r="B683" s="101" t="s">
        <v>0</v>
      </c>
      <c r="C683" s="101" t="s">
        <v>169</v>
      </c>
      <c r="D683" s="48" t="s">
        <v>0</v>
      </c>
      <c r="E683" s="102">
        <v>45517</v>
      </c>
      <c r="F683" s="103" t="s">
        <v>104</v>
      </c>
      <c r="G683" s="100">
        <v>11260084</v>
      </c>
      <c r="H683" s="122">
        <v>46128</v>
      </c>
      <c r="I683" s="110" t="s">
        <v>1128</v>
      </c>
      <c r="J683" s="105" t="s">
        <v>629</v>
      </c>
      <c r="K683" s="106" t="s">
        <v>21</v>
      </c>
      <c r="L683" s="107">
        <v>401618</v>
      </c>
      <c r="M683" s="55">
        <v>46113</v>
      </c>
      <c r="N683" s="37"/>
    </row>
    <row r="684" spans="1:14" ht="24" x14ac:dyDescent="0.2">
      <c r="A684" s="100" t="s">
        <v>29</v>
      </c>
      <c r="B684" s="101" t="s">
        <v>42</v>
      </c>
      <c r="C684" s="101" t="s">
        <v>1129</v>
      </c>
      <c r="D684" s="57" t="s">
        <v>42</v>
      </c>
      <c r="E684" s="102">
        <v>46127</v>
      </c>
      <c r="F684" s="103" t="s">
        <v>104</v>
      </c>
      <c r="G684" s="100">
        <v>11260085</v>
      </c>
      <c r="H684" s="122">
        <v>46129</v>
      </c>
      <c r="I684" s="110" t="s">
        <v>1130</v>
      </c>
      <c r="J684" s="110" t="s">
        <v>176</v>
      </c>
      <c r="K684" s="132" t="s">
        <v>177</v>
      </c>
      <c r="L684" s="107">
        <v>1185240</v>
      </c>
      <c r="M684" s="55">
        <v>46113</v>
      </c>
      <c r="N684" s="37"/>
    </row>
    <row r="685" spans="1:14" ht="24" x14ac:dyDescent="0.2">
      <c r="A685" s="100" t="s">
        <v>29</v>
      </c>
      <c r="B685" s="101" t="s">
        <v>42</v>
      </c>
      <c r="C685" s="101" t="s">
        <v>1131</v>
      </c>
      <c r="D685" s="57" t="s">
        <v>42</v>
      </c>
      <c r="E685" s="102">
        <v>46127</v>
      </c>
      <c r="F685" s="103" t="s">
        <v>104</v>
      </c>
      <c r="G685" s="100">
        <v>11260086</v>
      </c>
      <c r="H685" s="122">
        <v>46129</v>
      </c>
      <c r="I685" s="110" t="s">
        <v>1132</v>
      </c>
      <c r="J685" s="110" t="s">
        <v>176</v>
      </c>
      <c r="K685" s="132" t="s">
        <v>177</v>
      </c>
      <c r="L685" s="107">
        <v>1463694</v>
      </c>
      <c r="M685" s="55">
        <v>46113</v>
      </c>
      <c r="N685" s="37"/>
    </row>
    <row r="686" spans="1:14" ht="24" x14ac:dyDescent="0.2">
      <c r="A686" s="100" t="s">
        <v>29</v>
      </c>
      <c r="B686" s="101" t="s">
        <v>42</v>
      </c>
      <c r="C686" s="101" t="s">
        <v>20</v>
      </c>
      <c r="D686" s="57" t="s">
        <v>42</v>
      </c>
      <c r="E686" s="102" t="s">
        <v>20</v>
      </c>
      <c r="F686" s="103" t="s">
        <v>104</v>
      </c>
      <c r="G686" s="100">
        <v>11260087</v>
      </c>
      <c r="H686" s="122">
        <v>46129</v>
      </c>
      <c r="I686" s="110" t="s">
        <v>1133</v>
      </c>
      <c r="J686" s="110" t="s">
        <v>176</v>
      </c>
      <c r="K686" s="132" t="s">
        <v>177</v>
      </c>
      <c r="L686" s="107">
        <v>341530</v>
      </c>
      <c r="M686" s="55">
        <v>46113</v>
      </c>
      <c r="N686" s="37"/>
    </row>
    <row r="687" spans="1:14" ht="36" x14ac:dyDescent="0.2">
      <c r="A687" s="100" t="s">
        <v>29</v>
      </c>
      <c r="B687" s="101" t="s">
        <v>0</v>
      </c>
      <c r="C687" s="101" t="s">
        <v>169</v>
      </c>
      <c r="D687" s="48" t="s">
        <v>0</v>
      </c>
      <c r="E687" s="102">
        <v>45517</v>
      </c>
      <c r="F687" s="103" t="s">
        <v>104</v>
      </c>
      <c r="G687" s="100">
        <v>11260091</v>
      </c>
      <c r="H687" s="122">
        <v>46135</v>
      </c>
      <c r="I687" s="110" t="s">
        <v>1134</v>
      </c>
      <c r="J687" s="105" t="s">
        <v>629</v>
      </c>
      <c r="K687" s="106" t="s">
        <v>21</v>
      </c>
      <c r="L687" s="107">
        <v>480780</v>
      </c>
      <c r="M687" s="55">
        <v>46113</v>
      </c>
      <c r="N687" s="37"/>
    </row>
    <row r="688" spans="1:14" ht="36" x14ac:dyDescent="0.2">
      <c r="A688" s="100" t="s">
        <v>29</v>
      </c>
      <c r="B688" s="101" t="s">
        <v>0</v>
      </c>
      <c r="C688" s="101" t="s">
        <v>169</v>
      </c>
      <c r="D688" s="48" t="s">
        <v>0</v>
      </c>
      <c r="E688" s="102">
        <v>45517</v>
      </c>
      <c r="F688" s="103" t="s">
        <v>104</v>
      </c>
      <c r="G688" s="100">
        <v>11260092</v>
      </c>
      <c r="H688" s="122">
        <v>46135</v>
      </c>
      <c r="I688" s="110" t="s">
        <v>1135</v>
      </c>
      <c r="J688" s="105" t="s">
        <v>629</v>
      </c>
      <c r="K688" s="106" t="s">
        <v>21</v>
      </c>
      <c r="L688" s="107">
        <v>578780</v>
      </c>
      <c r="M688" s="55">
        <v>46113</v>
      </c>
      <c r="N688" s="37"/>
    </row>
    <row r="689" spans="1:14" ht="36" x14ac:dyDescent="0.2">
      <c r="A689" s="116" t="s">
        <v>28</v>
      </c>
      <c r="B689" s="101" t="s">
        <v>0</v>
      </c>
      <c r="C689" s="101" t="s">
        <v>169</v>
      </c>
      <c r="D689" s="48" t="s">
        <v>0</v>
      </c>
      <c r="E689" s="102">
        <v>45517</v>
      </c>
      <c r="F689" s="116" t="s">
        <v>86</v>
      </c>
      <c r="G689" s="133">
        <v>12260044</v>
      </c>
      <c r="H689" s="134">
        <v>46118</v>
      </c>
      <c r="I689" s="105" t="s">
        <v>1136</v>
      </c>
      <c r="J689" s="105" t="s">
        <v>629</v>
      </c>
      <c r="K689" s="106" t="s">
        <v>21</v>
      </c>
      <c r="L689" s="135">
        <v>711060</v>
      </c>
      <c r="M689" s="55">
        <v>46113</v>
      </c>
      <c r="N689" s="37"/>
    </row>
    <row r="690" spans="1:14" ht="24" x14ac:dyDescent="0.2">
      <c r="A690" s="116" t="s">
        <v>28</v>
      </c>
      <c r="B690" s="101" t="s">
        <v>0</v>
      </c>
      <c r="C690" s="101" t="s">
        <v>169</v>
      </c>
      <c r="D690" s="48" t="s">
        <v>0</v>
      </c>
      <c r="E690" s="102">
        <v>45517</v>
      </c>
      <c r="F690" s="116" t="s">
        <v>86</v>
      </c>
      <c r="G690" s="133">
        <v>12260045</v>
      </c>
      <c r="H690" s="134">
        <v>46121</v>
      </c>
      <c r="I690" s="105" t="s">
        <v>1137</v>
      </c>
      <c r="J690" s="105" t="s">
        <v>629</v>
      </c>
      <c r="K690" s="106" t="s">
        <v>21</v>
      </c>
      <c r="L690" s="135">
        <v>429088</v>
      </c>
      <c r="M690" s="55">
        <v>46113</v>
      </c>
      <c r="N690" s="37"/>
    </row>
    <row r="691" spans="1:14" ht="24" x14ac:dyDescent="0.2">
      <c r="A691" s="116" t="s">
        <v>28</v>
      </c>
      <c r="B691" s="101" t="s">
        <v>0</v>
      </c>
      <c r="C691" s="101" t="s">
        <v>169</v>
      </c>
      <c r="D691" s="48" t="s">
        <v>0</v>
      </c>
      <c r="E691" s="102">
        <v>45517</v>
      </c>
      <c r="F691" s="116" t="s">
        <v>86</v>
      </c>
      <c r="G691" s="133">
        <v>12260046</v>
      </c>
      <c r="H691" s="134">
        <v>46126</v>
      </c>
      <c r="I691" s="105" t="s">
        <v>1138</v>
      </c>
      <c r="J691" s="105" t="s">
        <v>629</v>
      </c>
      <c r="K691" s="106" t="s">
        <v>21</v>
      </c>
      <c r="L691" s="135">
        <v>492497</v>
      </c>
      <c r="M691" s="55">
        <v>46113</v>
      </c>
      <c r="N691" s="37"/>
    </row>
    <row r="692" spans="1:14" ht="24" x14ac:dyDescent="0.2">
      <c r="A692" s="116" t="s">
        <v>28</v>
      </c>
      <c r="B692" s="101" t="s">
        <v>0</v>
      </c>
      <c r="C692" s="101" t="s">
        <v>169</v>
      </c>
      <c r="D692" s="48" t="s">
        <v>0</v>
      </c>
      <c r="E692" s="102">
        <v>45517</v>
      </c>
      <c r="F692" s="116" t="s">
        <v>86</v>
      </c>
      <c r="G692" s="133">
        <v>12260049</v>
      </c>
      <c r="H692" s="134">
        <v>46128</v>
      </c>
      <c r="I692" s="105" t="s">
        <v>1139</v>
      </c>
      <c r="J692" s="105" t="s">
        <v>629</v>
      </c>
      <c r="K692" s="106" t="s">
        <v>21</v>
      </c>
      <c r="L692" s="135">
        <v>14000</v>
      </c>
      <c r="M692" s="55">
        <v>46113</v>
      </c>
      <c r="N692" s="37"/>
    </row>
    <row r="693" spans="1:14" ht="24" x14ac:dyDescent="0.2">
      <c r="A693" s="116" t="s">
        <v>28</v>
      </c>
      <c r="B693" s="101" t="s">
        <v>0</v>
      </c>
      <c r="C693" s="101" t="s">
        <v>169</v>
      </c>
      <c r="D693" s="48" t="s">
        <v>0</v>
      </c>
      <c r="E693" s="102">
        <v>45517</v>
      </c>
      <c r="F693" s="116" t="s">
        <v>86</v>
      </c>
      <c r="G693" s="133">
        <v>12260050</v>
      </c>
      <c r="H693" s="134">
        <v>46128</v>
      </c>
      <c r="I693" s="105" t="s">
        <v>1140</v>
      </c>
      <c r="J693" s="105" t="s">
        <v>629</v>
      </c>
      <c r="K693" s="106" t="s">
        <v>21</v>
      </c>
      <c r="L693" s="135">
        <v>6884</v>
      </c>
      <c r="M693" s="55">
        <v>46113</v>
      </c>
      <c r="N693" s="37"/>
    </row>
    <row r="694" spans="1:14" ht="24" x14ac:dyDescent="0.2">
      <c r="A694" s="116" t="s">
        <v>28</v>
      </c>
      <c r="B694" s="56" t="s">
        <v>98</v>
      </c>
      <c r="C694" s="56" t="s">
        <v>12</v>
      </c>
      <c r="D694" s="57" t="s">
        <v>42</v>
      </c>
      <c r="E694" s="58" t="s">
        <v>12</v>
      </c>
      <c r="F694" s="116" t="s">
        <v>86</v>
      </c>
      <c r="G694" s="136">
        <v>12260051</v>
      </c>
      <c r="H694" s="137">
        <v>46129</v>
      </c>
      <c r="I694" s="110" t="s">
        <v>1141</v>
      </c>
      <c r="J694" s="110" t="s">
        <v>1142</v>
      </c>
      <c r="K694" s="112" t="s">
        <v>1143</v>
      </c>
      <c r="L694" s="138">
        <v>78500</v>
      </c>
      <c r="M694" s="55">
        <v>46113</v>
      </c>
      <c r="N694" s="37"/>
    </row>
    <row r="695" spans="1:14" ht="24" x14ac:dyDescent="0.2">
      <c r="A695" s="116" t="s">
        <v>28</v>
      </c>
      <c r="B695" s="56" t="s">
        <v>98</v>
      </c>
      <c r="C695" s="56" t="s">
        <v>12</v>
      </c>
      <c r="D695" s="57" t="s">
        <v>42</v>
      </c>
      <c r="E695" s="58" t="s">
        <v>12</v>
      </c>
      <c r="F695" s="116" t="s">
        <v>86</v>
      </c>
      <c r="G695" s="136">
        <v>12260052</v>
      </c>
      <c r="H695" s="137">
        <v>46129</v>
      </c>
      <c r="I695" s="110" t="s">
        <v>1141</v>
      </c>
      <c r="J695" s="110" t="s">
        <v>1142</v>
      </c>
      <c r="K695" s="112" t="s">
        <v>1143</v>
      </c>
      <c r="L695" s="138">
        <v>78500</v>
      </c>
      <c r="M695" s="55">
        <v>46113</v>
      </c>
      <c r="N695" s="37"/>
    </row>
    <row r="696" spans="1:14" ht="24" x14ac:dyDescent="0.2">
      <c r="A696" s="116" t="s">
        <v>28</v>
      </c>
      <c r="B696" s="101" t="s">
        <v>0</v>
      </c>
      <c r="C696" s="101" t="s">
        <v>169</v>
      </c>
      <c r="D696" s="48" t="s">
        <v>0</v>
      </c>
      <c r="E696" s="102">
        <v>45517</v>
      </c>
      <c r="F696" s="116" t="s">
        <v>86</v>
      </c>
      <c r="G696" s="133">
        <v>12260056</v>
      </c>
      <c r="H696" s="134">
        <v>46132</v>
      </c>
      <c r="I696" s="105" t="s">
        <v>1144</v>
      </c>
      <c r="J696" s="105" t="s">
        <v>629</v>
      </c>
      <c r="K696" s="106" t="s">
        <v>21</v>
      </c>
      <c r="L696" s="135">
        <v>472720</v>
      </c>
      <c r="M696" s="55">
        <v>46113</v>
      </c>
      <c r="N696" s="37"/>
    </row>
    <row r="697" spans="1:14" ht="24" x14ac:dyDescent="0.2">
      <c r="A697" s="116" t="s">
        <v>28</v>
      </c>
      <c r="B697" s="56" t="s">
        <v>98</v>
      </c>
      <c r="C697" s="56" t="s">
        <v>12</v>
      </c>
      <c r="D697" s="57" t="s">
        <v>42</v>
      </c>
      <c r="E697" s="58" t="s">
        <v>12</v>
      </c>
      <c r="F697" s="116" t="s">
        <v>86</v>
      </c>
      <c r="G697" s="133">
        <v>12260058</v>
      </c>
      <c r="H697" s="134">
        <v>46132</v>
      </c>
      <c r="I697" s="105" t="s">
        <v>1145</v>
      </c>
      <c r="J697" s="105" t="s">
        <v>1146</v>
      </c>
      <c r="K697" s="106" t="s">
        <v>1147</v>
      </c>
      <c r="L697" s="135">
        <v>107100</v>
      </c>
      <c r="M697" s="55">
        <v>46113</v>
      </c>
      <c r="N697" s="37"/>
    </row>
    <row r="698" spans="1:14" ht="24" x14ac:dyDescent="0.2">
      <c r="A698" s="116" t="s">
        <v>28</v>
      </c>
      <c r="B698" s="56" t="s">
        <v>98</v>
      </c>
      <c r="C698" s="56" t="s">
        <v>12</v>
      </c>
      <c r="D698" s="57" t="s">
        <v>42</v>
      </c>
      <c r="E698" s="58" t="s">
        <v>12</v>
      </c>
      <c r="F698" s="116" t="s">
        <v>86</v>
      </c>
      <c r="G698" s="133">
        <v>12260059</v>
      </c>
      <c r="H698" s="134">
        <v>46134</v>
      </c>
      <c r="I698" s="105" t="s">
        <v>1148</v>
      </c>
      <c r="J698" s="105" t="s">
        <v>1149</v>
      </c>
      <c r="K698" s="106" t="s">
        <v>178</v>
      </c>
      <c r="L698" s="135">
        <v>130000</v>
      </c>
      <c r="M698" s="55">
        <v>46113</v>
      </c>
      <c r="N698" s="37"/>
    </row>
    <row r="699" spans="1:14" ht="24" x14ac:dyDescent="0.2">
      <c r="A699" s="116" t="s">
        <v>28</v>
      </c>
      <c r="B699" s="101" t="s">
        <v>0</v>
      </c>
      <c r="C699" s="101" t="s">
        <v>169</v>
      </c>
      <c r="D699" s="48" t="s">
        <v>0</v>
      </c>
      <c r="E699" s="102">
        <v>45517</v>
      </c>
      <c r="F699" s="116" t="s">
        <v>86</v>
      </c>
      <c r="G699" s="133">
        <v>12260060</v>
      </c>
      <c r="H699" s="134">
        <v>46135</v>
      </c>
      <c r="I699" s="105" t="s">
        <v>1150</v>
      </c>
      <c r="J699" s="105" t="s">
        <v>629</v>
      </c>
      <c r="K699" s="106" t="s">
        <v>21</v>
      </c>
      <c r="L699" s="135">
        <v>87858</v>
      </c>
      <c r="M699" s="55">
        <v>46113</v>
      </c>
      <c r="N699" s="37"/>
    </row>
    <row r="700" spans="1:14" ht="24" x14ac:dyDescent="0.2">
      <c r="A700" s="116" t="s">
        <v>28</v>
      </c>
      <c r="B700" s="101" t="s">
        <v>0</v>
      </c>
      <c r="C700" s="101" t="s">
        <v>169</v>
      </c>
      <c r="D700" s="48" t="s">
        <v>0</v>
      </c>
      <c r="E700" s="102">
        <v>45517</v>
      </c>
      <c r="F700" s="116" t="s">
        <v>86</v>
      </c>
      <c r="G700" s="133">
        <v>12260061</v>
      </c>
      <c r="H700" s="134">
        <v>46135</v>
      </c>
      <c r="I700" s="105" t="s">
        <v>1151</v>
      </c>
      <c r="J700" s="105" t="s">
        <v>629</v>
      </c>
      <c r="K700" s="106" t="s">
        <v>21</v>
      </c>
      <c r="L700" s="135">
        <v>29000</v>
      </c>
      <c r="M700" s="55">
        <v>46113</v>
      </c>
      <c r="N700" s="37"/>
    </row>
    <row r="701" spans="1:14" ht="24" x14ac:dyDescent="0.2">
      <c r="A701" s="116" t="s">
        <v>28</v>
      </c>
      <c r="B701" s="101" t="s">
        <v>0</v>
      </c>
      <c r="C701" s="101" t="s">
        <v>169</v>
      </c>
      <c r="D701" s="48" t="s">
        <v>0</v>
      </c>
      <c r="E701" s="102">
        <v>45517</v>
      </c>
      <c r="F701" s="116" t="s">
        <v>86</v>
      </c>
      <c r="G701" s="133">
        <v>12260062</v>
      </c>
      <c r="H701" s="134">
        <v>46139</v>
      </c>
      <c r="I701" s="105" t="s">
        <v>1152</v>
      </c>
      <c r="J701" s="105" t="s">
        <v>629</v>
      </c>
      <c r="K701" s="106" t="s">
        <v>21</v>
      </c>
      <c r="L701" s="135">
        <v>41172</v>
      </c>
      <c r="M701" s="55">
        <v>46113</v>
      </c>
      <c r="N701" s="37"/>
    </row>
    <row r="702" spans="1:14" ht="24" x14ac:dyDescent="0.2">
      <c r="A702" s="116" t="s">
        <v>28</v>
      </c>
      <c r="B702" s="101" t="s">
        <v>0</v>
      </c>
      <c r="C702" s="101" t="s">
        <v>169</v>
      </c>
      <c r="D702" s="48" t="s">
        <v>0</v>
      </c>
      <c r="E702" s="102">
        <v>45517</v>
      </c>
      <c r="F702" s="116" t="s">
        <v>86</v>
      </c>
      <c r="G702" s="133">
        <v>12260063</v>
      </c>
      <c r="H702" s="134">
        <v>46139</v>
      </c>
      <c r="I702" s="105" t="s">
        <v>1153</v>
      </c>
      <c r="J702" s="105" t="s">
        <v>629</v>
      </c>
      <c r="K702" s="106" t="s">
        <v>21</v>
      </c>
      <c r="L702" s="135">
        <v>361532</v>
      </c>
      <c r="M702" s="55">
        <v>46113</v>
      </c>
      <c r="N702" s="37"/>
    </row>
    <row r="703" spans="1:14" ht="48" x14ac:dyDescent="0.2">
      <c r="A703" s="116" t="s">
        <v>28</v>
      </c>
      <c r="B703" s="101" t="s">
        <v>0</v>
      </c>
      <c r="C703" s="101" t="s">
        <v>169</v>
      </c>
      <c r="D703" s="48" t="s">
        <v>0</v>
      </c>
      <c r="E703" s="102">
        <v>45517</v>
      </c>
      <c r="F703" s="116" t="s">
        <v>86</v>
      </c>
      <c r="G703" s="133">
        <v>12260065</v>
      </c>
      <c r="H703" s="134">
        <v>46142</v>
      </c>
      <c r="I703" s="105" t="s">
        <v>1154</v>
      </c>
      <c r="J703" s="105" t="s">
        <v>629</v>
      </c>
      <c r="K703" s="106" t="s">
        <v>21</v>
      </c>
      <c r="L703" s="135">
        <v>1943090</v>
      </c>
      <c r="M703" s="55">
        <v>46113</v>
      </c>
      <c r="N703" s="37"/>
    </row>
    <row r="704" spans="1:14" ht="13.5" x14ac:dyDescent="0.2">
      <c r="A704" s="100" t="s">
        <v>31</v>
      </c>
      <c r="B704" s="101" t="s">
        <v>42</v>
      </c>
      <c r="C704" s="139" t="s">
        <v>20</v>
      </c>
      <c r="D704" s="57" t="s">
        <v>42</v>
      </c>
      <c r="E704" s="140" t="s">
        <v>20</v>
      </c>
      <c r="F704" s="117" t="s">
        <v>101</v>
      </c>
      <c r="G704" s="117">
        <v>13260066</v>
      </c>
      <c r="H704" s="118">
        <v>46113</v>
      </c>
      <c r="I704" s="105" t="s">
        <v>1155</v>
      </c>
      <c r="J704" s="105" t="s">
        <v>1156</v>
      </c>
      <c r="K704" s="132" t="s">
        <v>1157</v>
      </c>
      <c r="L704" s="42">
        <v>604708</v>
      </c>
      <c r="M704" s="55">
        <v>46113</v>
      </c>
      <c r="N704" s="37"/>
    </row>
    <row r="705" spans="1:14" ht="13.5" x14ac:dyDescent="0.2">
      <c r="A705" s="100" t="s">
        <v>31</v>
      </c>
      <c r="B705" s="56" t="s">
        <v>98</v>
      </c>
      <c r="C705" s="56" t="s">
        <v>12</v>
      </c>
      <c r="D705" s="57" t="s">
        <v>42</v>
      </c>
      <c r="E705" s="58" t="s">
        <v>12</v>
      </c>
      <c r="F705" s="117" t="s">
        <v>101</v>
      </c>
      <c r="G705" s="117">
        <v>13260069</v>
      </c>
      <c r="H705" s="118">
        <v>46114</v>
      </c>
      <c r="I705" s="105" t="s">
        <v>1158</v>
      </c>
      <c r="J705" s="105" t="s">
        <v>139</v>
      </c>
      <c r="K705" s="132" t="s">
        <v>1159</v>
      </c>
      <c r="L705" s="42">
        <v>114745</v>
      </c>
      <c r="M705" s="55">
        <v>46113</v>
      </c>
      <c r="N705" s="37"/>
    </row>
    <row r="706" spans="1:14" ht="13.5" x14ac:dyDescent="0.2">
      <c r="A706" s="100" t="s">
        <v>31</v>
      </c>
      <c r="B706" s="56" t="s">
        <v>98</v>
      </c>
      <c r="C706" s="56" t="s">
        <v>12</v>
      </c>
      <c r="D706" s="57" t="s">
        <v>42</v>
      </c>
      <c r="E706" s="58" t="s">
        <v>12</v>
      </c>
      <c r="F706" s="117" t="s">
        <v>101</v>
      </c>
      <c r="G706" s="117">
        <v>13260070</v>
      </c>
      <c r="H706" s="118">
        <v>46114</v>
      </c>
      <c r="I706" s="105" t="s">
        <v>1160</v>
      </c>
      <c r="J706" s="105" t="s">
        <v>139</v>
      </c>
      <c r="K706" s="132" t="s">
        <v>1159</v>
      </c>
      <c r="L706" s="42">
        <v>191240</v>
      </c>
      <c r="M706" s="55">
        <v>46113</v>
      </c>
      <c r="N706" s="37"/>
    </row>
    <row r="707" spans="1:14" ht="24" x14ac:dyDescent="0.2">
      <c r="A707" s="100" t="s">
        <v>31</v>
      </c>
      <c r="B707" s="105" t="s">
        <v>0</v>
      </c>
      <c r="C707" s="139" t="s">
        <v>79</v>
      </c>
      <c r="D707" s="48" t="s">
        <v>0</v>
      </c>
      <c r="E707" s="140">
        <v>45631</v>
      </c>
      <c r="F707" s="117" t="s">
        <v>101</v>
      </c>
      <c r="G707" s="117">
        <v>13260080</v>
      </c>
      <c r="H707" s="118">
        <v>46127</v>
      </c>
      <c r="I707" s="105" t="s">
        <v>1161</v>
      </c>
      <c r="J707" s="105" t="s">
        <v>145</v>
      </c>
      <c r="K707" s="132" t="s">
        <v>74</v>
      </c>
      <c r="L707" s="42">
        <v>698387</v>
      </c>
      <c r="M707" s="55">
        <v>46113</v>
      </c>
      <c r="N707" s="37"/>
    </row>
    <row r="708" spans="1:14" ht="24" x14ac:dyDescent="0.2">
      <c r="A708" s="100" t="s">
        <v>31</v>
      </c>
      <c r="B708" s="105" t="s">
        <v>0</v>
      </c>
      <c r="C708" s="139" t="s">
        <v>79</v>
      </c>
      <c r="D708" s="48" t="s">
        <v>0</v>
      </c>
      <c r="E708" s="140">
        <v>45631</v>
      </c>
      <c r="F708" s="117" t="s">
        <v>101</v>
      </c>
      <c r="G708" s="117">
        <v>13260081</v>
      </c>
      <c r="H708" s="118">
        <v>46127</v>
      </c>
      <c r="I708" s="105" t="s">
        <v>1161</v>
      </c>
      <c r="J708" s="105" t="s">
        <v>65</v>
      </c>
      <c r="K708" s="132" t="s">
        <v>107</v>
      </c>
      <c r="L708" s="42">
        <v>598618</v>
      </c>
      <c r="M708" s="55">
        <v>46113</v>
      </c>
      <c r="N708" s="37"/>
    </row>
    <row r="709" spans="1:14" ht="13.5" x14ac:dyDescent="0.2">
      <c r="A709" s="100" t="s">
        <v>31</v>
      </c>
      <c r="B709" s="56" t="s">
        <v>98</v>
      </c>
      <c r="C709" s="56" t="s">
        <v>12</v>
      </c>
      <c r="D709" s="57" t="s">
        <v>42</v>
      </c>
      <c r="E709" s="58" t="s">
        <v>12</v>
      </c>
      <c r="F709" s="117" t="s">
        <v>101</v>
      </c>
      <c r="G709" s="117">
        <v>13260083</v>
      </c>
      <c r="H709" s="118">
        <v>46132</v>
      </c>
      <c r="I709" s="105" t="s">
        <v>1162</v>
      </c>
      <c r="J709" s="105" t="s">
        <v>1163</v>
      </c>
      <c r="K709" s="132" t="s">
        <v>1164</v>
      </c>
      <c r="L709" s="42">
        <v>208512</v>
      </c>
      <c r="M709" s="55">
        <v>46113</v>
      </c>
      <c r="N709" s="37"/>
    </row>
    <row r="710" spans="1:14" ht="24" x14ac:dyDescent="0.2">
      <c r="A710" s="100" t="s">
        <v>31</v>
      </c>
      <c r="B710" s="56" t="s">
        <v>98</v>
      </c>
      <c r="C710" s="56" t="s">
        <v>12</v>
      </c>
      <c r="D710" s="57" t="s">
        <v>42</v>
      </c>
      <c r="E710" s="58" t="s">
        <v>12</v>
      </c>
      <c r="F710" s="117" t="s">
        <v>101</v>
      </c>
      <c r="G710" s="117">
        <v>13260085</v>
      </c>
      <c r="H710" s="118">
        <v>46133</v>
      </c>
      <c r="I710" s="105" t="s">
        <v>1165</v>
      </c>
      <c r="J710" s="105" t="s">
        <v>61</v>
      </c>
      <c r="K710" s="132" t="s">
        <v>60</v>
      </c>
      <c r="L710" s="42">
        <v>190339</v>
      </c>
      <c r="M710" s="55">
        <v>46113</v>
      </c>
      <c r="N710" s="37"/>
    </row>
    <row r="711" spans="1:14" ht="13.5" x14ac:dyDescent="0.2">
      <c r="A711" s="100" t="s">
        <v>31</v>
      </c>
      <c r="B711" s="56" t="s">
        <v>98</v>
      </c>
      <c r="C711" s="56" t="s">
        <v>12</v>
      </c>
      <c r="D711" s="57" t="s">
        <v>42</v>
      </c>
      <c r="E711" s="58" t="s">
        <v>12</v>
      </c>
      <c r="F711" s="117" t="s">
        <v>101</v>
      </c>
      <c r="G711" s="117">
        <v>13260087</v>
      </c>
      <c r="H711" s="118">
        <v>46133</v>
      </c>
      <c r="I711" s="105" t="s">
        <v>1166</v>
      </c>
      <c r="J711" s="105" t="s">
        <v>24</v>
      </c>
      <c r="K711" s="132" t="s">
        <v>25</v>
      </c>
      <c r="L711" s="42">
        <v>99246</v>
      </c>
      <c r="M711" s="55">
        <v>46113</v>
      </c>
      <c r="N711" s="37"/>
    </row>
    <row r="712" spans="1:14" ht="13.5" x14ac:dyDescent="0.2">
      <c r="A712" s="100" t="s">
        <v>33</v>
      </c>
      <c r="B712" s="56" t="s">
        <v>98</v>
      </c>
      <c r="C712" s="56" t="s">
        <v>12</v>
      </c>
      <c r="D712" s="57" t="s">
        <v>42</v>
      </c>
      <c r="E712" s="58" t="s">
        <v>12</v>
      </c>
      <c r="F712" s="117" t="s">
        <v>105</v>
      </c>
      <c r="G712" s="117">
        <v>14260053</v>
      </c>
      <c r="H712" s="118">
        <v>46121</v>
      </c>
      <c r="I712" s="110" t="s">
        <v>1167</v>
      </c>
      <c r="J712" s="108" t="s">
        <v>1168</v>
      </c>
      <c r="K712" s="109" t="s">
        <v>1169</v>
      </c>
      <c r="L712" s="107">
        <v>189810</v>
      </c>
      <c r="M712" s="55">
        <v>46113</v>
      </c>
      <c r="N712" s="37"/>
    </row>
    <row r="713" spans="1:14" ht="24" x14ac:dyDescent="0.2">
      <c r="A713" s="100" t="s">
        <v>33</v>
      </c>
      <c r="B713" s="56" t="s">
        <v>98</v>
      </c>
      <c r="C713" s="56" t="s">
        <v>12</v>
      </c>
      <c r="D713" s="57" t="s">
        <v>42</v>
      </c>
      <c r="E713" s="58" t="s">
        <v>12</v>
      </c>
      <c r="F713" s="117" t="s">
        <v>105</v>
      </c>
      <c r="G713" s="117">
        <v>14260059</v>
      </c>
      <c r="H713" s="118">
        <v>46126</v>
      </c>
      <c r="I713" s="110" t="s">
        <v>1170</v>
      </c>
      <c r="J713" s="108" t="s">
        <v>1171</v>
      </c>
      <c r="K713" s="109" t="s">
        <v>1172</v>
      </c>
      <c r="L713" s="107">
        <v>191453</v>
      </c>
      <c r="M713" s="55">
        <v>46113</v>
      </c>
      <c r="N713" s="37"/>
    </row>
    <row r="714" spans="1:14" ht="13.5" x14ac:dyDescent="0.2">
      <c r="A714" s="100" t="s">
        <v>33</v>
      </c>
      <c r="B714" s="56" t="s">
        <v>98</v>
      </c>
      <c r="C714" s="56" t="s">
        <v>12</v>
      </c>
      <c r="D714" s="57" t="s">
        <v>42</v>
      </c>
      <c r="E714" s="58" t="s">
        <v>12</v>
      </c>
      <c r="F714" s="117" t="s">
        <v>105</v>
      </c>
      <c r="G714" s="117">
        <v>14260064</v>
      </c>
      <c r="H714" s="118">
        <v>46133</v>
      </c>
      <c r="I714" s="110" t="s">
        <v>1173</v>
      </c>
      <c r="J714" s="108" t="s">
        <v>1174</v>
      </c>
      <c r="K714" s="109" t="s">
        <v>1175</v>
      </c>
      <c r="L714" s="107">
        <v>158400</v>
      </c>
      <c r="M714" s="55">
        <v>46113</v>
      </c>
      <c r="N714" s="37"/>
    </row>
    <row r="715" spans="1:14" ht="24" x14ac:dyDescent="0.2">
      <c r="A715" s="100" t="s">
        <v>33</v>
      </c>
      <c r="B715" s="56" t="s">
        <v>98</v>
      </c>
      <c r="C715" s="56" t="s">
        <v>12</v>
      </c>
      <c r="D715" s="57" t="s">
        <v>42</v>
      </c>
      <c r="E715" s="58" t="s">
        <v>12</v>
      </c>
      <c r="F715" s="117" t="s">
        <v>105</v>
      </c>
      <c r="G715" s="117">
        <v>14260065</v>
      </c>
      <c r="H715" s="118">
        <v>46134</v>
      </c>
      <c r="I715" s="110" t="s">
        <v>1176</v>
      </c>
      <c r="J715" s="108" t="s">
        <v>110</v>
      </c>
      <c r="K715" s="109" t="s">
        <v>80</v>
      </c>
      <c r="L715" s="107">
        <v>180999</v>
      </c>
      <c r="M715" s="55">
        <v>46113</v>
      </c>
      <c r="N715" s="37"/>
    </row>
    <row r="716" spans="1:14" ht="24" x14ac:dyDescent="0.2">
      <c r="A716" s="100" t="s">
        <v>33</v>
      </c>
      <c r="B716" s="56" t="s">
        <v>98</v>
      </c>
      <c r="C716" s="56" t="s">
        <v>12</v>
      </c>
      <c r="D716" s="57" t="s">
        <v>42</v>
      </c>
      <c r="E716" s="58" t="s">
        <v>12</v>
      </c>
      <c r="F716" s="117" t="s">
        <v>105</v>
      </c>
      <c r="G716" s="117">
        <v>14260066</v>
      </c>
      <c r="H716" s="118">
        <v>46134</v>
      </c>
      <c r="I716" s="110" t="s">
        <v>1177</v>
      </c>
      <c r="J716" s="108" t="s">
        <v>1178</v>
      </c>
      <c r="K716" s="109" t="s">
        <v>1179</v>
      </c>
      <c r="L716" s="107">
        <v>179902</v>
      </c>
      <c r="M716" s="55">
        <v>46113</v>
      </c>
      <c r="N716" s="37"/>
    </row>
    <row r="717" spans="1:14" ht="13.5" x14ac:dyDescent="0.2">
      <c r="A717" s="100" t="s">
        <v>33</v>
      </c>
      <c r="B717" s="56" t="s">
        <v>98</v>
      </c>
      <c r="C717" s="56" t="s">
        <v>12</v>
      </c>
      <c r="D717" s="57" t="s">
        <v>42</v>
      </c>
      <c r="E717" s="58" t="s">
        <v>12</v>
      </c>
      <c r="F717" s="117" t="s">
        <v>105</v>
      </c>
      <c r="G717" s="117">
        <v>14260068</v>
      </c>
      <c r="H717" s="118">
        <v>46139</v>
      </c>
      <c r="I717" s="110" t="s">
        <v>1180</v>
      </c>
      <c r="J717" s="108" t="s">
        <v>81</v>
      </c>
      <c r="K717" s="109" t="s">
        <v>82</v>
      </c>
      <c r="L717" s="107">
        <v>208250</v>
      </c>
      <c r="M717" s="55">
        <v>46113</v>
      </c>
      <c r="N717" s="37"/>
    </row>
    <row r="718" spans="1:14" ht="24" x14ac:dyDescent="0.2">
      <c r="A718" s="100" t="s">
        <v>33</v>
      </c>
      <c r="B718" s="56" t="s">
        <v>98</v>
      </c>
      <c r="C718" s="56" t="s">
        <v>12</v>
      </c>
      <c r="D718" s="57" t="s">
        <v>42</v>
      </c>
      <c r="E718" s="58" t="s">
        <v>12</v>
      </c>
      <c r="F718" s="117" t="s">
        <v>105</v>
      </c>
      <c r="G718" s="117">
        <v>14260069</v>
      </c>
      <c r="H718" s="118">
        <v>46139</v>
      </c>
      <c r="I718" s="110" t="s">
        <v>1181</v>
      </c>
      <c r="J718" s="108" t="s">
        <v>110</v>
      </c>
      <c r="K718" s="109" t="s">
        <v>80</v>
      </c>
      <c r="L718" s="107">
        <v>208001</v>
      </c>
      <c r="M718" s="55">
        <v>46113</v>
      </c>
      <c r="N718" s="37"/>
    </row>
    <row r="719" spans="1:14" ht="24" x14ac:dyDescent="0.2">
      <c r="A719" s="100" t="s">
        <v>33</v>
      </c>
      <c r="B719" s="101" t="s">
        <v>42</v>
      </c>
      <c r="C719" s="110" t="s">
        <v>1182</v>
      </c>
      <c r="D719" s="57" t="s">
        <v>42</v>
      </c>
      <c r="E719" s="122">
        <v>46139</v>
      </c>
      <c r="F719" s="117" t="s">
        <v>105</v>
      </c>
      <c r="G719" s="117">
        <v>14260070</v>
      </c>
      <c r="H719" s="118">
        <v>46139</v>
      </c>
      <c r="I719" s="110" t="s">
        <v>1183</v>
      </c>
      <c r="J719" s="108" t="s">
        <v>938</v>
      </c>
      <c r="K719" s="109" t="s">
        <v>939</v>
      </c>
      <c r="L719" s="107">
        <v>300000</v>
      </c>
      <c r="M719" s="55">
        <v>46113</v>
      </c>
      <c r="N719" s="37"/>
    </row>
    <row r="720" spans="1:14" ht="24" x14ac:dyDescent="0.2">
      <c r="A720" s="100" t="s">
        <v>26</v>
      </c>
      <c r="B720" s="56" t="s">
        <v>98</v>
      </c>
      <c r="C720" s="56" t="s">
        <v>12</v>
      </c>
      <c r="D720" s="57" t="s">
        <v>42</v>
      </c>
      <c r="E720" s="58" t="s">
        <v>12</v>
      </c>
      <c r="F720" s="141" t="s">
        <v>19</v>
      </c>
      <c r="G720" s="117">
        <v>15260073</v>
      </c>
      <c r="H720" s="118">
        <v>46129</v>
      </c>
      <c r="I720" s="105" t="s">
        <v>1184</v>
      </c>
      <c r="J720" s="105" t="s">
        <v>1185</v>
      </c>
      <c r="K720" s="106" t="s">
        <v>1186</v>
      </c>
      <c r="L720" s="107">
        <v>64298</v>
      </c>
      <c r="M720" s="55">
        <v>46113</v>
      </c>
      <c r="N720" s="37"/>
    </row>
    <row r="721" spans="1:14" ht="24" x14ac:dyDescent="0.2">
      <c r="A721" s="100" t="s">
        <v>26</v>
      </c>
      <c r="B721" s="56" t="s">
        <v>98</v>
      </c>
      <c r="C721" s="56" t="s">
        <v>12</v>
      </c>
      <c r="D721" s="57" t="s">
        <v>42</v>
      </c>
      <c r="E721" s="58" t="s">
        <v>12</v>
      </c>
      <c r="F721" s="141" t="s">
        <v>19</v>
      </c>
      <c r="G721" s="117">
        <v>15260074</v>
      </c>
      <c r="H721" s="118">
        <v>46129</v>
      </c>
      <c r="I721" s="105" t="s">
        <v>1187</v>
      </c>
      <c r="J721" s="105" t="s">
        <v>1188</v>
      </c>
      <c r="K721" s="106" t="s">
        <v>1189</v>
      </c>
      <c r="L721" s="107">
        <v>118714</v>
      </c>
      <c r="M721" s="55">
        <v>46113</v>
      </c>
      <c r="N721" s="37"/>
    </row>
    <row r="722" spans="1:14" ht="24" x14ac:dyDescent="0.2">
      <c r="A722" s="100" t="s">
        <v>26</v>
      </c>
      <c r="B722" s="56" t="s">
        <v>98</v>
      </c>
      <c r="C722" s="56" t="s">
        <v>12</v>
      </c>
      <c r="D722" s="57" t="s">
        <v>42</v>
      </c>
      <c r="E722" s="58" t="s">
        <v>12</v>
      </c>
      <c r="F722" s="141" t="s">
        <v>19</v>
      </c>
      <c r="G722" s="117">
        <v>15260080</v>
      </c>
      <c r="H722" s="118">
        <v>46135</v>
      </c>
      <c r="I722" s="105" t="s">
        <v>1190</v>
      </c>
      <c r="J722" s="105" t="s">
        <v>181</v>
      </c>
      <c r="K722" s="106" t="s">
        <v>182</v>
      </c>
      <c r="L722" s="107">
        <v>202344</v>
      </c>
      <c r="M722" s="55">
        <v>46113</v>
      </c>
      <c r="N722" s="37"/>
    </row>
    <row r="723" spans="1:14" ht="24" x14ac:dyDescent="0.2">
      <c r="A723" s="100" t="s">
        <v>36</v>
      </c>
      <c r="B723" s="101" t="s">
        <v>42</v>
      </c>
      <c r="C723" s="105" t="s">
        <v>1191</v>
      </c>
      <c r="D723" s="57" t="s">
        <v>42</v>
      </c>
      <c r="E723" s="118">
        <v>46112</v>
      </c>
      <c r="F723" s="117" t="s">
        <v>101</v>
      </c>
      <c r="G723" s="117">
        <v>16260090</v>
      </c>
      <c r="H723" s="118">
        <v>46113</v>
      </c>
      <c r="I723" s="105" t="s">
        <v>1192</v>
      </c>
      <c r="J723" s="105" t="s">
        <v>123</v>
      </c>
      <c r="K723" s="106" t="s">
        <v>59</v>
      </c>
      <c r="L723" s="107">
        <v>700000</v>
      </c>
      <c r="M723" s="55">
        <v>46113</v>
      </c>
      <c r="N723" s="37"/>
    </row>
    <row r="724" spans="1:14" ht="36" x14ac:dyDescent="0.2">
      <c r="A724" s="100" t="s">
        <v>36</v>
      </c>
      <c r="B724" s="56" t="s">
        <v>98</v>
      </c>
      <c r="C724" s="56" t="s">
        <v>12</v>
      </c>
      <c r="D724" s="57" t="s">
        <v>42</v>
      </c>
      <c r="E724" s="58" t="s">
        <v>12</v>
      </c>
      <c r="F724" s="117" t="s">
        <v>101</v>
      </c>
      <c r="G724" s="117">
        <v>16260093</v>
      </c>
      <c r="H724" s="118">
        <v>46119</v>
      </c>
      <c r="I724" s="105" t="s">
        <v>1193</v>
      </c>
      <c r="J724" s="105" t="s">
        <v>161</v>
      </c>
      <c r="K724" s="106" t="s">
        <v>162</v>
      </c>
      <c r="L724" s="107">
        <v>196469</v>
      </c>
      <c r="M724" s="55">
        <v>46113</v>
      </c>
      <c r="N724" s="37"/>
    </row>
    <row r="725" spans="1:14" ht="24" x14ac:dyDescent="0.2">
      <c r="A725" s="100" t="s">
        <v>36</v>
      </c>
      <c r="B725" s="101" t="s">
        <v>42</v>
      </c>
      <c r="C725" s="105" t="s">
        <v>1194</v>
      </c>
      <c r="D725" s="57" t="s">
        <v>42</v>
      </c>
      <c r="E725" s="118">
        <v>45685</v>
      </c>
      <c r="F725" s="117" t="s">
        <v>101</v>
      </c>
      <c r="G725" s="117">
        <v>16260094</v>
      </c>
      <c r="H725" s="118">
        <v>46119</v>
      </c>
      <c r="I725" s="105" t="s">
        <v>1195</v>
      </c>
      <c r="J725" s="105" t="s">
        <v>123</v>
      </c>
      <c r="K725" s="106" t="s">
        <v>59</v>
      </c>
      <c r="L725" s="107">
        <v>340000</v>
      </c>
      <c r="M725" s="55">
        <v>46113</v>
      </c>
      <c r="N725" s="37"/>
    </row>
    <row r="726" spans="1:14" ht="36" x14ac:dyDescent="0.2">
      <c r="A726" s="100" t="s">
        <v>36</v>
      </c>
      <c r="B726" s="56" t="s">
        <v>98</v>
      </c>
      <c r="C726" s="56" t="s">
        <v>12</v>
      </c>
      <c r="D726" s="57" t="s">
        <v>42</v>
      </c>
      <c r="E726" s="58" t="s">
        <v>12</v>
      </c>
      <c r="F726" s="117" t="s">
        <v>101</v>
      </c>
      <c r="G726" s="117">
        <v>16260095</v>
      </c>
      <c r="H726" s="118">
        <v>46120</v>
      </c>
      <c r="I726" s="105" t="s">
        <v>1196</v>
      </c>
      <c r="J726" s="105" t="s">
        <v>1197</v>
      </c>
      <c r="K726" s="106" t="s">
        <v>1198</v>
      </c>
      <c r="L726" s="107">
        <v>94824</v>
      </c>
      <c r="M726" s="55">
        <v>46113</v>
      </c>
      <c r="N726" s="37"/>
    </row>
    <row r="727" spans="1:14" ht="48" x14ac:dyDescent="0.2">
      <c r="A727" s="100" t="s">
        <v>36</v>
      </c>
      <c r="B727" s="56" t="s">
        <v>98</v>
      </c>
      <c r="C727" s="56" t="s">
        <v>12</v>
      </c>
      <c r="D727" s="57" t="s">
        <v>42</v>
      </c>
      <c r="E727" s="58" t="s">
        <v>12</v>
      </c>
      <c r="F727" s="117" t="s">
        <v>101</v>
      </c>
      <c r="G727" s="117">
        <v>16260096</v>
      </c>
      <c r="H727" s="118">
        <v>46120</v>
      </c>
      <c r="I727" s="105" t="s">
        <v>1199</v>
      </c>
      <c r="J727" s="105" t="s">
        <v>81</v>
      </c>
      <c r="K727" s="106" t="s">
        <v>82</v>
      </c>
      <c r="L727" s="107">
        <v>208250</v>
      </c>
      <c r="M727" s="55">
        <v>46113</v>
      </c>
      <c r="N727" s="37"/>
    </row>
    <row r="728" spans="1:14" ht="24" x14ac:dyDescent="0.2">
      <c r="A728" s="100" t="s">
        <v>36</v>
      </c>
      <c r="B728" s="101" t="s">
        <v>42</v>
      </c>
      <c r="C728" s="105" t="s">
        <v>1194</v>
      </c>
      <c r="D728" s="57" t="s">
        <v>42</v>
      </c>
      <c r="E728" s="118">
        <v>45685</v>
      </c>
      <c r="F728" s="117" t="s">
        <v>101</v>
      </c>
      <c r="G728" s="117">
        <v>16260097</v>
      </c>
      <c r="H728" s="118">
        <v>46120</v>
      </c>
      <c r="I728" s="105" t="s">
        <v>1200</v>
      </c>
      <c r="J728" s="105" t="s">
        <v>123</v>
      </c>
      <c r="K728" s="106" t="s">
        <v>59</v>
      </c>
      <c r="L728" s="107">
        <v>2010000</v>
      </c>
      <c r="M728" s="55">
        <v>46113</v>
      </c>
      <c r="N728" s="37"/>
    </row>
    <row r="729" spans="1:14" ht="36" x14ac:dyDescent="0.2">
      <c r="A729" s="100" t="s">
        <v>36</v>
      </c>
      <c r="B729" s="56" t="s">
        <v>98</v>
      </c>
      <c r="C729" s="56" t="s">
        <v>12</v>
      </c>
      <c r="D729" s="57" t="s">
        <v>42</v>
      </c>
      <c r="E729" s="58" t="s">
        <v>12</v>
      </c>
      <c r="F729" s="117" t="s">
        <v>101</v>
      </c>
      <c r="G729" s="117">
        <v>16260098</v>
      </c>
      <c r="H729" s="118">
        <v>46120</v>
      </c>
      <c r="I729" s="105" t="s">
        <v>1201</v>
      </c>
      <c r="J729" s="105" t="s">
        <v>1202</v>
      </c>
      <c r="K729" s="106" t="s">
        <v>1203</v>
      </c>
      <c r="L729" s="107">
        <v>206497</v>
      </c>
      <c r="M729" s="55">
        <v>46113</v>
      </c>
      <c r="N729" s="37"/>
    </row>
    <row r="730" spans="1:14" ht="24" x14ac:dyDescent="0.2">
      <c r="A730" s="100" t="s">
        <v>36</v>
      </c>
      <c r="B730" s="56" t="s">
        <v>98</v>
      </c>
      <c r="C730" s="56" t="s">
        <v>12</v>
      </c>
      <c r="D730" s="57" t="s">
        <v>42</v>
      </c>
      <c r="E730" s="58" t="s">
        <v>12</v>
      </c>
      <c r="F730" s="117" t="s">
        <v>101</v>
      </c>
      <c r="G730" s="117">
        <v>16260102</v>
      </c>
      <c r="H730" s="118">
        <v>46127</v>
      </c>
      <c r="I730" s="105" t="s">
        <v>1204</v>
      </c>
      <c r="J730" s="105" t="s">
        <v>123</v>
      </c>
      <c r="K730" s="106" t="s">
        <v>59</v>
      </c>
      <c r="L730" s="107">
        <v>154700</v>
      </c>
      <c r="M730" s="55">
        <v>46113</v>
      </c>
      <c r="N730" s="37"/>
    </row>
    <row r="731" spans="1:14" ht="48" x14ac:dyDescent="0.2">
      <c r="A731" s="100" t="s">
        <v>36</v>
      </c>
      <c r="B731" s="101" t="s">
        <v>42</v>
      </c>
      <c r="C731" s="105" t="s">
        <v>1205</v>
      </c>
      <c r="D731" s="57" t="s">
        <v>42</v>
      </c>
      <c r="E731" s="118">
        <v>46127</v>
      </c>
      <c r="F731" s="117" t="s">
        <v>101</v>
      </c>
      <c r="G731" s="117">
        <v>16260103</v>
      </c>
      <c r="H731" s="118">
        <v>46128</v>
      </c>
      <c r="I731" s="105" t="s">
        <v>1206</v>
      </c>
      <c r="J731" s="105" t="s">
        <v>161</v>
      </c>
      <c r="K731" s="106" t="s">
        <v>162</v>
      </c>
      <c r="L731" s="107">
        <v>711739</v>
      </c>
      <c r="M731" s="55">
        <v>46113</v>
      </c>
      <c r="N731" s="37"/>
    </row>
    <row r="732" spans="1:14" ht="24" x14ac:dyDescent="0.2">
      <c r="A732" s="100" t="s">
        <v>36</v>
      </c>
      <c r="B732" s="56" t="s">
        <v>98</v>
      </c>
      <c r="C732" s="56" t="s">
        <v>12</v>
      </c>
      <c r="D732" s="57" t="s">
        <v>42</v>
      </c>
      <c r="E732" s="58" t="s">
        <v>12</v>
      </c>
      <c r="F732" s="117" t="s">
        <v>101</v>
      </c>
      <c r="G732" s="117">
        <v>16260105</v>
      </c>
      <c r="H732" s="118">
        <v>46134</v>
      </c>
      <c r="I732" s="105" t="s">
        <v>1207</v>
      </c>
      <c r="J732" s="105" t="s">
        <v>163</v>
      </c>
      <c r="K732" s="106" t="s">
        <v>164</v>
      </c>
      <c r="L732" s="107">
        <v>202300</v>
      </c>
      <c r="M732" s="55">
        <v>46113</v>
      </c>
      <c r="N732" s="37"/>
    </row>
    <row r="733" spans="1:14" ht="24" x14ac:dyDescent="0.2">
      <c r="A733" s="100" t="s">
        <v>36</v>
      </c>
      <c r="B733" s="101" t="s">
        <v>42</v>
      </c>
      <c r="C733" s="105" t="s">
        <v>1194</v>
      </c>
      <c r="D733" s="57" t="s">
        <v>42</v>
      </c>
      <c r="E733" s="118">
        <v>45685</v>
      </c>
      <c r="F733" s="117" t="s">
        <v>101</v>
      </c>
      <c r="G733" s="117">
        <v>16260106</v>
      </c>
      <c r="H733" s="118">
        <v>46135</v>
      </c>
      <c r="I733" s="105" t="s">
        <v>1208</v>
      </c>
      <c r="J733" s="105" t="s">
        <v>123</v>
      </c>
      <c r="K733" s="106" t="s">
        <v>59</v>
      </c>
      <c r="L733" s="107">
        <v>770000</v>
      </c>
      <c r="M733" s="55">
        <v>46113</v>
      </c>
      <c r="N733" s="37"/>
    </row>
    <row r="734" spans="1:14" ht="36" x14ac:dyDescent="0.2">
      <c r="A734" s="100" t="s">
        <v>36</v>
      </c>
      <c r="B734" s="101" t="s">
        <v>42</v>
      </c>
      <c r="C734" s="105" t="s">
        <v>1194</v>
      </c>
      <c r="D734" s="57" t="s">
        <v>42</v>
      </c>
      <c r="E734" s="118">
        <v>45685</v>
      </c>
      <c r="F734" s="117" t="s">
        <v>101</v>
      </c>
      <c r="G734" s="117">
        <v>16260107</v>
      </c>
      <c r="H734" s="118">
        <v>46135</v>
      </c>
      <c r="I734" s="105" t="s">
        <v>1209</v>
      </c>
      <c r="J734" s="105" t="s">
        <v>123</v>
      </c>
      <c r="K734" s="106" t="s">
        <v>59</v>
      </c>
      <c r="L734" s="107">
        <v>1090000</v>
      </c>
      <c r="M734" s="55">
        <v>46113</v>
      </c>
      <c r="N734" s="37"/>
    </row>
    <row r="735" spans="1:14" ht="48" x14ac:dyDescent="0.2">
      <c r="A735" s="100" t="s">
        <v>36</v>
      </c>
      <c r="B735" s="56" t="s">
        <v>98</v>
      </c>
      <c r="C735" s="56" t="s">
        <v>12</v>
      </c>
      <c r="D735" s="57" t="s">
        <v>42</v>
      </c>
      <c r="E735" s="58" t="s">
        <v>12</v>
      </c>
      <c r="F735" s="117" t="s">
        <v>101</v>
      </c>
      <c r="G735" s="117">
        <v>16260109</v>
      </c>
      <c r="H735" s="118">
        <v>46140</v>
      </c>
      <c r="I735" s="105" t="s">
        <v>1210</v>
      </c>
      <c r="J735" s="105" t="s">
        <v>859</v>
      </c>
      <c r="K735" s="106" t="s">
        <v>860</v>
      </c>
      <c r="L735" s="107">
        <v>164012</v>
      </c>
      <c r="M735" s="55">
        <v>46113</v>
      </c>
      <c r="N735" s="37"/>
    </row>
    <row r="736" spans="1:14" ht="36" x14ac:dyDescent="0.2">
      <c r="A736" s="100" t="s">
        <v>36</v>
      </c>
      <c r="B736" s="56" t="s">
        <v>98</v>
      </c>
      <c r="C736" s="56" t="s">
        <v>12</v>
      </c>
      <c r="D736" s="57" t="s">
        <v>42</v>
      </c>
      <c r="E736" s="58" t="s">
        <v>12</v>
      </c>
      <c r="F736" s="117" t="s">
        <v>101</v>
      </c>
      <c r="G736" s="117">
        <v>16260111</v>
      </c>
      <c r="H736" s="118">
        <v>46141</v>
      </c>
      <c r="I736" s="105" t="s">
        <v>1211</v>
      </c>
      <c r="J736" s="105" t="s">
        <v>81</v>
      </c>
      <c r="K736" s="106" t="s">
        <v>82</v>
      </c>
      <c r="L736" s="107">
        <v>85680</v>
      </c>
      <c r="M736" s="55">
        <v>46113</v>
      </c>
      <c r="N736" s="37"/>
    </row>
    <row r="737" spans="1:14" ht="36" x14ac:dyDescent="0.2">
      <c r="A737" s="100" t="s">
        <v>36</v>
      </c>
      <c r="B737" s="56" t="s">
        <v>98</v>
      </c>
      <c r="C737" s="56" t="s">
        <v>12</v>
      </c>
      <c r="D737" s="57" t="s">
        <v>42</v>
      </c>
      <c r="E737" s="58" t="s">
        <v>12</v>
      </c>
      <c r="F737" s="117" t="s">
        <v>101</v>
      </c>
      <c r="G737" s="117">
        <v>16260112</v>
      </c>
      <c r="H737" s="118">
        <v>46141</v>
      </c>
      <c r="I737" s="105" t="s">
        <v>1212</v>
      </c>
      <c r="J737" s="105" t="s">
        <v>81</v>
      </c>
      <c r="K737" s="106" t="s">
        <v>82</v>
      </c>
      <c r="L737" s="107">
        <v>104720</v>
      </c>
      <c r="M737" s="55">
        <v>46113</v>
      </c>
      <c r="N737" s="37"/>
    </row>
    <row r="738" spans="1:14" ht="36" x14ac:dyDescent="0.2">
      <c r="A738" s="100" t="s">
        <v>36</v>
      </c>
      <c r="B738" s="56" t="s">
        <v>98</v>
      </c>
      <c r="C738" s="56" t="s">
        <v>12</v>
      </c>
      <c r="D738" s="57" t="s">
        <v>42</v>
      </c>
      <c r="E738" s="58" t="s">
        <v>12</v>
      </c>
      <c r="F738" s="117" t="s">
        <v>101</v>
      </c>
      <c r="G738" s="117">
        <v>16260113</v>
      </c>
      <c r="H738" s="118">
        <v>46141</v>
      </c>
      <c r="I738" s="105" t="s">
        <v>1213</v>
      </c>
      <c r="J738" s="105" t="s">
        <v>81</v>
      </c>
      <c r="K738" s="106" t="s">
        <v>82</v>
      </c>
      <c r="L738" s="107">
        <v>164220</v>
      </c>
      <c r="M738" s="55">
        <v>46113</v>
      </c>
      <c r="N738" s="37"/>
    </row>
    <row r="739" spans="1:14" ht="36" x14ac:dyDescent="0.2">
      <c r="A739" s="100" t="s">
        <v>13</v>
      </c>
      <c r="B739" s="101" t="s">
        <v>0</v>
      </c>
      <c r="C739" s="101" t="s">
        <v>169</v>
      </c>
      <c r="D739" s="48" t="s">
        <v>0</v>
      </c>
      <c r="E739" s="102">
        <v>45517</v>
      </c>
      <c r="F739" s="100"/>
      <c r="G739" s="170">
        <v>17260219</v>
      </c>
      <c r="H739" s="118">
        <v>46113</v>
      </c>
      <c r="I739" s="105" t="s">
        <v>1214</v>
      </c>
      <c r="J739" s="105" t="s">
        <v>629</v>
      </c>
      <c r="K739" s="106" t="s">
        <v>21</v>
      </c>
      <c r="L739" s="107">
        <v>99850</v>
      </c>
      <c r="M739" s="55">
        <v>46113</v>
      </c>
      <c r="N739" s="37"/>
    </row>
    <row r="740" spans="1:14" ht="36" x14ac:dyDescent="0.2">
      <c r="A740" s="100" t="s">
        <v>13</v>
      </c>
      <c r="B740" s="101" t="s">
        <v>42</v>
      </c>
      <c r="C740" s="142" t="s">
        <v>1215</v>
      </c>
      <c r="D740" s="57" t="s">
        <v>42</v>
      </c>
      <c r="E740" s="118">
        <v>46099</v>
      </c>
      <c r="F740" s="100"/>
      <c r="G740" s="170">
        <v>17260222</v>
      </c>
      <c r="H740" s="118">
        <v>46114</v>
      </c>
      <c r="I740" s="105" t="s">
        <v>1216</v>
      </c>
      <c r="J740" s="105" t="s">
        <v>1217</v>
      </c>
      <c r="K740" s="143" t="s">
        <v>1218</v>
      </c>
      <c r="L740" s="107">
        <v>1413720</v>
      </c>
      <c r="M740" s="55">
        <v>46113</v>
      </c>
      <c r="N740" s="37"/>
    </row>
    <row r="741" spans="1:14" ht="24" x14ac:dyDescent="0.2">
      <c r="A741" s="100" t="s">
        <v>13</v>
      </c>
      <c r="B741" s="101" t="s">
        <v>0</v>
      </c>
      <c r="C741" s="101" t="s">
        <v>169</v>
      </c>
      <c r="D741" s="48" t="s">
        <v>0</v>
      </c>
      <c r="E741" s="102">
        <v>45517</v>
      </c>
      <c r="F741" s="100"/>
      <c r="G741" s="170">
        <v>17260223</v>
      </c>
      <c r="H741" s="118">
        <v>46114</v>
      </c>
      <c r="I741" s="144" t="s">
        <v>1219</v>
      </c>
      <c r="J741" s="105" t="s">
        <v>629</v>
      </c>
      <c r="K741" s="106" t="s">
        <v>21</v>
      </c>
      <c r="L741" s="107">
        <v>2297500</v>
      </c>
      <c r="M741" s="55">
        <v>46113</v>
      </c>
      <c r="N741" s="37"/>
    </row>
    <row r="742" spans="1:14" ht="36" x14ac:dyDescent="0.2">
      <c r="A742" s="100" t="s">
        <v>13</v>
      </c>
      <c r="B742" s="101" t="s">
        <v>0</v>
      </c>
      <c r="C742" s="101" t="s">
        <v>169</v>
      </c>
      <c r="D742" s="48" t="s">
        <v>0</v>
      </c>
      <c r="E742" s="102">
        <v>45517</v>
      </c>
      <c r="F742" s="100"/>
      <c r="G742" s="170">
        <v>17260224</v>
      </c>
      <c r="H742" s="118">
        <v>46114</v>
      </c>
      <c r="I742" s="105" t="s">
        <v>1220</v>
      </c>
      <c r="J742" s="105" t="s">
        <v>629</v>
      </c>
      <c r="K742" s="106" t="s">
        <v>21</v>
      </c>
      <c r="L742" s="107">
        <v>205402</v>
      </c>
      <c r="M742" s="55">
        <v>46113</v>
      </c>
      <c r="N742" s="37"/>
    </row>
    <row r="743" spans="1:14" ht="36" x14ac:dyDescent="0.2">
      <c r="A743" s="100" t="s">
        <v>13</v>
      </c>
      <c r="B743" s="101" t="s">
        <v>0</v>
      </c>
      <c r="C743" s="101" t="s">
        <v>169</v>
      </c>
      <c r="D743" s="48" t="s">
        <v>0</v>
      </c>
      <c r="E743" s="102">
        <v>45517</v>
      </c>
      <c r="F743" s="100"/>
      <c r="G743" s="170">
        <v>17260225</v>
      </c>
      <c r="H743" s="118">
        <v>46119</v>
      </c>
      <c r="I743" s="105" t="s">
        <v>1221</v>
      </c>
      <c r="J743" s="105" t="s">
        <v>629</v>
      </c>
      <c r="K743" s="106" t="s">
        <v>21</v>
      </c>
      <c r="L743" s="107">
        <v>429172</v>
      </c>
      <c r="M743" s="55">
        <v>46113</v>
      </c>
      <c r="N743" s="37"/>
    </row>
    <row r="744" spans="1:14" ht="48" x14ac:dyDescent="0.2">
      <c r="A744" s="100" t="s">
        <v>13</v>
      </c>
      <c r="B744" s="105" t="s">
        <v>16</v>
      </c>
      <c r="C744" s="105" t="s">
        <v>68</v>
      </c>
      <c r="D744" s="73" t="s">
        <v>16</v>
      </c>
      <c r="E744" s="118">
        <v>45159</v>
      </c>
      <c r="F744" s="100"/>
      <c r="G744" s="170">
        <v>17260227</v>
      </c>
      <c r="H744" s="118">
        <v>46119</v>
      </c>
      <c r="I744" s="105" t="s">
        <v>1222</v>
      </c>
      <c r="J744" s="105" t="s">
        <v>69</v>
      </c>
      <c r="K744" s="109" t="s">
        <v>70</v>
      </c>
      <c r="L744" s="107">
        <v>163600</v>
      </c>
      <c r="M744" s="55">
        <v>46113</v>
      </c>
      <c r="N744" s="37"/>
    </row>
    <row r="745" spans="1:14" ht="36" x14ac:dyDescent="0.2">
      <c r="A745" s="100" t="s">
        <v>13</v>
      </c>
      <c r="B745" s="101" t="s">
        <v>0</v>
      </c>
      <c r="C745" s="101" t="s">
        <v>169</v>
      </c>
      <c r="D745" s="48" t="s">
        <v>0</v>
      </c>
      <c r="E745" s="102">
        <v>45517</v>
      </c>
      <c r="F745" s="100"/>
      <c r="G745" s="170">
        <v>17260229</v>
      </c>
      <c r="H745" s="118">
        <v>46119</v>
      </c>
      <c r="I745" s="105" t="s">
        <v>1223</v>
      </c>
      <c r="J745" s="105" t="s">
        <v>629</v>
      </c>
      <c r="K745" s="106" t="s">
        <v>21</v>
      </c>
      <c r="L745" s="107">
        <v>539116</v>
      </c>
      <c r="M745" s="55">
        <v>46113</v>
      </c>
      <c r="N745" s="37"/>
    </row>
    <row r="746" spans="1:14" ht="36" x14ac:dyDescent="0.2">
      <c r="A746" s="100" t="s">
        <v>13</v>
      </c>
      <c r="B746" s="101" t="s">
        <v>0</v>
      </c>
      <c r="C746" s="101" t="s">
        <v>169</v>
      </c>
      <c r="D746" s="48" t="s">
        <v>0</v>
      </c>
      <c r="E746" s="102">
        <v>45517</v>
      </c>
      <c r="F746" s="100"/>
      <c r="G746" s="170">
        <v>17260230</v>
      </c>
      <c r="H746" s="118">
        <v>46119</v>
      </c>
      <c r="I746" s="105" t="s">
        <v>1224</v>
      </c>
      <c r="J746" s="105" t="s">
        <v>629</v>
      </c>
      <c r="K746" s="106" t="s">
        <v>21</v>
      </c>
      <c r="L746" s="107">
        <v>206116</v>
      </c>
      <c r="M746" s="55">
        <v>46113</v>
      </c>
      <c r="N746" s="37"/>
    </row>
    <row r="747" spans="1:14" ht="36" x14ac:dyDescent="0.2">
      <c r="A747" s="100" t="s">
        <v>13</v>
      </c>
      <c r="B747" s="101" t="s">
        <v>0</v>
      </c>
      <c r="C747" s="101" t="s">
        <v>169</v>
      </c>
      <c r="D747" s="48" t="s">
        <v>0</v>
      </c>
      <c r="E747" s="102">
        <v>45517</v>
      </c>
      <c r="F747" s="100"/>
      <c r="G747" s="170">
        <v>17260231</v>
      </c>
      <c r="H747" s="118">
        <v>46119</v>
      </c>
      <c r="I747" s="105" t="s">
        <v>1225</v>
      </c>
      <c r="J747" s="105" t="s">
        <v>629</v>
      </c>
      <c r="K747" s="106" t="s">
        <v>21</v>
      </c>
      <c r="L747" s="107">
        <v>206116</v>
      </c>
      <c r="M747" s="55">
        <v>46113</v>
      </c>
      <c r="N747" s="37"/>
    </row>
    <row r="748" spans="1:14" ht="36" x14ac:dyDescent="0.2">
      <c r="A748" s="100" t="s">
        <v>13</v>
      </c>
      <c r="B748" s="101" t="s">
        <v>0</v>
      </c>
      <c r="C748" s="101" t="s">
        <v>169</v>
      </c>
      <c r="D748" s="48" t="s">
        <v>0</v>
      </c>
      <c r="E748" s="102">
        <v>45517</v>
      </c>
      <c r="F748" s="100"/>
      <c r="G748" s="170">
        <v>17260232</v>
      </c>
      <c r="H748" s="118">
        <v>46119</v>
      </c>
      <c r="I748" s="105" t="s">
        <v>1226</v>
      </c>
      <c r="J748" s="105" t="s">
        <v>629</v>
      </c>
      <c r="K748" s="106" t="s">
        <v>21</v>
      </c>
      <c r="L748" s="107">
        <v>206116</v>
      </c>
      <c r="M748" s="55">
        <v>46113</v>
      </c>
      <c r="N748" s="37"/>
    </row>
    <row r="749" spans="1:14" ht="24" x14ac:dyDescent="0.2">
      <c r="A749" s="100" t="s">
        <v>13</v>
      </c>
      <c r="B749" s="56" t="s">
        <v>98</v>
      </c>
      <c r="C749" s="56" t="s">
        <v>12</v>
      </c>
      <c r="D749" s="57" t="s">
        <v>42</v>
      </c>
      <c r="E749" s="58" t="s">
        <v>12</v>
      </c>
      <c r="F749" s="100"/>
      <c r="G749" s="170">
        <v>17260233</v>
      </c>
      <c r="H749" s="118">
        <v>46120</v>
      </c>
      <c r="I749" s="105" t="s">
        <v>1227</v>
      </c>
      <c r="J749" s="142" t="s">
        <v>547</v>
      </c>
      <c r="K749" s="145" t="s">
        <v>548</v>
      </c>
      <c r="L749" s="107">
        <v>43125</v>
      </c>
      <c r="M749" s="55">
        <v>46113</v>
      </c>
      <c r="N749" s="37"/>
    </row>
    <row r="750" spans="1:14" ht="24" x14ac:dyDescent="0.2">
      <c r="A750" s="100" t="s">
        <v>13</v>
      </c>
      <c r="B750" s="101" t="s">
        <v>0</v>
      </c>
      <c r="C750" s="101" t="s">
        <v>169</v>
      </c>
      <c r="D750" s="48" t="s">
        <v>0</v>
      </c>
      <c r="E750" s="102">
        <v>45517</v>
      </c>
      <c r="F750" s="100"/>
      <c r="G750" s="171">
        <v>17260234</v>
      </c>
      <c r="H750" s="122">
        <v>46120</v>
      </c>
      <c r="I750" s="110" t="s">
        <v>1228</v>
      </c>
      <c r="J750" s="105" t="s">
        <v>629</v>
      </c>
      <c r="K750" s="106" t="s">
        <v>21</v>
      </c>
      <c r="L750" s="113">
        <v>141531</v>
      </c>
      <c r="M750" s="55">
        <v>46113</v>
      </c>
      <c r="N750" s="37"/>
    </row>
    <row r="751" spans="1:14" ht="36" x14ac:dyDescent="0.2">
      <c r="A751" s="100" t="s">
        <v>13</v>
      </c>
      <c r="B751" s="101" t="s">
        <v>0</v>
      </c>
      <c r="C751" s="101" t="s">
        <v>169</v>
      </c>
      <c r="D751" s="48" t="s">
        <v>0</v>
      </c>
      <c r="E751" s="102">
        <v>45517</v>
      </c>
      <c r="F751" s="100"/>
      <c r="G751" s="170">
        <v>17260239</v>
      </c>
      <c r="H751" s="118">
        <v>46121</v>
      </c>
      <c r="I751" s="142" t="s">
        <v>1229</v>
      </c>
      <c r="J751" s="105" t="s">
        <v>629</v>
      </c>
      <c r="K751" s="106" t="s">
        <v>21</v>
      </c>
      <c r="L751" s="107">
        <v>1994958</v>
      </c>
      <c r="M751" s="55">
        <v>46113</v>
      </c>
      <c r="N751" s="37"/>
    </row>
    <row r="752" spans="1:14" ht="60" x14ac:dyDescent="0.2">
      <c r="A752" s="100" t="s">
        <v>13</v>
      </c>
      <c r="B752" s="105" t="s">
        <v>16</v>
      </c>
      <c r="C752" s="105" t="s">
        <v>68</v>
      </c>
      <c r="D752" s="73" t="s">
        <v>16</v>
      </c>
      <c r="E752" s="118">
        <v>45159</v>
      </c>
      <c r="F752" s="100"/>
      <c r="G752" s="170">
        <v>17260240</v>
      </c>
      <c r="H752" s="118">
        <v>46122</v>
      </c>
      <c r="I752" s="105" t="s">
        <v>1230</v>
      </c>
      <c r="J752" s="105" t="s">
        <v>69</v>
      </c>
      <c r="K752" s="145" t="s">
        <v>70</v>
      </c>
      <c r="L752" s="107">
        <v>1063975</v>
      </c>
      <c r="M752" s="55">
        <v>46113</v>
      </c>
      <c r="N752" s="37"/>
    </row>
    <row r="753" spans="1:14" ht="36" x14ac:dyDescent="0.2">
      <c r="A753" s="100" t="s">
        <v>13</v>
      </c>
      <c r="B753" s="101" t="s">
        <v>0</v>
      </c>
      <c r="C753" s="101" t="s">
        <v>169</v>
      </c>
      <c r="D753" s="48" t="s">
        <v>0</v>
      </c>
      <c r="E753" s="102">
        <v>45517</v>
      </c>
      <c r="F753" s="100"/>
      <c r="G753" s="170">
        <v>17260241</v>
      </c>
      <c r="H753" s="118">
        <v>46122</v>
      </c>
      <c r="I753" s="105" t="s">
        <v>1231</v>
      </c>
      <c r="J753" s="105" t="s">
        <v>629</v>
      </c>
      <c r="K753" s="106" t="s">
        <v>21</v>
      </c>
      <c r="L753" s="107">
        <v>200058</v>
      </c>
      <c r="M753" s="55">
        <v>46113</v>
      </c>
      <c r="N753" s="37"/>
    </row>
    <row r="754" spans="1:14" ht="36" x14ac:dyDescent="0.2">
      <c r="A754" s="100" t="s">
        <v>13</v>
      </c>
      <c r="B754" s="101" t="s">
        <v>0</v>
      </c>
      <c r="C754" s="101" t="s">
        <v>169</v>
      </c>
      <c r="D754" s="48" t="s">
        <v>0</v>
      </c>
      <c r="E754" s="102">
        <v>45517</v>
      </c>
      <c r="F754" s="100"/>
      <c r="G754" s="170">
        <v>17260242</v>
      </c>
      <c r="H754" s="118">
        <v>46122</v>
      </c>
      <c r="I754" s="105" t="s">
        <v>1232</v>
      </c>
      <c r="J754" s="105" t="s">
        <v>629</v>
      </c>
      <c r="K754" s="106" t="s">
        <v>21</v>
      </c>
      <c r="L754" s="107">
        <v>200058</v>
      </c>
      <c r="M754" s="55">
        <v>46113</v>
      </c>
      <c r="N754" s="37"/>
    </row>
    <row r="755" spans="1:14" ht="72" x14ac:dyDescent="0.2">
      <c r="A755" s="100" t="s">
        <v>13</v>
      </c>
      <c r="B755" s="101" t="s">
        <v>0</v>
      </c>
      <c r="C755" s="101" t="s">
        <v>169</v>
      </c>
      <c r="D755" s="48" t="s">
        <v>0</v>
      </c>
      <c r="E755" s="102">
        <v>45517</v>
      </c>
      <c r="F755" s="100"/>
      <c r="G755" s="170">
        <v>17260243</v>
      </c>
      <c r="H755" s="118">
        <v>46122</v>
      </c>
      <c r="I755" s="105" t="s">
        <v>1233</v>
      </c>
      <c r="J755" s="105" t="s">
        <v>629</v>
      </c>
      <c r="K755" s="106" t="s">
        <v>21</v>
      </c>
      <c r="L755" s="107">
        <v>244088</v>
      </c>
      <c r="M755" s="55">
        <v>46113</v>
      </c>
      <c r="N755" s="37"/>
    </row>
    <row r="756" spans="1:14" ht="72" x14ac:dyDescent="0.2">
      <c r="A756" s="100" t="s">
        <v>13</v>
      </c>
      <c r="B756" s="101" t="s">
        <v>0</v>
      </c>
      <c r="C756" s="101" t="s">
        <v>169</v>
      </c>
      <c r="D756" s="48" t="s">
        <v>0</v>
      </c>
      <c r="E756" s="102">
        <v>45517</v>
      </c>
      <c r="F756" s="100"/>
      <c r="G756" s="170">
        <v>17260244</v>
      </c>
      <c r="H756" s="118">
        <v>46122</v>
      </c>
      <c r="I756" s="105" t="s">
        <v>1234</v>
      </c>
      <c r="J756" s="105" t="s">
        <v>629</v>
      </c>
      <c r="K756" s="106" t="s">
        <v>21</v>
      </c>
      <c r="L756" s="107">
        <v>244088</v>
      </c>
      <c r="M756" s="55">
        <v>46113</v>
      </c>
      <c r="N756" s="37"/>
    </row>
    <row r="757" spans="1:14" ht="60" x14ac:dyDescent="0.2">
      <c r="A757" s="100" t="s">
        <v>13</v>
      </c>
      <c r="B757" s="101" t="s">
        <v>0</v>
      </c>
      <c r="C757" s="101" t="s">
        <v>169</v>
      </c>
      <c r="D757" s="48" t="s">
        <v>0</v>
      </c>
      <c r="E757" s="102">
        <v>45517</v>
      </c>
      <c r="F757" s="100"/>
      <c r="G757" s="170">
        <v>17260247</v>
      </c>
      <c r="H757" s="118">
        <v>46125</v>
      </c>
      <c r="I757" s="105" t="s">
        <v>1235</v>
      </c>
      <c r="J757" s="105" t="s">
        <v>629</v>
      </c>
      <c r="K757" s="106" t="s">
        <v>21</v>
      </c>
      <c r="L757" s="107">
        <v>208646</v>
      </c>
      <c r="M757" s="55">
        <v>46113</v>
      </c>
      <c r="N757" s="37"/>
    </row>
    <row r="758" spans="1:14" ht="48" x14ac:dyDescent="0.2">
      <c r="A758" s="100" t="s">
        <v>13</v>
      </c>
      <c r="B758" s="56" t="s">
        <v>98</v>
      </c>
      <c r="C758" s="56" t="s">
        <v>12</v>
      </c>
      <c r="D758" s="57" t="s">
        <v>42</v>
      </c>
      <c r="E758" s="58" t="s">
        <v>12</v>
      </c>
      <c r="F758" s="100"/>
      <c r="G758" s="170">
        <v>17260248</v>
      </c>
      <c r="H758" s="118">
        <v>46125</v>
      </c>
      <c r="I758" s="105" t="s">
        <v>1236</v>
      </c>
      <c r="J758" s="105" t="s">
        <v>165</v>
      </c>
      <c r="K758" s="145" t="s">
        <v>166</v>
      </c>
      <c r="L758" s="107">
        <v>28560</v>
      </c>
      <c r="M758" s="55">
        <v>46113</v>
      </c>
      <c r="N758" s="37"/>
    </row>
    <row r="759" spans="1:14" ht="48" x14ac:dyDescent="0.2">
      <c r="A759" s="100" t="s">
        <v>13</v>
      </c>
      <c r="B759" s="101" t="s">
        <v>0</v>
      </c>
      <c r="C759" s="101" t="s">
        <v>169</v>
      </c>
      <c r="D759" s="48" t="s">
        <v>0</v>
      </c>
      <c r="E759" s="102">
        <v>45517</v>
      </c>
      <c r="F759" s="100"/>
      <c r="G759" s="170">
        <v>17260250</v>
      </c>
      <c r="H759" s="122">
        <v>46127</v>
      </c>
      <c r="I759" s="105" t="s">
        <v>1237</v>
      </c>
      <c r="J759" s="105" t="s">
        <v>629</v>
      </c>
      <c r="K759" s="106" t="s">
        <v>21</v>
      </c>
      <c r="L759" s="107">
        <v>90879</v>
      </c>
      <c r="M759" s="55">
        <v>46113</v>
      </c>
      <c r="N759" s="37"/>
    </row>
    <row r="760" spans="1:14" ht="36" x14ac:dyDescent="0.2">
      <c r="A760" s="100" t="s">
        <v>13</v>
      </c>
      <c r="B760" s="101" t="s">
        <v>0</v>
      </c>
      <c r="C760" s="101" t="s">
        <v>169</v>
      </c>
      <c r="D760" s="48" t="s">
        <v>0</v>
      </c>
      <c r="E760" s="102">
        <v>45517</v>
      </c>
      <c r="F760" s="100"/>
      <c r="G760" s="171">
        <v>17260251</v>
      </c>
      <c r="H760" s="122">
        <v>46127</v>
      </c>
      <c r="I760" s="110" t="s">
        <v>1238</v>
      </c>
      <c r="J760" s="105" t="s">
        <v>629</v>
      </c>
      <c r="K760" s="106" t="s">
        <v>21</v>
      </c>
      <c r="L760" s="113">
        <v>233674</v>
      </c>
      <c r="M760" s="55">
        <v>46113</v>
      </c>
      <c r="N760" s="37"/>
    </row>
    <row r="761" spans="1:14" ht="36" x14ac:dyDescent="0.2">
      <c r="A761" s="100" t="s">
        <v>13</v>
      </c>
      <c r="B761" s="101" t="s">
        <v>0</v>
      </c>
      <c r="C761" s="101" t="s">
        <v>169</v>
      </c>
      <c r="D761" s="48" t="s">
        <v>0</v>
      </c>
      <c r="E761" s="102">
        <v>45517</v>
      </c>
      <c r="F761" s="100"/>
      <c r="G761" s="170">
        <v>17260252</v>
      </c>
      <c r="H761" s="122">
        <v>46127</v>
      </c>
      <c r="I761" s="105" t="s">
        <v>1239</v>
      </c>
      <c r="J761" s="105" t="s">
        <v>629</v>
      </c>
      <c r="K761" s="106" t="s">
        <v>21</v>
      </c>
      <c r="L761" s="107">
        <v>233674</v>
      </c>
      <c r="M761" s="55">
        <v>46113</v>
      </c>
      <c r="N761" s="37"/>
    </row>
    <row r="762" spans="1:14" ht="36" x14ac:dyDescent="0.2">
      <c r="A762" s="100" t="s">
        <v>13</v>
      </c>
      <c r="B762" s="101" t="s">
        <v>42</v>
      </c>
      <c r="C762" s="105" t="s">
        <v>1240</v>
      </c>
      <c r="D762" s="57" t="s">
        <v>42</v>
      </c>
      <c r="E762" s="118">
        <v>45631</v>
      </c>
      <c r="F762" s="100"/>
      <c r="G762" s="170">
        <v>17260253</v>
      </c>
      <c r="H762" s="122">
        <v>46127</v>
      </c>
      <c r="I762" s="105" t="s">
        <v>1241</v>
      </c>
      <c r="J762" s="105" t="s">
        <v>1242</v>
      </c>
      <c r="K762" s="172" t="s">
        <v>1243</v>
      </c>
      <c r="L762" s="107">
        <f>353370600/3</f>
        <v>117790200</v>
      </c>
      <c r="M762" s="55">
        <v>46113</v>
      </c>
      <c r="N762" s="37"/>
    </row>
    <row r="763" spans="1:14" ht="24" x14ac:dyDescent="0.2">
      <c r="A763" s="100" t="s">
        <v>13</v>
      </c>
      <c r="B763" s="56" t="s">
        <v>98</v>
      </c>
      <c r="C763" s="56" t="s">
        <v>12</v>
      </c>
      <c r="D763" s="57" t="s">
        <v>42</v>
      </c>
      <c r="E763" s="58" t="s">
        <v>12</v>
      </c>
      <c r="F763" s="100"/>
      <c r="G763" s="170">
        <v>17260255</v>
      </c>
      <c r="H763" s="118">
        <v>46128</v>
      </c>
      <c r="I763" s="105" t="s">
        <v>1244</v>
      </c>
      <c r="J763" s="105" t="s">
        <v>1245</v>
      </c>
      <c r="K763" s="172" t="s">
        <v>1246</v>
      </c>
      <c r="L763" s="107">
        <v>150945</v>
      </c>
      <c r="M763" s="55">
        <v>46113</v>
      </c>
      <c r="N763" s="37"/>
    </row>
    <row r="764" spans="1:14" ht="36" x14ac:dyDescent="0.2">
      <c r="A764" s="100" t="s">
        <v>13</v>
      </c>
      <c r="B764" s="101" t="s">
        <v>0</v>
      </c>
      <c r="C764" s="101" t="s">
        <v>169</v>
      </c>
      <c r="D764" s="48" t="s">
        <v>0</v>
      </c>
      <c r="E764" s="102">
        <v>45517</v>
      </c>
      <c r="F764" s="100"/>
      <c r="G764" s="170">
        <v>17260257</v>
      </c>
      <c r="H764" s="118">
        <v>46128</v>
      </c>
      <c r="I764" s="142" t="s">
        <v>1247</v>
      </c>
      <c r="J764" s="105" t="s">
        <v>629</v>
      </c>
      <c r="K764" s="106" t="s">
        <v>21</v>
      </c>
      <c r="L764" s="107">
        <v>233502</v>
      </c>
      <c r="M764" s="55">
        <v>46113</v>
      </c>
      <c r="N764" s="37"/>
    </row>
    <row r="765" spans="1:14" ht="36" x14ac:dyDescent="0.2">
      <c r="A765" s="100" t="s">
        <v>13</v>
      </c>
      <c r="B765" s="101" t="s">
        <v>0</v>
      </c>
      <c r="C765" s="101" t="s">
        <v>169</v>
      </c>
      <c r="D765" s="48" t="s">
        <v>0</v>
      </c>
      <c r="E765" s="102">
        <v>45517</v>
      </c>
      <c r="F765" s="100"/>
      <c r="G765" s="170">
        <v>17260258</v>
      </c>
      <c r="H765" s="118">
        <v>46128</v>
      </c>
      <c r="I765" s="142" t="s">
        <v>1248</v>
      </c>
      <c r="J765" s="105" t="s">
        <v>629</v>
      </c>
      <c r="K765" s="106" t="s">
        <v>21</v>
      </c>
      <c r="L765" s="107">
        <v>233502</v>
      </c>
      <c r="M765" s="55">
        <v>46113</v>
      </c>
      <c r="N765" s="37"/>
    </row>
    <row r="766" spans="1:14" ht="36" x14ac:dyDescent="0.2">
      <c r="A766" s="100" t="s">
        <v>13</v>
      </c>
      <c r="B766" s="101" t="s">
        <v>0</v>
      </c>
      <c r="C766" s="101" t="s">
        <v>169</v>
      </c>
      <c r="D766" s="48" t="s">
        <v>0</v>
      </c>
      <c r="E766" s="102">
        <v>45517</v>
      </c>
      <c r="F766" s="100"/>
      <c r="G766" s="170">
        <v>17260259</v>
      </c>
      <c r="H766" s="118">
        <v>46128</v>
      </c>
      <c r="I766" s="142" t="s">
        <v>1249</v>
      </c>
      <c r="J766" s="105" t="s">
        <v>629</v>
      </c>
      <c r="K766" s="106" t="s">
        <v>21</v>
      </c>
      <c r="L766" s="107">
        <v>233502</v>
      </c>
      <c r="M766" s="55">
        <v>46113</v>
      </c>
      <c r="N766" s="37"/>
    </row>
    <row r="767" spans="1:14" ht="36" x14ac:dyDescent="0.2">
      <c r="A767" s="100" t="s">
        <v>13</v>
      </c>
      <c r="B767" s="101" t="s">
        <v>0</v>
      </c>
      <c r="C767" s="101" t="s">
        <v>169</v>
      </c>
      <c r="D767" s="48" t="s">
        <v>0</v>
      </c>
      <c r="E767" s="102">
        <v>45517</v>
      </c>
      <c r="F767" s="100"/>
      <c r="G767" s="170">
        <v>17260260</v>
      </c>
      <c r="H767" s="118">
        <v>46128</v>
      </c>
      <c r="I767" s="142" t="s">
        <v>1250</v>
      </c>
      <c r="J767" s="105" t="s">
        <v>629</v>
      </c>
      <c r="K767" s="106" t="s">
        <v>21</v>
      </c>
      <c r="L767" s="107">
        <v>253502</v>
      </c>
      <c r="M767" s="55">
        <v>46113</v>
      </c>
      <c r="N767" s="37"/>
    </row>
    <row r="768" spans="1:14" ht="36" x14ac:dyDescent="0.2">
      <c r="A768" s="100" t="s">
        <v>13</v>
      </c>
      <c r="B768" s="101" t="s">
        <v>0</v>
      </c>
      <c r="C768" s="101" t="s">
        <v>169</v>
      </c>
      <c r="D768" s="48" t="s">
        <v>0</v>
      </c>
      <c r="E768" s="102">
        <v>45517</v>
      </c>
      <c r="F768" s="100"/>
      <c r="G768" s="170">
        <v>17260261</v>
      </c>
      <c r="H768" s="118">
        <v>46128</v>
      </c>
      <c r="I768" s="142" t="s">
        <v>1251</v>
      </c>
      <c r="J768" s="105" t="s">
        <v>629</v>
      </c>
      <c r="K768" s="106" t="s">
        <v>21</v>
      </c>
      <c r="L768" s="107">
        <v>253502</v>
      </c>
      <c r="M768" s="55">
        <v>46113</v>
      </c>
      <c r="N768" s="37"/>
    </row>
    <row r="769" spans="1:14" ht="36" x14ac:dyDescent="0.2">
      <c r="A769" s="100" t="s">
        <v>13</v>
      </c>
      <c r="B769" s="101" t="s">
        <v>0</v>
      </c>
      <c r="C769" s="101" t="s">
        <v>169</v>
      </c>
      <c r="D769" s="48" t="s">
        <v>0</v>
      </c>
      <c r="E769" s="102">
        <v>45517</v>
      </c>
      <c r="F769" s="100"/>
      <c r="G769" s="170">
        <v>17260262</v>
      </c>
      <c r="H769" s="118">
        <v>46128</v>
      </c>
      <c r="I769" s="142" t="s">
        <v>1252</v>
      </c>
      <c r="J769" s="105" t="s">
        <v>629</v>
      </c>
      <c r="K769" s="106" t="s">
        <v>21</v>
      </c>
      <c r="L769" s="107">
        <v>253502</v>
      </c>
      <c r="M769" s="55">
        <v>46113</v>
      </c>
      <c r="N769" s="37"/>
    </row>
    <row r="770" spans="1:14" ht="36" x14ac:dyDescent="0.2">
      <c r="A770" s="100" t="s">
        <v>13</v>
      </c>
      <c r="B770" s="101" t="s">
        <v>0</v>
      </c>
      <c r="C770" s="101" t="s">
        <v>169</v>
      </c>
      <c r="D770" s="48" t="s">
        <v>0</v>
      </c>
      <c r="E770" s="102">
        <v>45517</v>
      </c>
      <c r="F770" s="100"/>
      <c r="G770" s="170">
        <v>17260263</v>
      </c>
      <c r="H770" s="118">
        <v>46128</v>
      </c>
      <c r="I770" s="142" t="s">
        <v>1253</v>
      </c>
      <c r="J770" s="105" t="s">
        <v>629</v>
      </c>
      <c r="K770" s="106" t="s">
        <v>21</v>
      </c>
      <c r="L770" s="107">
        <v>253502</v>
      </c>
      <c r="M770" s="55">
        <v>46113</v>
      </c>
      <c r="N770" s="37"/>
    </row>
    <row r="771" spans="1:14" ht="36" x14ac:dyDescent="0.2">
      <c r="A771" s="100" t="s">
        <v>13</v>
      </c>
      <c r="B771" s="101" t="s">
        <v>0</v>
      </c>
      <c r="C771" s="101" t="s">
        <v>169</v>
      </c>
      <c r="D771" s="48" t="s">
        <v>0</v>
      </c>
      <c r="E771" s="102">
        <v>45517</v>
      </c>
      <c r="F771" s="100"/>
      <c r="G771" s="170">
        <v>17260264</v>
      </c>
      <c r="H771" s="118">
        <v>46128</v>
      </c>
      <c r="I771" s="142" t="s">
        <v>1254</v>
      </c>
      <c r="J771" s="105" t="s">
        <v>629</v>
      </c>
      <c r="K771" s="106" t="s">
        <v>21</v>
      </c>
      <c r="L771" s="107">
        <v>256502</v>
      </c>
      <c r="M771" s="55">
        <v>46113</v>
      </c>
      <c r="N771" s="37"/>
    </row>
    <row r="772" spans="1:14" ht="36" x14ac:dyDescent="0.2">
      <c r="A772" s="100" t="s">
        <v>13</v>
      </c>
      <c r="B772" s="101" t="s">
        <v>0</v>
      </c>
      <c r="C772" s="101" t="s">
        <v>169</v>
      </c>
      <c r="D772" s="48" t="s">
        <v>0</v>
      </c>
      <c r="E772" s="102">
        <v>45517</v>
      </c>
      <c r="F772" s="100"/>
      <c r="G772" s="170">
        <v>17260265</v>
      </c>
      <c r="H772" s="118">
        <v>46128</v>
      </c>
      <c r="I772" s="142" t="s">
        <v>1255</v>
      </c>
      <c r="J772" s="105" t="s">
        <v>629</v>
      </c>
      <c r="K772" s="106" t="s">
        <v>21</v>
      </c>
      <c r="L772" s="107">
        <v>256502</v>
      </c>
      <c r="M772" s="55">
        <v>46113</v>
      </c>
      <c r="N772" s="37"/>
    </row>
    <row r="773" spans="1:14" ht="36" x14ac:dyDescent="0.2">
      <c r="A773" s="100" t="s">
        <v>13</v>
      </c>
      <c r="B773" s="101" t="s">
        <v>0</v>
      </c>
      <c r="C773" s="101" t="s">
        <v>169</v>
      </c>
      <c r="D773" s="48" t="s">
        <v>0</v>
      </c>
      <c r="E773" s="102">
        <v>45517</v>
      </c>
      <c r="F773" s="100"/>
      <c r="G773" s="170">
        <v>17260266</v>
      </c>
      <c r="H773" s="118">
        <v>46128</v>
      </c>
      <c r="I773" s="142" t="s">
        <v>1256</v>
      </c>
      <c r="J773" s="105" t="s">
        <v>629</v>
      </c>
      <c r="K773" s="106" t="s">
        <v>21</v>
      </c>
      <c r="L773" s="107">
        <v>256502</v>
      </c>
      <c r="M773" s="55">
        <v>46113</v>
      </c>
      <c r="N773" s="37"/>
    </row>
    <row r="774" spans="1:14" ht="36" x14ac:dyDescent="0.2">
      <c r="A774" s="100" t="s">
        <v>13</v>
      </c>
      <c r="B774" s="101" t="s">
        <v>0</v>
      </c>
      <c r="C774" s="101" t="s">
        <v>169</v>
      </c>
      <c r="D774" s="48" t="s">
        <v>0</v>
      </c>
      <c r="E774" s="102">
        <v>45517</v>
      </c>
      <c r="F774" s="100"/>
      <c r="G774" s="170">
        <v>17260267</v>
      </c>
      <c r="H774" s="118">
        <v>46128</v>
      </c>
      <c r="I774" s="142" t="s">
        <v>1257</v>
      </c>
      <c r="J774" s="105" t="s">
        <v>629</v>
      </c>
      <c r="K774" s="106" t="s">
        <v>21</v>
      </c>
      <c r="L774" s="107">
        <v>256502</v>
      </c>
      <c r="M774" s="55">
        <v>46113</v>
      </c>
      <c r="N774" s="37"/>
    </row>
    <row r="775" spans="1:14" ht="36" x14ac:dyDescent="0.2">
      <c r="A775" s="100" t="s">
        <v>13</v>
      </c>
      <c r="B775" s="101" t="s">
        <v>0</v>
      </c>
      <c r="C775" s="101" t="s">
        <v>169</v>
      </c>
      <c r="D775" s="48" t="s">
        <v>0</v>
      </c>
      <c r="E775" s="102">
        <v>45517</v>
      </c>
      <c r="F775" s="100"/>
      <c r="G775" s="170">
        <v>17260268</v>
      </c>
      <c r="H775" s="118">
        <v>46128</v>
      </c>
      <c r="I775" s="142" t="s">
        <v>1258</v>
      </c>
      <c r="J775" s="105" t="s">
        <v>629</v>
      </c>
      <c r="K775" s="106" t="s">
        <v>21</v>
      </c>
      <c r="L775" s="107">
        <v>256502</v>
      </c>
      <c r="M775" s="55">
        <v>46113</v>
      </c>
      <c r="N775" s="37"/>
    </row>
    <row r="776" spans="1:14" ht="36" x14ac:dyDescent="0.2">
      <c r="A776" s="100" t="s">
        <v>13</v>
      </c>
      <c r="B776" s="101" t="s">
        <v>0</v>
      </c>
      <c r="C776" s="101" t="s">
        <v>169</v>
      </c>
      <c r="D776" s="48" t="s">
        <v>0</v>
      </c>
      <c r="E776" s="102">
        <v>45517</v>
      </c>
      <c r="F776" s="100"/>
      <c r="G776" s="170">
        <v>17260269</v>
      </c>
      <c r="H776" s="118">
        <v>46128</v>
      </c>
      <c r="I776" s="142" t="s">
        <v>1259</v>
      </c>
      <c r="J776" s="105" t="s">
        <v>629</v>
      </c>
      <c r="K776" s="106" t="s">
        <v>21</v>
      </c>
      <c r="L776" s="107">
        <v>256502</v>
      </c>
      <c r="M776" s="55">
        <v>46113</v>
      </c>
      <c r="N776" s="37"/>
    </row>
    <row r="777" spans="1:14" ht="36" x14ac:dyDescent="0.2">
      <c r="A777" s="100" t="s">
        <v>13</v>
      </c>
      <c r="B777" s="101" t="s">
        <v>0</v>
      </c>
      <c r="C777" s="101" t="s">
        <v>169</v>
      </c>
      <c r="D777" s="48" t="s">
        <v>0</v>
      </c>
      <c r="E777" s="102">
        <v>45517</v>
      </c>
      <c r="F777" s="100"/>
      <c r="G777" s="170">
        <v>17260270</v>
      </c>
      <c r="H777" s="118">
        <v>46128</v>
      </c>
      <c r="I777" s="142" t="s">
        <v>1260</v>
      </c>
      <c r="J777" s="105" t="s">
        <v>629</v>
      </c>
      <c r="K777" s="106" t="s">
        <v>21</v>
      </c>
      <c r="L777" s="107">
        <v>241502</v>
      </c>
      <c r="M777" s="55">
        <v>46113</v>
      </c>
      <c r="N777" s="37"/>
    </row>
    <row r="778" spans="1:14" ht="36" x14ac:dyDescent="0.2">
      <c r="A778" s="100" t="s">
        <v>13</v>
      </c>
      <c r="B778" s="101" t="s">
        <v>0</v>
      </c>
      <c r="C778" s="101" t="s">
        <v>169</v>
      </c>
      <c r="D778" s="48" t="s">
        <v>0</v>
      </c>
      <c r="E778" s="102">
        <v>45517</v>
      </c>
      <c r="F778" s="100"/>
      <c r="G778" s="170">
        <v>17260271</v>
      </c>
      <c r="H778" s="118">
        <v>46128</v>
      </c>
      <c r="I778" s="142" t="s">
        <v>1261</v>
      </c>
      <c r="J778" s="105" t="s">
        <v>629</v>
      </c>
      <c r="K778" s="106" t="s">
        <v>21</v>
      </c>
      <c r="L778" s="107">
        <v>241502</v>
      </c>
      <c r="M778" s="55">
        <v>46113</v>
      </c>
      <c r="N778" s="37"/>
    </row>
    <row r="779" spans="1:14" ht="36" x14ac:dyDescent="0.2">
      <c r="A779" s="100" t="s">
        <v>13</v>
      </c>
      <c r="B779" s="101" t="s">
        <v>0</v>
      </c>
      <c r="C779" s="101" t="s">
        <v>169</v>
      </c>
      <c r="D779" s="48" t="s">
        <v>0</v>
      </c>
      <c r="E779" s="102">
        <v>45517</v>
      </c>
      <c r="F779" s="100"/>
      <c r="G779" s="170">
        <v>17260272</v>
      </c>
      <c r="H779" s="118">
        <v>46128</v>
      </c>
      <c r="I779" s="142" t="s">
        <v>1262</v>
      </c>
      <c r="J779" s="105" t="s">
        <v>629</v>
      </c>
      <c r="K779" s="106" t="s">
        <v>21</v>
      </c>
      <c r="L779" s="107">
        <v>182502</v>
      </c>
      <c r="M779" s="55">
        <v>46113</v>
      </c>
      <c r="N779" s="37"/>
    </row>
    <row r="780" spans="1:14" ht="36" x14ac:dyDescent="0.2">
      <c r="A780" s="100" t="s">
        <v>13</v>
      </c>
      <c r="B780" s="101" t="s">
        <v>0</v>
      </c>
      <c r="C780" s="101" t="s">
        <v>169</v>
      </c>
      <c r="D780" s="48" t="s">
        <v>0</v>
      </c>
      <c r="E780" s="102">
        <v>45517</v>
      </c>
      <c r="F780" s="100"/>
      <c r="G780" s="170">
        <v>17260273</v>
      </c>
      <c r="H780" s="118">
        <v>46128</v>
      </c>
      <c r="I780" s="142" t="s">
        <v>1263</v>
      </c>
      <c r="J780" s="105" t="s">
        <v>629</v>
      </c>
      <c r="K780" s="106" t="s">
        <v>21</v>
      </c>
      <c r="L780" s="107">
        <v>182502</v>
      </c>
      <c r="M780" s="55">
        <v>46113</v>
      </c>
      <c r="N780" s="37"/>
    </row>
    <row r="781" spans="1:14" ht="36" x14ac:dyDescent="0.2">
      <c r="A781" s="100" t="s">
        <v>13</v>
      </c>
      <c r="B781" s="101" t="s">
        <v>0</v>
      </c>
      <c r="C781" s="101" t="s">
        <v>169</v>
      </c>
      <c r="D781" s="48" t="s">
        <v>0</v>
      </c>
      <c r="E781" s="102">
        <v>45517</v>
      </c>
      <c r="F781" s="100"/>
      <c r="G781" s="170">
        <v>17260274</v>
      </c>
      <c r="H781" s="118">
        <v>46128</v>
      </c>
      <c r="I781" s="142" t="s">
        <v>1264</v>
      </c>
      <c r="J781" s="105" t="s">
        <v>629</v>
      </c>
      <c r="K781" s="106" t="s">
        <v>21</v>
      </c>
      <c r="L781" s="107">
        <v>182502</v>
      </c>
      <c r="M781" s="55">
        <v>46113</v>
      </c>
      <c r="N781" s="37"/>
    </row>
    <row r="782" spans="1:14" ht="36" x14ac:dyDescent="0.2">
      <c r="A782" s="100" t="s">
        <v>13</v>
      </c>
      <c r="B782" s="101" t="s">
        <v>0</v>
      </c>
      <c r="C782" s="101" t="s">
        <v>169</v>
      </c>
      <c r="D782" s="48" t="s">
        <v>0</v>
      </c>
      <c r="E782" s="102">
        <v>45517</v>
      </c>
      <c r="F782" s="100"/>
      <c r="G782" s="170">
        <v>17260275</v>
      </c>
      <c r="H782" s="118">
        <v>46128</v>
      </c>
      <c r="I782" s="142" t="s">
        <v>1265</v>
      </c>
      <c r="J782" s="105" t="s">
        <v>629</v>
      </c>
      <c r="K782" s="106" t="s">
        <v>21</v>
      </c>
      <c r="L782" s="107">
        <v>182502</v>
      </c>
      <c r="M782" s="55">
        <v>46113</v>
      </c>
      <c r="N782" s="37"/>
    </row>
    <row r="783" spans="1:14" ht="36" x14ac:dyDescent="0.2">
      <c r="A783" s="100" t="s">
        <v>13</v>
      </c>
      <c r="B783" s="101" t="s">
        <v>0</v>
      </c>
      <c r="C783" s="101" t="s">
        <v>169</v>
      </c>
      <c r="D783" s="48" t="s">
        <v>0</v>
      </c>
      <c r="E783" s="102">
        <v>45517</v>
      </c>
      <c r="F783" s="100"/>
      <c r="G783" s="170">
        <v>17260276</v>
      </c>
      <c r="H783" s="118">
        <v>46128</v>
      </c>
      <c r="I783" s="142" t="s">
        <v>1266</v>
      </c>
      <c r="J783" s="105" t="s">
        <v>629</v>
      </c>
      <c r="K783" s="106" t="s">
        <v>21</v>
      </c>
      <c r="L783" s="107">
        <v>163874</v>
      </c>
      <c r="M783" s="55">
        <v>46113</v>
      </c>
      <c r="N783" s="37"/>
    </row>
    <row r="784" spans="1:14" ht="36" x14ac:dyDescent="0.2">
      <c r="A784" s="100" t="s">
        <v>13</v>
      </c>
      <c r="B784" s="101" t="s">
        <v>0</v>
      </c>
      <c r="C784" s="101" t="s">
        <v>169</v>
      </c>
      <c r="D784" s="48" t="s">
        <v>0</v>
      </c>
      <c r="E784" s="102">
        <v>45517</v>
      </c>
      <c r="F784" s="100"/>
      <c r="G784" s="170">
        <v>17260277</v>
      </c>
      <c r="H784" s="118">
        <v>46128</v>
      </c>
      <c r="I784" s="142" t="s">
        <v>1267</v>
      </c>
      <c r="J784" s="105" t="s">
        <v>629</v>
      </c>
      <c r="K784" s="106" t="s">
        <v>21</v>
      </c>
      <c r="L784" s="107">
        <v>163874</v>
      </c>
      <c r="M784" s="55">
        <v>46113</v>
      </c>
      <c r="N784" s="37"/>
    </row>
    <row r="785" spans="1:14" ht="36" x14ac:dyDescent="0.2">
      <c r="A785" s="100" t="s">
        <v>13</v>
      </c>
      <c r="B785" s="101" t="s">
        <v>0</v>
      </c>
      <c r="C785" s="101" t="s">
        <v>169</v>
      </c>
      <c r="D785" s="48" t="s">
        <v>0</v>
      </c>
      <c r="E785" s="102">
        <v>45517</v>
      </c>
      <c r="F785" s="100"/>
      <c r="G785" s="170">
        <v>17260278</v>
      </c>
      <c r="H785" s="118">
        <v>46128</v>
      </c>
      <c r="I785" s="142" t="s">
        <v>1268</v>
      </c>
      <c r="J785" s="105" t="s">
        <v>629</v>
      </c>
      <c r="K785" s="106" t="s">
        <v>21</v>
      </c>
      <c r="L785" s="107">
        <v>163874</v>
      </c>
      <c r="M785" s="55">
        <v>46113</v>
      </c>
      <c r="N785" s="37"/>
    </row>
    <row r="786" spans="1:14" ht="36" x14ac:dyDescent="0.2">
      <c r="A786" s="100" t="s">
        <v>13</v>
      </c>
      <c r="B786" s="101" t="s">
        <v>0</v>
      </c>
      <c r="C786" s="101" t="s">
        <v>169</v>
      </c>
      <c r="D786" s="48" t="s">
        <v>0</v>
      </c>
      <c r="E786" s="102">
        <v>45517</v>
      </c>
      <c r="F786" s="100"/>
      <c r="G786" s="170">
        <v>17260279</v>
      </c>
      <c r="H786" s="118">
        <v>46128</v>
      </c>
      <c r="I786" s="142" t="s">
        <v>1269</v>
      </c>
      <c r="J786" s="105" t="s">
        <v>629</v>
      </c>
      <c r="K786" s="106" t="s">
        <v>21</v>
      </c>
      <c r="L786" s="107">
        <v>170502</v>
      </c>
      <c r="M786" s="55">
        <v>46113</v>
      </c>
      <c r="N786" s="37"/>
    </row>
    <row r="787" spans="1:14" ht="36" x14ac:dyDescent="0.2">
      <c r="A787" s="100" t="s">
        <v>13</v>
      </c>
      <c r="B787" s="101" t="s">
        <v>0</v>
      </c>
      <c r="C787" s="101" t="s">
        <v>169</v>
      </c>
      <c r="D787" s="48" t="s">
        <v>0</v>
      </c>
      <c r="E787" s="102">
        <v>45517</v>
      </c>
      <c r="F787" s="100"/>
      <c r="G787" s="170">
        <v>17260280</v>
      </c>
      <c r="H787" s="118">
        <v>46128</v>
      </c>
      <c r="I787" s="142" t="s">
        <v>1270</v>
      </c>
      <c r="J787" s="105" t="s">
        <v>629</v>
      </c>
      <c r="K787" s="106" t="s">
        <v>21</v>
      </c>
      <c r="L787" s="107">
        <v>170502</v>
      </c>
      <c r="M787" s="55">
        <v>46113</v>
      </c>
      <c r="N787" s="37"/>
    </row>
    <row r="788" spans="1:14" ht="36" x14ac:dyDescent="0.2">
      <c r="A788" s="100" t="s">
        <v>13</v>
      </c>
      <c r="B788" s="101" t="s">
        <v>0</v>
      </c>
      <c r="C788" s="101" t="s">
        <v>169</v>
      </c>
      <c r="D788" s="48" t="s">
        <v>0</v>
      </c>
      <c r="E788" s="102">
        <v>45517</v>
      </c>
      <c r="F788" s="100"/>
      <c r="G788" s="170">
        <v>17260281</v>
      </c>
      <c r="H788" s="118">
        <v>46128</v>
      </c>
      <c r="I788" s="142" t="s">
        <v>1271</v>
      </c>
      <c r="J788" s="105" t="s">
        <v>629</v>
      </c>
      <c r="K788" s="106" t="s">
        <v>21</v>
      </c>
      <c r="L788" s="107">
        <v>170502</v>
      </c>
      <c r="M788" s="55">
        <v>46113</v>
      </c>
      <c r="N788" s="37"/>
    </row>
    <row r="789" spans="1:14" ht="36" x14ac:dyDescent="0.2">
      <c r="A789" s="100" t="s">
        <v>13</v>
      </c>
      <c r="B789" s="101" t="s">
        <v>0</v>
      </c>
      <c r="C789" s="101" t="s">
        <v>169</v>
      </c>
      <c r="D789" s="48" t="s">
        <v>0</v>
      </c>
      <c r="E789" s="102">
        <v>45517</v>
      </c>
      <c r="F789" s="100"/>
      <c r="G789" s="170">
        <v>17260282</v>
      </c>
      <c r="H789" s="118">
        <v>46128</v>
      </c>
      <c r="I789" s="142" t="s">
        <v>1272</v>
      </c>
      <c r="J789" s="105" t="s">
        <v>629</v>
      </c>
      <c r="K789" s="106" t="s">
        <v>21</v>
      </c>
      <c r="L789" s="107">
        <v>170502</v>
      </c>
      <c r="M789" s="55">
        <v>46113</v>
      </c>
      <c r="N789" s="37"/>
    </row>
    <row r="790" spans="1:14" ht="36" x14ac:dyDescent="0.2">
      <c r="A790" s="100" t="s">
        <v>13</v>
      </c>
      <c r="B790" s="101" t="s">
        <v>0</v>
      </c>
      <c r="C790" s="101" t="s">
        <v>169</v>
      </c>
      <c r="D790" s="48" t="s">
        <v>0</v>
      </c>
      <c r="E790" s="102">
        <v>45517</v>
      </c>
      <c r="F790" s="100"/>
      <c r="G790" s="170">
        <v>17260285</v>
      </c>
      <c r="H790" s="118">
        <v>46132</v>
      </c>
      <c r="I790" s="142" t="s">
        <v>1273</v>
      </c>
      <c r="J790" s="105" t="s">
        <v>629</v>
      </c>
      <c r="K790" s="106" t="s">
        <v>21</v>
      </c>
      <c r="L790" s="107">
        <v>518360</v>
      </c>
      <c r="M790" s="55">
        <v>46113</v>
      </c>
      <c r="N790" s="37"/>
    </row>
    <row r="791" spans="1:14" ht="48" x14ac:dyDescent="0.2">
      <c r="A791" s="100" t="s">
        <v>13</v>
      </c>
      <c r="B791" s="56" t="s">
        <v>98</v>
      </c>
      <c r="C791" s="56" t="s">
        <v>12</v>
      </c>
      <c r="D791" s="57" t="s">
        <v>42</v>
      </c>
      <c r="E791" s="58" t="s">
        <v>12</v>
      </c>
      <c r="F791" s="100"/>
      <c r="G791" s="171">
        <v>17260287</v>
      </c>
      <c r="H791" s="122">
        <v>46132</v>
      </c>
      <c r="I791" s="142" t="s">
        <v>1274</v>
      </c>
      <c r="J791" s="110" t="s">
        <v>606</v>
      </c>
      <c r="K791" s="132" t="s">
        <v>124</v>
      </c>
      <c r="L791" s="113">
        <v>89250</v>
      </c>
      <c r="M791" s="55">
        <v>46113</v>
      </c>
      <c r="N791" s="37"/>
    </row>
    <row r="792" spans="1:14" ht="24" x14ac:dyDescent="0.2">
      <c r="A792" s="100" t="s">
        <v>13</v>
      </c>
      <c r="B792" s="101" t="s">
        <v>42</v>
      </c>
      <c r="C792" s="142" t="s">
        <v>1275</v>
      </c>
      <c r="D792" s="57" t="s">
        <v>42</v>
      </c>
      <c r="E792" s="122">
        <v>46128</v>
      </c>
      <c r="F792" s="100"/>
      <c r="G792" s="170">
        <v>17260288</v>
      </c>
      <c r="H792" s="118">
        <v>46132</v>
      </c>
      <c r="I792" s="142" t="s">
        <v>1276</v>
      </c>
      <c r="J792" s="142" t="s">
        <v>1277</v>
      </c>
      <c r="K792" s="145" t="s">
        <v>1278</v>
      </c>
      <c r="L792" s="107">
        <f>198529362/12*8</f>
        <v>132352908</v>
      </c>
      <c r="M792" s="55">
        <v>46113</v>
      </c>
      <c r="N792" s="37"/>
    </row>
    <row r="793" spans="1:14" ht="24" x14ac:dyDescent="0.2">
      <c r="A793" s="100" t="s">
        <v>13</v>
      </c>
      <c r="B793" s="56" t="s">
        <v>98</v>
      </c>
      <c r="C793" s="56" t="s">
        <v>12</v>
      </c>
      <c r="D793" s="57" t="s">
        <v>42</v>
      </c>
      <c r="E793" s="58" t="s">
        <v>12</v>
      </c>
      <c r="F793" s="100"/>
      <c r="G793" s="170">
        <v>17260290</v>
      </c>
      <c r="H793" s="118">
        <v>46133</v>
      </c>
      <c r="I793" s="105" t="s">
        <v>1279</v>
      </c>
      <c r="J793" s="142" t="s">
        <v>547</v>
      </c>
      <c r="K793" s="145" t="s">
        <v>548</v>
      </c>
      <c r="L793" s="107">
        <v>121449</v>
      </c>
      <c r="M793" s="55">
        <v>46113</v>
      </c>
      <c r="N793" s="37"/>
    </row>
    <row r="794" spans="1:14" ht="36" x14ac:dyDescent="0.2">
      <c r="A794" s="100" t="s">
        <v>13</v>
      </c>
      <c r="B794" s="56" t="s">
        <v>98</v>
      </c>
      <c r="C794" s="56" t="s">
        <v>12</v>
      </c>
      <c r="D794" s="57" t="s">
        <v>42</v>
      </c>
      <c r="E794" s="58" t="s">
        <v>12</v>
      </c>
      <c r="F794" s="100"/>
      <c r="G794" s="170">
        <v>17260292</v>
      </c>
      <c r="H794" s="118">
        <v>46133</v>
      </c>
      <c r="I794" s="105" t="s">
        <v>1280</v>
      </c>
      <c r="J794" s="142" t="s">
        <v>125</v>
      </c>
      <c r="K794" s="145" t="s">
        <v>126</v>
      </c>
      <c r="L794" s="107">
        <v>111964.58</v>
      </c>
      <c r="M794" s="55">
        <v>46113</v>
      </c>
      <c r="N794" s="37"/>
    </row>
    <row r="795" spans="1:14" ht="36" x14ac:dyDescent="0.2">
      <c r="A795" s="100" t="s">
        <v>13</v>
      </c>
      <c r="B795" s="101" t="s">
        <v>0</v>
      </c>
      <c r="C795" s="101" t="s">
        <v>169</v>
      </c>
      <c r="D795" s="48" t="s">
        <v>0</v>
      </c>
      <c r="E795" s="102">
        <v>45517</v>
      </c>
      <c r="F795" s="100"/>
      <c r="G795" s="170">
        <v>17260293</v>
      </c>
      <c r="H795" s="118">
        <v>46133</v>
      </c>
      <c r="I795" s="142" t="s">
        <v>1281</v>
      </c>
      <c r="J795" s="105" t="s">
        <v>629</v>
      </c>
      <c r="K795" s="106" t="s">
        <v>21</v>
      </c>
      <c r="L795" s="107">
        <v>245966</v>
      </c>
      <c r="M795" s="55">
        <v>46113</v>
      </c>
      <c r="N795" s="37"/>
    </row>
    <row r="796" spans="1:14" ht="36" x14ac:dyDescent="0.2">
      <c r="A796" s="100" t="s">
        <v>13</v>
      </c>
      <c r="B796" s="105" t="s">
        <v>16</v>
      </c>
      <c r="C796" s="105" t="s">
        <v>68</v>
      </c>
      <c r="D796" s="73" t="s">
        <v>16</v>
      </c>
      <c r="E796" s="118">
        <v>45159</v>
      </c>
      <c r="F796" s="100"/>
      <c r="G796" s="170">
        <v>17260294</v>
      </c>
      <c r="H796" s="118">
        <v>46134</v>
      </c>
      <c r="I796" s="105" t="s">
        <v>1282</v>
      </c>
      <c r="J796" s="105" t="s">
        <v>69</v>
      </c>
      <c r="K796" s="145" t="s">
        <v>70</v>
      </c>
      <c r="L796" s="107">
        <v>151202</v>
      </c>
      <c r="M796" s="55">
        <v>46113</v>
      </c>
      <c r="N796" s="37"/>
    </row>
    <row r="797" spans="1:14" ht="48" x14ac:dyDescent="0.2">
      <c r="A797" s="100" t="s">
        <v>13</v>
      </c>
      <c r="B797" s="105" t="s">
        <v>16</v>
      </c>
      <c r="C797" s="105" t="s">
        <v>68</v>
      </c>
      <c r="D797" s="73" t="s">
        <v>16</v>
      </c>
      <c r="E797" s="118">
        <v>45159</v>
      </c>
      <c r="F797" s="100"/>
      <c r="G797" s="170">
        <v>17260295</v>
      </c>
      <c r="H797" s="118">
        <v>46134</v>
      </c>
      <c r="I797" s="105" t="s">
        <v>1283</v>
      </c>
      <c r="J797" s="105" t="s">
        <v>69</v>
      </c>
      <c r="K797" s="145" t="s">
        <v>70</v>
      </c>
      <c r="L797" s="107">
        <v>204500</v>
      </c>
      <c r="M797" s="55">
        <v>46113</v>
      </c>
      <c r="N797" s="37"/>
    </row>
    <row r="798" spans="1:14" ht="36" x14ac:dyDescent="0.2">
      <c r="A798" s="100" t="s">
        <v>13</v>
      </c>
      <c r="B798" s="101" t="s">
        <v>0</v>
      </c>
      <c r="C798" s="101" t="s">
        <v>169</v>
      </c>
      <c r="D798" s="48" t="s">
        <v>0</v>
      </c>
      <c r="E798" s="102">
        <v>45517</v>
      </c>
      <c r="F798" s="100"/>
      <c r="G798" s="170">
        <v>17260297</v>
      </c>
      <c r="H798" s="118">
        <v>46134</v>
      </c>
      <c r="I798" s="142" t="s">
        <v>1284</v>
      </c>
      <c r="J798" s="105" t="s">
        <v>629</v>
      </c>
      <c r="K798" s="106" t="s">
        <v>21</v>
      </c>
      <c r="L798" s="107">
        <v>196130</v>
      </c>
      <c r="M798" s="55">
        <v>46113</v>
      </c>
      <c r="N798" s="37"/>
    </row>
    <row r="799" spans="1:14" ht="36" x14ac:dyDescent="0.2">
      <c r="A799" s="100" t="s">
        <v>13</v>
      </c>
      <c r="B799" s="101" t="s">
        <v>0</v>
      </c>
      <c r="C799" s="101" t="s">
        <v>169</v>
      </c>
      <c r="D799" s="48" t="s">
        <v>0</v>
      </c>
      <c r="E799" s="102">
        <v>45517</v>
      </c>
      <c r="F799" s="100"/>
      <c r="G799" s="170">
        <v>17260298</v>
      </c>
      <c r="H799" s="118">
        <v>46134</v>
      </c>
      <c r="I799" s="142" t="s">
        <v>1285</v>
      </c>
      <c r="J799" s="105" t="s">
        <v>629</v>
      </c>
      <c r="K799" s="106" t="s">
        <v>21</v>
      </c>
      <c r="L799" s="107">
        <v>196130</v>
      </c>
      <c r="M799" s="55">
        <v>46113</v>
      </c>
      <c r="N799" s="37"/>
    </row>
    <row r="800" spans="1:14" ht="36" x14ac:dyDescent="0.2">
      <c r="A800" s="100" t="s">
        <v>13</v>
      </c>
      <c r="B800" s="101" t="s">
        <v>0</v>
      </c>
      <c r="C800" s="101" t="s">
        <v>169</v>
      </c>
      <c r="D800" s="48" t="s">
        <v>0</v>
      </c>
      <c r="E800" s="102">
        <v>45517</v>
      </c>
      <c r="F800" s="100"/>
      <c r="G800" s="170">
        <v>17260299</v>
      </c>
      <c r="H800" s="118">
        <v>46134</v>
      </c>
      <c r="I800" s="142" t="s">
        <v>1286</v>
      </c>
      <c r="J800" s="105" t="s">
        <v>629</v>
      </c>
      <c r="K800" s="106" t="s">
        <v>21</v>
      </c>
      <c r="L800" s="107">
        <v>196274</v>
      </c>
      <c r="M800" s="55">
        <v>46113</v>
      </c>
      <c r="N800" s="37"/>
    </row>
    <row r="801" spans="1:14" ht="36" x14ac:dyDescent="0.2">
      <c r="A801" s="100" t="s">
        <v>13</v>
      </c>
      <c r="B801" s="101" t="s">
        <v>0</v>
      </c>
      <c r="C801" s="101" t="s">
        <v>169</v>
      </c>
      <c r="D801" s="48" t="s">
        <v>0</v>
      </c>
      <c r="E801" s="102">
        <v>45517</v>
      </c>
      <c r="F801" s="100"/>
      <c r="G801" s="170">
        <v>17260300</v>
      </c>
      <c r="H801" s="118">
        <v>46134</v>
      </c>
      <c r="I801" s="142" t="s">
        <v>1287</v>
      </c>
      <c r="J801" s="105" t="s">
        <v>629</v>
      </c>
      <c r="K801" s="106" t="s">
        <v>21</v>
      </c>
      <c r="L801" s="107">
        <v>109707</v>
      </c>
      <c r="M801" s="55">
        <v>46113</v>
      </c>
      <c r="N801" s="37"/>
    </row>
    <row r="802" spans="1:14" ht="36" x14ac:dyDescent="0.2">
      <c r="A802" s="100" t="s">
        <v>13</v>
      </c>
      <c r="B802" s="101" t="s">
        <v>0</v>
      </c>
      <c r="C802" s="101" t="s">
        <v>169</v>
      </c>
      <c r="D802" s="48" t="s">
        <v>0</v>
      </c>
      <c r="E802" s="102">
        <v>45517</v>
      </c>
      <c r="F802" s="100"/>
      <c r="G802" s="170">
        <v>17260301</v>
      </c>
      <c r="H802" s="118">
        <v>46134</v>
      </c>
      <c r="I802" s="142" t="s">
        <v>1288</v>
      </c>
      <c r="J802" s="105" t="s">
        <v>629</v>
      </c>
      <c r="K802" s="106" t="s">
        <v>21</v>
      </c>
      <c r="L802" s="107">
        <v>109707</v>
      </c>
      <c r="M802" s="55">
        <v>46113</v>
      </c>
      <c r="N802" s="37"/>
    </row>
    <row r="803" spans="1:14" ht="36" x14ac:dyDescent="0.2">
      <c r="A803" s="100" t="s">
        <v>13</v>
      </c>
      <c r="B803" s="101" t="s">
        <v>0</v>
      </c>
      <c r="C803" s="101" t="s">
        <v>169</v>
      </c>
      <c r="D803" s="48" t="s">
        <v>0</v>
      </c>
      <c r="E803" s="102">
        <v>45517</v>
      </c>
      <c r="F803" s="100"/>
      <c r="G803" s="170">
        <v>17260302</v>
      </c>
      <c r="H803" s="118">
        <v>46134</v>
      </c>
      <c r="I803" s="142" t="s">
        <v>1289</v>
      </c>
      <c r="J803" s="105" t="s">
        <v>629</v>
      </c>
      <c r="K803" s="106" t="s">
        <v>21</v>
      </c>
      <c r="L803" s="107">
        <v>109707</v>
      </c>
      <c r="M803" s="55">
        <v>46113</v>
      </c>
      <c r="N803" s="37"/>
    </row>
    <row r="804" spans="1:14" ht="36" x14ac:dyDescent="0.2">
      <c r="A804" s="100" t="s">
        <v>13</v>
      </c>
      <c r="B804" s="101" t="s">
        <v>0</v>
      </c>
      <c r="C804" s="101" t="s">
        <v>169</v>
      </c>
      <c r="D804" s="48" t="s">
        <v>0</v>
      </c>
      <c r="E804" s="102">
        <v>45517</v>
      </c>
      <c r="F804" s="100"/>
      <c r="G804" s="170">
        <v>17260307</v>
      </c>
      <c r="H804" s="118">
        <v>46135</v>
      </c>
      <c r="I804" s="142" t="s">
        <v>1290</v>
      </c>
      <c r="J804" s="105" t="s">
        <v>629</v>
      </c>
      <c r="K804" s="106" t="s">
        <v>21</v>
      </c>
      <c r="L804" s="107">
        <v>327274</v>
      </c>
      <c r="M804" s="55">
        <v>46113</v>
      </c>
      <c r="N804" s="37"/>
    </row>
    <row r="805" spans="1:14" ht="36" x14ac:dyDescent="0.2">
      <c r="A805" s="100" t="s">
        <v>13</v>
      </c>
      <c r="B805" s="101" t="s">
        <v>0</v>
      </c>
      <c r="C805" s="101" t="s">
        <v>169</v>
      </c>
      <c r="D805" s="48" t="s">
        <v>0</v>
      </c>
      <c r="E805" s="102">
        <v>45517</v>
      </c>
      <c r="F805" s="100"/>
      <c r="G805" s="170">
        <v>17260308</v>
      </c>
      <c r="H805" s="118">
        <v>46135</v>
      </c>
      <c r="I805" s="142" t="s">
        <v>1291</v>
      </c>
      <c r="J805" s="105" t="s">
        <v>629</v>
      </c>
      <c r="K805" s="106" t="s">
        <v>21</v>
      </c>
      <c r="L805" s="107">
        <v>292274</v>
      </c>
      <c r="M805" s="55">
        <v>46113</v>
      </c>
      <c r="N805" s="37"/>
    </row>
    <row r="806" spans="1:14" ht="60" x14ac:dyDescent="0.2">
      <c r="A806" s="100" t="s">
        <v>13</v>
      </c>
      <c r="B806" s="101" t="s">
        <v>42</v>
      </c>
      <c r="C806" s="142" t="s">
        <v>1292</v>
      </c>
      <c r="D806" s="57" t="s">
        <v>42</v>
      </c>
      <c r="E806" s="122">
        <v>46128</v>
      </c>
      <c r="F806" s="100"/>
      <c r="G806" s="170">
        <v>17260309</v>
      </c>
      <c r="H806" s="118">
        <v>46136</v>
      </c>
      <c r="I806" s="105" t="s">
        <v>1293</v>
      </c>
      <c r="J806" s="105" t="s">
        <v>1294</v>
      </c>
      <c r="K806" s="172" t="s">
        <v>1295</v>
      </c>
      <c r="L806" s="107">
        <v>4653138</v>
      </c>
      <c r="M806" s="55">
        <v>46113</v>
      </c>
      <c r="N806" s="37"/>
    </row>
    <row r="807" spans="1:14" ht="48" x14ac:dyDescent="0.2">
      <c r="A807" s="100" t="s">
        <v>13</v>
      </c>
      <c r="B807" s="56" t="s">
        <v>98</v>
      </c>
      <c r="C807" s="56" t="s">
        <v>12</v>
      </c>
      <c r="D807" s="57" t="s">
        <v>42</v>
      </c>
      <c r="E807" s="58" t="s">
        <v>12</v>
      </c>
      <c r="F807" s="100"/>
      <c r="G807" s="170">
        <v>17260311</v>
      </c>
      <c r="H807" s="118">
        <v>46133</v>
      </c>
      <c r="I807" s="105" t="s">
        <v>1296</v>
      </c>
      <c r="J807" s="142" t="s">
        <v>125</v>
      </c>
      <c r="K807" s="145" t="s">
        <v>126</v>
      </c>
      <c r="L807" s="107">
        <v>112077</v>
      </c>
      <c r="M807" s="55">
        <v>46113</v>
      </c>
      <c r="N807" s="37"/>
    </row>
    <row r="808" spans="1:14" ht="24" x14ac:dyDescent="0.2">
      <c r="A808" s="100" t="s">
        <v>13</v>
      </c>
      <c r="B808" s="56" t="s">
        <v>98</v>
      </c>
      <c r="C808" s="56" t="s">
        <v>12</v>
      </c>
      <c r="D808" s="57" t="s">
        <v>42</v>
      </c>
      <c r="E808" s="58" t="s">
        <v>12</v>
      </c>
      <c r="F808" s="100"/>
      <c r="G808" s="170">
        <v>17260313</v>
      </c>
      <c r="H808" s="118">
        <v>46136</v>
      </c>
      <c r="I808" s="105" t="s">
        <v>1297</v>
      </c>
      <c r="J808" s="142" t="s">
        <v>547</v>
      </c>
      <c r="K808" s="145" t="s">
        <v>548</v>
      </c>
      <c r="L808" s="107">
        <v>128389</v>
      </c>
      <c r="M808" s="55">
        <v>46113</v>
      </c>
      <c r="N808" s="37"/>
    </row>
    <row r="809" spans="1:14" ht="36" x14ac:dyDescent="0.2">
      <c r="A809" s="100" t="s">
        <v>13</v>
      </c>
      <c r="B809" s="56" t="s">
        <v>98</v>
      </c>
      <c r="C809" s="56" t="s">
        <v>12</v>
      </c>
      <c r="D809" s="57" t="s">
        <v>42</v>
      </c>
      <c r="E809" s="58" t="s">
        <v>12</v>
      </c>
      <c r="F809" s="100"/>
      <c r="G809" s="170">
        <v>17260314</v>
      </c>
      <c r="H809" s="118">
        <v>46136</v>
      </c>
      <c r="I809" s="105" t="s">
        <v>1298</v>
      </c>
      <c r="J809" s="110" t="s">
        <v>606</v>
      </c>
      <c r="K809" s="145" t="s">
        <v>124</v>
      </c>
      <c r="L809" s="107">
        <v>178500</v>
      </c>
      <c r="M809" s="55">
        <v>46113</v>
      </c>
      <c r="N809" s="37"/>
    </row>
    <row r="810" spans="1:14" ht="60" x14ac:dyDescent="0.2">
      <c r="A810" s="100" t="s">
        <v>13</v>
      </c>
      <c r="B810" s="101" t="s">
        <v>0</v>
      </c>
      <c r="C810" s="101" t="s">
        <v>169</v>
      </c>
      <c r="D810" s="48" t="s">
        <v>0</v>
      </c>
      <c r="E810" s="102">
        <v>45517</v>
      </c>
      <c r="F810" s="100"/>
      <c r="G810" s="170">
        <v>17260315</v>
      </c>
      <c r="H810" s="118">
        <v>46136</v>
      </c>
      <c r="I810" s="142" t="s">
        <v>1299</v>
      </c>
      <c r="J810" s="105" t="s">
        <v>629</v>
      </c>
      <c r="K810" s="106" t="s">
        <v>21</v>
      </c>
      <c r="L810" s="107">
        <v>243360</v>
      </c>
      <c r="M810" s="55">
        <v>46113</v>
      </c>
      <c r="N810" s="37"/>
    </row>
    <row r="811" spans="1:14" ht="60" x14ac:dyDescent="0.2">
      <c r="A811" s="100" t="s">
        <v>13</v>
      </c>
      <c r="B811" s="101" t="s">
        <v>0</v>
      </c>
      <c r="C811" s="101" t="s">
        <v>169</v>
      </c>
      <c r="D811" s="48" t="s">
        <v>0</v>
      </c>
      <c r="E811" s="102">
        <v>45517</v>
      </c>
      <c r="F811" s="100"/>
      <c r="G811" s="170">
        <v>17260316</v>
      </c>
      <c r="H811" s="118">
        <v>46136</v>
      </c>
      <c r="I811" s="142" t="s">
        <v>1300</v>
      </c>
      <c r="J811" s="105" t="s">
        <v>629</v>
      </c>
      <c r="K811" s="106" t="s">
        <v>21</v>
      </c>
      <c r="L811" s="107">
        <v>243360</v>
      </c>
      <c r="M811" s="55">
        <v>46113</v>
      </c>
      <c r="N811" s="37"/>
    </row>
    <row r="812" spans="1:14" ht="36" x14ac:dyDescent="0.2">
      <c r="A812" s="100" t="s">
        <v>13</v>
      </c>
      <c r="B812" s="101" t="s">
        <v>42</v>
      </c>
      <c r="C812" s="142" t="s">
        <v>1301</v>
      </c>
      <c r="D812" s="57" t="s">
        <v>42</v>
      </c>
      <c r="E812" s="118">
        <v>46129</v>
      </c>
      <c r="F812" s="100"/>
      <c r="G812" s="170">
        <v>17260317</v>
      </c>
      <c r="H812" s="118">
        <v>46136</v>
      </c>
      <c r="I812" s="105" t="s">
        <v>1302</v>
      </c>
      <c r="J812" s="105" t="s">
        <v>468</v>
      </c>
      <c r="K812" s="172" t="s">
        <v>469</v>
      </c>
      <c r="L812" s="107">
        <f>366197003/12*8</f>
        <v>244131335.33333334</v>
      </c>
      <c r="M812" s="55">
        <v>46113</v>
      </c>
      <c r="N812" s="37"/>
    </row>
    <row r="813" spans="1:14" ht="60" x14ac:dyDescent="0.2">
      <c r="A813" s="100" t="s">
        <v>13</v>
      </c>
      <c r="B813" s="101" t="s">
        <v>0</v>
      </c>
      <c r="C813" s="101" t="s">
        <v>169</v>
      </c>
      <c r="D813" s="48" t="s">
        <v>0</v>
      </c>
      <c r="E813" s="102">
        <v>45517</v>
      </c>
      <c r="F813" s="100"/>
      <c r="G813" s="170">
        <v>17260320</v>
      </c>
      <c r="H813" s="118">
        <v>46140</v>
      </c>
      <c r="I813" s="142" t="s">
        <v>1303</v>
      </c>
      <c r="J813" s="105" t="s">
        <v>629</v>
      </c>
      <c r="K813" s="106" t="s">
        <v>21</v>
      </c>
      <c r="L813" s="107">
        <v>311532</v>
      </c>
      <c r="M813" s="55">
        <v>46113</v>
      </c>
      <c r="N813" s="37"/>
    </row>
    <row r="814" spans="1:14" ht="60" x14ac:dyDescent="0.2">
      <c r="A814" s="100" t="s">
        <v>13</v>
      </c>
      <c r="B814" s="101" t="s">
        <v>0</v>
      </c>
      <c r="C814" s="101" t="s">
        <v>169</v>
      </c>
      <c r="D814" s="48" t="s">
        <v>0</v>
      </c>
      <c r="E814" s="102">
        <v>45517</v>
      </c>
      <c r="F814" s="100"/>
      <c r="G814" s="170">
        <v>17260321</v>
      </c>
      <c r="H814" s="118">
        <v>46140</v>
      </c>
      <c r="I814" s="142" t="s">
        <v>1304</v>
      </c>
      <c r="J814" s="105" t="s">
        <v>629</v>
      </c>
      <c r="K814" s="106" t="s">
        <v>21</v>
      </c>
      <c r="L814" s="107">
        <v>311532</v>
      </c>
      <c r="M814" s="55">
        <v>46113</v>
      </c>
      <c r="N814" s="37"/>
    </row>
    <row r="815" spans="1:14" ht="36" x14ac:dyDescent="0.2">
      <c r="A815" s="100" t="s">
        <v>13</v>
      </c>
      <c r="B815" s="101" t="s">
        <v>0</v>
      </c>
      <c r="C815" s="101" t="s">
        <v>169</v>
      </c>
      <c r="D815" s="48" t="s">
        <v>0</v>
      </c>
      <c r="E815" s="102">
        <v>45517</v>
      </c>
      <c r="F815" s="100"/>
      <c r="G815" s="171">
        <v>17260323</v>
      </c>
      <c r="H815" s="122">
        <v>46141</v>
      </c>
      <c r="I815" s="142" t="s">
        <v>1305</v>
      </c>
      <c r="J815" s="105" t="s">
        <v>629</v>
      </c>
      <c r="K815" s="106" t="s">
        <v>21</v>
      </c>
      <c r="L815" s="113">
        <v>275646</v>
      </c>
      <c r="M815" s="55">
        <v>46113</v>
      </c>
      <c r="N815" s="37"/>
    </row>
    <row r="816" spans="1:14" ht="60" x14ac:dyDescent="0.2">
      <c r="A816" s="100" t="s">
        <v>13</v>
      </c>
      <c r="B816" s="101" t="s">
        <v>0</v>
      </c>
      <c r="C816" s="101" t="s">
        <v>169</v>
      </c>
      <c r="D816" s="48" t="s">
        <v>0</v>
      </c>
      <c r="E816" s="102">
        <v>45517</v>
      </c>
      <c r="F816" s="100"/>
      <c r="G816" s="170">
        <v>17260324</v>
      </c>
      <c r="H816" s="118">
        <v>46141</v>
      </c>
      <c r="I816" s="142" t="s">
        <v>1306</v>
      </c>
      <c r="J816" s="105" t="s">
        <v>629</v>
      </c>
      <c r="K816" s="106" t="s">
        <v>21</v>
      </c>
      <c r="L816" s="107">
        <v>2663808</v>
      </c>
      <c r="M816" s="55">
        <v>46113</v>
      </c>
      <c r="N816" s="37"/>
    </row>
    <row r="817" spans="1:14" ht="60" x14ac:dyDescent="0.2">
      <c r="A817" s="100" t="s">
        <v>13</v>
      </c>
      <c r="B817" s="101" t="s">
        <v>0</v>
      </c>
      <c r="C817" s="101" t="s">
        <v>169</v>
      </c>
      <c r="D817" s="48" t="s">
        <v>0</v>
      </c>
      <c r="E817" s="102">
        <v>45517</v>
      </c>
      <c r="F817" s="100"/>
      <c r="G817" s="170">
        <v>17260325</v>
      </c>
      <c r="H817" s="118">
        <v>46141</v>
      </c>
      <c r="I817" s="142" t="s">
        <v>1307</v>
      </c>
      <c r="J817" s="105" t="s">
        <v>629</v>
      </c>
      <c r="K817" s="106" t="s">
        <v>21</v>
      </c>
      <c r="L817" s="107">
        <v>671911</v>
      </c>
      <c r="M817" s="55">
        <v>46113</v>
      </c>
      <c r="N817" s="37"/>
    </row>
    <row r="818" spans="1:14" ht="60" x14ac:dyDescent="0.2">
      <c r="A818" s="100" t="s">
        <v>13</v>
      </c>
      <c r="B818" s="101" t="s">
        <v>0</v>
      </c>
      <c r="C818" s="101" t="s">
        <v>169</v>
      </c>
      <c r="D818" s="48" t="s">
        <v>0</v>
      </c>
      <c r="E818" s="102">
        <v>45517</v>
      </c>
      <c r="F818" s="100"/>
      <c r="G818" s="170">
        <v>17260326</v>
      </c>
      <c r="H818" s="118">
        <v>46141</v>
      </c>
      <c r="I818" s="142" t="s">
        <v>1308</v>
      </c>
      <c r="J818" s="105" t="s">
        <v>629</v>
      </c>
      <c r="K818" s="106" t="s">
        <v>21</v>
      </c>
      <c r="L818" s="107">
        <v>770471</v>
      </c>
      <c r="M818" s="55">
        <v>46113</v>
      </c>
      <c r="N818" s="37"/>
    </row>
    <row r="819" spans="1:14" ht="60" x14ac:dyDescent="0.2">
      <c r="A819" s="100" t="s">
        <v>13</v>
      </c>
      <c r="B819" s="101" t="s">
        <v>0</v>
      </c>
      <c r="C819" s="101" t="s">
        <v>169</v>
      </c>
      <c r="D819" s="48" t="s">
        <v>0</v>
      </c>
      <c r="E819" s="102">
        <v>45517</v>
      </c>
      <c r="F819" s="100"/>
      <c r="G819" s="170">
        <v>17260327</v>
      </c>
      <c r="H819" s="118">
        <v>46141</v>
      </c>
      <c r="I819" s="142" t="s">
        <v>1309</v>
      </c>
      <c r="J819" s="105" t="s">
        <v>629</v>
      </c>
      <c r="K819" s="106" t="s">
        <v>21</v>
      </c>
      <c r="L819" s="107">
        <v>671911</v>
      </c>
      <c r="M819" s="55">
        <v>46113</v>
      </c>
      <c r="N819" s="37"/>
    </row>
    <row r="820" spans="1:14" ht="36" x14ac:dyDescent="0.2">
      <c r="A820" s="100" t="s">
        <v>13</v>
      </c>
      <c r="B820" s="101" t="s">
        <v>0</v>
      </c>
      <c r="C820" s="101" t="s">
        <v>169</v>
      </c>
      <c r="D820" s="48" t="s">
        <v>0</v>
      </c>
      <c r="E820" s="102">
        <v>45517</v>
      </c>
      <c r="F820" s="100"/>
      <c r="G820" s="170">
        <v>17260328</v>
      </c>
      <c r="H820" s="118">
        <v>46141</v>
      </c>
      <c r="I820" s="142" t="s">
        <v>1310</v>
      </c>
      <c r="J820" s="105" t="s">
        <v>629</v>
      </c>
      <c r="K820" s="106" t="s">
        <v>21</v>
      </c>
      <c r="L820" s="107">
        <v>299646</v>
      </c>
      <c r="M820" s="55">
        <v>46113</v>
      </c>
      <c r="N820" s="37"/>
    </row>
    <row r="821" spans="1:14" ht="36" x14ac:dyDescent="0.2">
      <c r="A821" s="100" t="s">
        <v>13</v>
      </c>
      <c r="B821" s="101" t="s">
        <v>0</v>
      </c>
      <c r="C821" s="101" t="s">
        <v>169</v>
      </c>
      <c r="D821" s="48" t="s">
        <v>0</v>
      </c>
      <c r="E821" s="102">
        <v>45517</v>
      </c>
      <c r="F821" s="100"/>
      <c r="G821" s="170">
        <v>17260332</v>
      </c>
      <c r="H821" s="118">
        <v>46141</v>
      </c>
      <c r="I821" s="142" t="s">
        <v>1311</v>
      </c>
      <c r="J821" s="105" t="s">
        <v>629</v>
      </c>
      <c r="K821" s="106" t="s">
        <v>21</v>
      </c>
      <c r="L821" s="107">
        <v>140646</v>
      </c>
      <c r="M821" s="55">
        <v>46113</v>
      </c>
      <c r="N821" s="37"/>
    </row>
    <row r="822" spans="1:14" ht="36" x14ac:dyDescent="0.2">
      <c r="A822" s="100" t="s">
        <v>13</v>
      </c>
      <c r="B822" s="101" t="s">
        <v>0</v>
      </c>
      <c r="C822" s="101" t="s">
        <v>169</v>
      </c>
      <c r="D822" s="48" t="s">
        <v>0</v>
      </c>
      <c r="E822" s="102">
        <v>45517</v>
      </c>
      <c r="F822" s="100"/>
      <c r="G822" s="170">
        <v>17260333</v>
      </c>
      <c r="H822" s="118">
        <v>46142</v>
      </c>
      <c r="I822" s="142" t="s">
        <v>1312</v>
      </c>
      <c r="J822" s="105" t="s">
        <v>629</v>
      </c>
      <c r="K822" s="106" t="s">
        <v>21</v>
      </c>
      <c r="L822" s="107">
        <v>140646</v>
      </c>
      <c r="M822" s="55">
        <v>46113</v>
      </c>
      <c r="N822" s="37"/>
    </row>
    <row r="823" spans="1:14" ht="36" x14ac:dyDescent="0.2">
      <c r="A823" s="100" t="s">
        <v>13</v>
      </c>
      <c r="B823" s="101" t="s">
        <v>0</v>
      </c>
      <c r="C823" s="101" t="s">
        <v>169</v>
      </c>
      <c r="D823" s="48" t="s">
        <v>0</v>
      </c>
      <c r="E823" s="102">
        <v>45517</v>
      </c>
      <c r="F823" s="100"/>
      <c r="G823" s="170">
        <v>17260334</v>
      </c>
      <c r="H823" s="118">
        <v>46142</v>
      </c>
      <c r="I823" s="142" t="s">
        <v>1313</v>
      </c>
      <c r="J823" s="105" t="s">
        <v>629</v>
      </c>
      <c r="K823" s="106" t="s">
        <v>21</v>
      </c>
      <c r="L823" s="107">
        <v>291646</v>
      </c>
      <c r="M823" s="55">
        <v>46113</v>
      </c>
      <c r="N823" s="37"/>
    </row>
    <row r="824" spans="1:14" ht="36" x14ac:dyDescent="0.2">
      <c r="A824" s="100" t="s">
        <v>13</v>
      </c>
      <c r="B824" s="101" t="s">
        <v>0</v>
      </c>
      <c r="C824" s="101" t="s">
        <v>169</v>
      </c>
      <c r="D824" s="48" t="s">
        <v>0</v>
      </c>
      <c r="E824" s="102">
        <v>45517</v>
      </c>
      <c r="F824" s="100"/>
      <c r="G824" s="170">
        <v>17260334</v>
      </c>
      <c r="H824" s="118">
        <v>46142</v>
      </c>
      <c r="I824" s="142" t="s">
        <v>1314</v>
      </c>
      <c r="J824" s="105" t="s">
        <v>629</v>
      </c>
      <c r="K824" s="106" t="s">
        <v>21</v>
      </c>
      <c r="L824" s="107">
        <v>140646</v>
      </c>
      <c r="M824" s="55">
        <v>46113</v>
      </c>
      <c r="N824" s="37"/>
    </row>
    <row r="825" spans="1:14" ht="36" x14ac:dyDescent="0.2">
      <c r="A825" s="100" t="s">
        <v>13</v>
      </c>
      <c r="B825" s="101" t="s">
        <v>0</v>
      </c>
      <c r="C825" s="101" t="s">
        <v>169</v>
      </c>
      <c r="D825" s="48" t="s">
        <v>0</v>
      </c>
      <c r="E825" s="102">
        <v>45517</v>
      </c>
      <c r="F825" s="100"/>
      <c r="G825" s="171">
        <v>17260337</v>
      </c>
      <c r="H825" s="122">
        <v>46142</v>
      </c>
      <c r="I825" s="142" t="s">
        <v>1315</v>
      </c>
      <c r="J825" s="105" t="s">
        <v>629</v>
      </c>
      <c r="K825" s="106" t="s">
        <v>21</v>
      </c>
      <c r="L825" s="113">
        <v>160646</v>
      </c>
      <c r="M825" s="55">
        <v>46113</v>
      </c>
      <c r="N825" s="37"/>
    </row>
    <row r="826" spans="1:14" ht="36" x14ac:dyDescent="0.2">
      <c r="A826" s="100" t="s">
        <v>13</v>
      </c>
      <c r="B826" s="101" t="s">
        <v>0</v>
      </c>
      <c r="C826" s="101" t="s">
        <v>169</v>
      </c>
      <c r="D826" s="48" t="s">
        <v>0</v>
      </c>
      <c r="E826" s="102">
        <v>45517</v>
      </c>
      <c r="F826" s="100"/>
      <c r="G826" s="170">
        <v>17260338</v>
      </c>
      <c r="H826" s="118">
        <v>46142</v>
      </c>
      <c r="I826" s="142" t="s">
        <v>1316</v>
      </c>
      <c r="J826" s="105" t="s">
        <v>629</v>
      </c>
      <c r="K826" s="106" t="s">
        <v>21</v>
      </c>
      <c r="L826" s="107">
        <v>160646</v>
      </c>
      <c r="M826" s="55">
        <v>46113</v>
      </c>
      <c r="N826" s="37"/>
    </row>
    <row r="827" spans="1:14" ht="48" x14ac:dyDescent="0.2">
      <c r="A827" s="100" t="s">
        <v>13</v>
      </c>
      <c r="B827" s="105" t="s">
        <v>16</v>
      </c>
      <c r="C827" s="105" t="s">
        <v>68</v>
      </c>
      <c r="D827" s="73" t="s">
        <v>16</v>
      </c>
      <c r="E827" s="118">
        <v>45159</v>
      </c>
      <c r="F827" s="100"/>
      <c r="G827" s="170">
        <v>17260339</v>
      </c>
      <c r="H827" s="118">
        <v>46142</v>
      </c>
      <c r="I827" s="105" t="s">
        <v>1317</v>
      </c>
      <c r="J827" s="105" t="s">
        <v>69</v>
      </c>
      <c r="K827" s="145" t="s">
        <v>70</v>
      </c>
      <c r="L827" s="107">
        <v>596850</v>
      </c>
      <c r="M827" s="55">
        <v>46113</v>
      </c>
      <c r="N827" s="37"/>
    </row>
    <row r="828" spans="1:14" ht="36" x14ac:dyDescent="0.2">
      <c r="A828" s="100" t="s">
        <v>13</v>
      </c>
      <c r="B828" s="101" t="s">
        <v>0</v>
      </c>
      <c r="C828" s="101" t="s">
        <v>169</v>
      </c>
      <c r="D828" s="48" t="s">
        <v>0</v>
      </c>
      <c r="E828" s="102">
        <v>45517</v>
      </c>
      <c r="F828" s="100"/>
      <c r="G828" s="170">
        <v>17260341</v>
      </c>
      <c r="H828" s="118">
        <v>46141</v>
      </c>
      <c r="I828" s="142" t="s">
        <v>1318</v>
      </c>
      <c r="J828" s="105" t="s">
        <v>629</v>
      </c>
      <c r="K828" s="106" t="s">
        <v>21</v>
      </c>
      <c r="L828" s="107">
        <v>291646</v>
      </c>
      <c r="M828" s="55">
        <v>46113</v>
      </c>
      <c r="N828" s="37"/>
    </row>
    <row r="829" spans="1:14" ht="48" x14ac:dyDescent="0.2">
      <c r="A829" s="100" t="s">
        <v>13</v>
      </c>
      <c r="B829" s="101" t="s">
        <v>0</v>
      </c>
      <c r="C829" s="101" t="s">
        <v>169</v>
      </c>
      <c r="D829" s="48" t="s">
        <v>0</v>
      </c>
      <c r="E829" s="102">
        <v>45517</v>
      </c>
      <c r="F829" s="100"/>
      <c r="G829" s="170">
        <v>17260342</v>
      </c>
      <c r="H829" s="118">
        <v>46142</v>
      </c>
      <c r="I829" s="142" t="s">
        <v>1319</v>
      </c>
      <c r="J829" s="105" t="s">
        <v>629</v>
      </c>
      <c r="K829" s="106" t="s">
        <v>21</v>
      </c>
      <c r="L829" s="107">
        <v>37000</v>
      </c>
      <c r="M829" s="55">
        <v>46113</v>
      </c>
      <c r="N829" s="37"/>
    </row>
    <row r="830" spans="1:14" ht="36" x14ac:dyDescent="0.2">
      <c r="A830" s="100" t="s">
        <v>13</v>
      </c>
      <c r="B830" s="101" t="s">
        <v>0</v>
      </c>
      <c r="C830" s="101" t="s">
        <v>169</v>
      </c>
      <c r="D830" s="48" t="s">
        <v>0</v>
      </c>
      <c r="E830" s="102">
        <v>45517</v>
      </c>
      <c r="F830" s="100"/>
      <c r="G830" s="170">
        <v>17260343</v>
      </c>
      <c r="H830" s="118">
        <v>46142</v>
      </c>
      <c r="I830" s="142" t="s">
        <v>1320</v>
      </c>
      <c r="J830" s="105" t="s">
        <v>629</v>
      </c>
      <c r="K830" s="106" t="s">
        <v>21</v>
      </c>
      <c r="L830" s="107">
        <v>326618</v>
      </c>
      <c r="M830" s="55">
        <v>46113</v>
      </c>
      <c r="N830" s="37"/>
    </row>
    <row r="831" spans="1:14" ht="36" x14ac:dyDescent="0.2">
      <c r="A831" s="100" t="s">
        <v>13</v>
      </c>
      <c r="B831" s="101" t="s">
        <v>0</v>
      </c>
      <c r="C831" s="101" t="s">
        <v>169</v>
      </c>
      <c r="D831" s="48" t="s">
        <v>0</v>
      </c>
      <c r="E831" s="102">
        <v>45517</v>
      </c>
      <c r="F831" s="100"/>
      <c r="G831" s="170">
        <v>17260344</v>
      </c>
      <c r="H831" s="118">
        <v>46142</v>
      </c>
      <c r="I831" s="142" t="s">
        <v>1321</v>
      </c>
      <c r="J831" s="105" t="s">
        <v>629</v>
      </c>
      <c r="K831" s="106" t="s">
        <v>21</v>
      </c>
      <c r="L831" s="107">
        <v>326618</v>
      </c>
      <c r="M831" s="55">
        <v>46113</v>
      </c>
      <c r="N831" s="37"/>
    </row>
    <row r="832" spans="1:14" ht="36" x14ac:dyDescent="0.2">
      <c r="A832" s="100" t="s">
        <v>13</v>
      </c>
      <c r="B832" s="101" t="s">
        <v>0</v>
      </c>
      <c r="C832" s="101" t="s">
        <v>169</v>
      </c>
      <c r="D832" s="48" t="s">
        <v>0</v>
      </c>
      <c r="E832" s="102">
        <v>45517</v>
      </c>
      <c r="F832" s="100"/>
      <c r="G832" s="170">
        <v>17260345</v>
      </c>
      <c r="H832" s="118">
        <v>46142</v>
      </c>
      <c r="I832" s="142" t="s">
        <v>1322</v>
      </c>
      <c r="J832" s="105" t="s">
        <v>629</v>
      </c>
      <c r="K832" s="106" t="s">
        <v>21</v>
      </c>
      <c r="L832" s="107">
        <v>326618</v>
      </c>
      <c r="M832" s="55">
        <v>46113</v>
      </c>
      <c r="N832" s="37"/>
    </row>
    <row r="833" spans="1:13" ht="25.5" x14ac:dyDescent="0.2">
      <c r="A833" s="190"/>
      <c r="B833" s="191"/>
      <c r="C833" s="192"/>
      <c r="D833" s="146" t="s">
        <v>1323</v>
      </c>
      <c r="E833" s="193"/>
      <c r="F833" s="194"/>
      <c r="G833" s="195"/>
      <c r="H833" s="147">
        <v>46203.709641203706</v>
      </c>
      <c r="I833" s="191"/>
      <c r="J833" s="196"/>
      <c r="K833" s="197"/>
      <c r="L833" s="148">
        <v>1475033.56</v>
      </c>
      <c r="M833" s="55">
        <v>46174</v>
      </c>
    </row>
    <row r="834" spans="1:13" ht="25.5" x14ac:dyDescent="0.2">
      <c r="A834" s="190"/>
      <c r="B834" s="191"/>
      <c r="C834" s="192"/>
      <c r="D834" s="146" t="s">
        <v>1323</v>
      </c>
      <c r="E834" s="193"/>
      <c r="F834" s="194"/>
      <c r="G834" s="195"/>
      <c r="H834" s="147">
        <v>46203.633090277777</v>
      </c>
      <c r="I834" s="191"/>
      <c r="J834" s="196"/>
      <c r="K834" s="197"/>
      <c r="L834" s="148">
        <v>1218000</v>
      </c>
      <c r="M834" s="55">
        <v>46174</v>
      </c>
    </row>
    <row r="835" spans="1:13" ht="25.5" x14ac:dyDescent="0.2">
      <c r="A835" s="190"/>
      <c r="B835" s="191"/>
      <c r="C835" s="192"/>
      <c r="D835" s="146" t="s">
        <v>1323</v>
      </c>
      <c r="E835" s="193"/>
      <c r="F835" s="194"/>
      <c r="G835" s="195"/>
      <c r="H835" s="147">
        <v>46203.50277777778</v>
      </c>
      <c r="I835" s="191"/>
      <c r="J835" s="196"/>
      <c r="K835" s="197"/>
      <c r="L835" s="148">
        <v>1068953.2</v>
      </c>
      <c r="M835" s="55">
        <v>46174</v>
      </c>
    </row>
    <row r="836" spans="1:13" ht="25.5" x14ac:dyDescent="0.2">
      <c r="A836" s="190"/>
      <c r="B836" s="191"/>
      <c r="C836" s="192"/>
      <c r="D836" s="146" t="s">
        <v>1323</v>
      </c>
      <c r="E836" s="193"/>
      <c r="F836" s="194"/>
      <c r="G836" s="195"/>
      <c r="H836" s="147">
        <v>46203.433263888888</v>
      </c>
      <c r="I836" s="191"/>
      <c r="J836" s="196"/>
      <c r="K836" s="197"/>
      <c r="L836" s="148">
        <v>1094800</v>
      </c>
      <c r="M836" s="55">
        <v>46174</v>
      </c>
    </row>
    <row r="837" spans="1:13" ht="25.5" x14ac:dyDescent="0.2">
      <c r="A837" s="190"/>
      <c r="B837" s="191"/>
      <c r="C837" s="192"/>
      <c r="D837" s="146" t="s">
        <v>1323</v>
      </c>
      <c r="E837" s="193"/>
      <c r="F837" s="194"/>
      <c r="G837" s="195"/>
      <c r="H837" s="147">
        <v>46203.413275462961</v>
      </c>
      <c r="I837" s="191"/>
      <c r="J837" s="196"/>
      <c r="K837" s="197"/>
      <c r="L837" s="148">
        <v>1490384.56</v>
      </c>
      <c r="M837" s="55">
        <v>46174</v>
      </c>
    </row>
    <row r="838" spans="1:13" ht="25.5" x14ac:dyDescent="0.2">
      <c r="A838" s="190"/>
      <c r="B838" s="191"/>
      <c r="C838" s="192"/>
      <c r="D838" s="146" t="s">
        <v>1323</v>
      </c>
      <c r="E838" s="193"/>
      <c r="F838" s="194"/>
      <c r="G838" s="195"/>
      <c r="H838" s="147">
        <v>46203.406759259262</v>
      </c>
      <c r="I838" s="191"/>
      <c r="J838" s="196"/>
      <c r="K838" s="197"/>
      <c r="L838" s="148">
        <v>117149.55</v>
      </c>
      <c r="M838" s="55">
        <v>46174</v>
      </c>
    </row>
    <row r="839" spans="1:13" x14ac:dyDescent="0.2">
      <c r="A839" s="190"/>
      <c r="B839" s="191"/>
      <c r="C839" s="192"/>
      <c r="D839" s="146" t="s">
        <v>42</v>
      </c>
      <c r="E839" s="193"/>
      <c r="F839" s="194"/>
      <c r="G839" s="195"/>
      <c r="H839" s="147">
        <v>46199.632986111108</v>
      </c>
      <c r="I839" s="191"/>
      <c r="J839" s="196"/>
      <c r="K839" s="197"/>
      <c r="L839" s="148">
        <v>7540000</v>
      </c>
      <c r="M839" s="55">
        <v>46174</v>
      </c>
    </row>
    <row r="840" spans="1:13" ht="25.5" x14ac:dyDescent="0.2">
      <c r="A840" s="190"/>
      <c r="B840" s="191"/>
      <c r="C840" s="192"/>
      <c r="D840" s="146" t="s">
        <v>1323</v>
      </c>
      <c r="E840" s="193"/>
      <c r="F840" s="194"/>
      <c r="G840" s="195"/>
      <c r="H840" s="147">
        <v>46199.621724537035</v>
      </c>
      <c r="I840" s="191"/>
      <c r="J840" s="196"/>
      <c r="K840" s="197"/>
      <c r="L840" s="148">
        <v>3332000</v>
      </c>
      <c r="M840" s="55">
        <v>46174</v>
      </c>
    </row>
    <row r="841" spans="1:13" ht="25.5" x14ac:dyDescent="0.2">
      <c r="A841" s="190"/>
      <c r="B841" s="191"/>
      <c r="C841" s="192"/>
      <c r="D841" s="146" t="s">
        <v>1323</v>
      </c>
      <c r="E841" s="193"/>
      <c r="F841" s="194"/>
      <c r="G841" s="195"/>
      <c r="H841" s="147">
        <v>46199.619293981479</v>
      </c>
      <c r="I841" s="191"/>
      <c r="J841" s="196"/>
      <c r="K841" s="197"/>
      <c r="L841" s="148">
        <v>690200</v>
      </c>
      <c r="M841" s="55">
        <v>46174</v>
      </c>
    </row>
    <row r="842" spans="1:13" x14ac:dyDescent="0.2">
      <c r="A842" s="190"/>
      <c r="B842" s="191"/>
      <c r="C842" s="192"/>
      <c r="D842" s="146" t="s">
        <v>0</v>
      </c>
      <c r="E842" s="193"/>
      <c r="F842" s="194"/>
      <c r="G842" s="195"/>
      <c r="H842" s="147">
        <v>46199.573611111111</v>
      </c>
      <c r="I842" s="191"/>
      <c r="J842" s="196"/>
      <c r="K842" s="197"/>
      <c r="L842" s="148">
        <f>365795663.9337/48*5</f>
        <v>38103714.993093751</v>
      </c>
      <c r="M842" s="55">
        <v>46174</v>
      </c>
    </row>
    <row r="843" spans="1:13" ht="25.5" x14ac:dyDescent="0.2">
      <c r="A843" s="190"/>
      <c r="B843" s="191"/>
      <c r="C843" s="192"/>
      <c r="D843" s="146" t="s">
        <v>1323</v>
      </c>
      <c r="E843" s="193"/>
      <c r="F843" s="194"/>
      <c r="G843" s="195"/>
      <c r="H843" s="147">
        <v>46199.540763888886</v>
      </c>
      <c r="I843" s="191"/>
      <c r="J843" s="196"/>
      <c r="K843" s="197"/>
      <c r="L843" s="148">
        <v>424000</v>
      </c>
      <c r="M843" s="55">
        <v>46174</v>
      </c>
    </row>
    <row r="844" spans="1:13" ht="25.5" x14ac:dyDescent="0.2">
      <c r="A844" s="190"/>
      <c r="B844" s="191"/>
      <c r="C844" s="192"/>
      <c r="D844" s="146" t="s">
        <v>1323</v>
      </c>
      <c r="E844" s="193"/>
      <c r="F844" s="194"/>
      <c r="G844" s="195"/>
      <c r="H844" s="147">
        <v>46199.536145833335</v>
      </c>
      <c r="I844" s="191"/>
      <c r="J844" s="196"/>
      <c r="K844" s="197"/>
      <c r="L844" s="148">
        <v>2149999.1800000002</v>
      </c>
      <c r="M844" s="55">
        <v>46174</v>
      </c>
    </row>
    <row r="845" spans="1:13" ht="25.5" x14ac:dyDescent="0.2">
      <c r="A845" s="190"/>
      <c r="B845" s="191"/>
      <c r="C845" s="192"/>
      <c r="D845" s="146" t="s">
        <v>1323</v>
      </c>
      <c r="E845" s="193"/>
      <c r="F845" s="194"/>
      <c r="G845" s="195"/>
      <c r="H845" s="147">
        <v>46199.515509259261</v>
      </c>
      <c r="I845" s="191"/>
      <c r="J845" s="196"/>
      <c r="K845" s="197"/>
      <c r="L845" s="148">
        <v>1298119.83</v>
      </c>
      <c r="M845" s="55">
        <v>46174</v>
      </c>
    </row>
    <row r="846" spans="1:13" x14ac:dyDescent="0.2">
      <c r="A846" s="190"/>
      <c r="B846" s="191"/>
      <c r="C846" s="192"/>
      <c r="D846" s="146" t="s">
        <v>42</v>
      </c>
      <c r="E846" s="193"/>
      <c r="F846" s="194"/>
      <c r="G846" s="195"/>
      <c r="H846" s="147">
        <v>46199.486655092594</v>
      </c>
      <c r="I846" s="191"/>
      <c r="J846" s="196"/>
      <c r="K846" s="197"/>
      <c r="L846" s="148">
        <v>280269.99</v>
      </c>
      <c r="M846" s="55">
        <v>46174</v>
      </c>
    </row>
    <row r="847" spans="1:13" x14ac:dyDescent="0.2">
      <c r="A847" s="190"/>
      <c r="B847" s="191"/>
      <c r="C847" s="192"/>
      <c r="D847" s="146" t="s">
        <v>42</v>
      </c>
      <c r="E847" s="193"/>
      <c r="F847" s="194"/>
      <c r="G847" s="195"/>
      <c r="H847" s="147">
        <v>46199.455335648148</v>
      </c>
      <c r="I847" s="191"/>
      <c r="J847" s="196"/>
      <c r="K847" s="197"/>
      <c r="L847" s="148">
        <v>3635259.6</v>
      </c>
      <c r="M847" s="55">
        <v>46174</v>
      </c>
    </row>
    <row r="848" spans="1:13" ht="25.5" x14ac:dyDescent="0.2">
      <c r="A848" s="190"/>
      <c r="B848" s="191"/>
      <c r="C848" s="192"/>
      <c r="D848" s="146" t="s">
        <v>1323</v>
      </c>
      <c r="E848" s="193"/>
      <c r="F848" s="194"/>
      <c r="G848" s="195"/>
      <c r="H848" s="147">
        <v>46199.444189814814</v>
      </c>
      <c r="I848" s="191"/>
      <c r="J848" s="196"/>
      <c r="K848" s="197"/>
      <c r="L848" s="148">
        <v>1499400</v>
      </c>
      <c r="M848" s="55">
        <v>46174</v>
      </c>
    </row>
    <row r="849" spans="1:13" ht="25.5" x14ac:dyDescent="0.2">
      <c r="A849" s="190"/>
      <c r="B849" s="191"/>
      <c r="C849" s="192"/>
      <c r="D849" s="146" t="s">
        <v>1323</v>
      </c>
      <c r="E849" s="193"/>
      <c r="F849" s="194"/>
      <c r="G849" s="195"/>
      <c r="H849" s="147">
        <v>46198.716122685182</v>
      </c>
      <c r="I849" s="191"/>
      <c r="J849" s="196"/>
      <c r="K849" s="197"/>
      <c r="L849" s="148">
        <v>654500</v>
      </c>
      <c r="M849" s="55">
        <v>46174</v>
      </c>
    </row>
    <row r="850" spans="1:13" ht="25.5" x14ac:dyDescent="0.2">
      <c r="A850" s="190"/>
      <c r="B850" s="191"/>
      <c r="C850" s="192"/>
      <c r="D850" s="146" t="s">
        <v>1323</v>
      </c>
      <c r="E850" s="193"/>
      <c r="F850" s="194"/>
      <c r="G850" s="195"/>
      <c r="H850" s="147">
        <v>46198.707569444443</v>
      </c>
      <c r="I850" s="191"/>
      <c r="J850" s="196"/>
      <c r="K850" s="197"/>
      <c r="L850" s="148">
        <v>835637.04</v>
      </c>
      <c r="M850" s="55">
        <v>46174</v>
      </c>
    </row>
    <row r="851" spans="1:13" ht="25.5" x14ac:dyDescent="0.2">
      <c r="A851" s="190"/>
      <c r="B851" s="191"/>
      <c r="C851" s="192"/>
      <c r="D851" s="146" t="s">
        <v>1323</v>
      </c>
      <c r="E851" s="193"/>
      <c r="F851" s="194"/>
      <c r="G851" s="195"/>
      <c r="H851" s="147">
        <v>46198.688587962963</v>
      </c>
      <c r="I851" s="191"/>
      <c r="J851" s="196"/>
      <c r="K851" s="197"/>
      <c r="L851" s="148">
        <v>2500000</v>
      </c>
      <c r="M851" s="55">
        <v>46174</v>
      </c>
    </row>
    <row r="852" spans="1:13" ht="25.5" x14ac:dyDescent="0.2">
      <c r="A852" s="190"/>
      <c r="B852" s="191"/>
      <c r="C852" s="192"/>
      <c r="D852" s="146" t="s">
        <v>1323</v>
      </c>
      <c r="E852" s="193"/>
      <c r="F852" s="194"/>
      <c r="G852" s="195"/>
      <c r="H852" s="147">
        <v>46198.513726851852</v>
      </c>
      <c r="I852" s="191"/>
      <c r="J852" s="196"/>
      <c r="K852" s="197"/>
      <c r="L852" s="148">
        <v>230423</v>
      </c>
      <c r="M852" s="55">
        <v>46174</v>
      </c>
    </row>
    <row r="853" spans="1:13" ht="25.5" x14ac:dyDescent="0.2">
      <c r="A853" s="190"/>
      <c r="B853" s="191"/>
      <c r="C853" s="192"/>
      <c r="D853" s="146" t="s">
        <v>1323</v>
      </c>
      <c r="E853" s="193"/>
      <c r="F853" s="194"/>
      <c r="G853" s="195"/>
      <c r="H853" s="147">
        <v>46198.500914351855</v>
      </c>
      <c r="I853" s="191"/>
      <c r="J853" s="196"/>
      <c r="K853" s="197"/>
      <c r="L853" s="148">
        <v>92849.75</v>
      </c>
      <c r="M853" s="55">
        <v>46174</v>
      </c>
    </row>
    <row r="854" spans="1:13" ht="25.5" x14ac:dyDescent="0.2">
      <c r="A854" s="190"/>
      <c r="B854" s="191"/>
      <c r="C854" s="192"/>
      <c r="D854" s="146" t="s">
        <v>1323</v>
      </c>
      <c r="E854" s="193"/>
      <c r="F854" s="194"/>
      <c r="G854" s="195"/>
      <c r="H854" s="147">
        <v>46198.496030092596</v>
      </c>
      <c r="I854" s="191"/>
      <c r="J854" s="196"/>
      <c r="K854" s="197"/>
      <c r="L854" s="148">
        <v>6105230</v>
      </c>
      <c r="M854" s="55">
        <v>46174</v>
      </c>
    </row>
    <row r="855" spans="1:13" ht="25.5" x14ac:dyDescent="0.2">
      <c r="A855" s="190"/>
      <c r="B855" s="191"/>
      <c r="C855" s="192"/>
      <c r="D855" s="146" t="s">
        <v>1323</v>
      </c>
      <c r="E855" s="193"/>
      <c r="F855" s="194"/>
      <c r="G855" s="195"/>
      <c r="H855" s="147">
        <v>46198.439571759256</v>
      </c>
      <c r="I855" s="191"/>
      <c r="J855" s="196"/>
      <c r="K855" s="197"/>
      <c r="L855" s="148">
        <v>1070464.5</v>
      </c>
      <c r="M855" s="55">
        <v>46174</v>
      </c>
    </row>
    <row r="856" spans="1:13" ht="25.5" x14ac:dyDescent="0.2">
      <c r="A856" s="190"/>
      <c r="B856" s="191"/>
      <c r="C856" s="192"/>
      <c r="D856" s="146" t="s">
        <v>1323</v>
      </c>
      <c r="E856" s="193"/>
      <c r="F856" s="194"/>
      <c r="G856" s="195"/>
      <c r="H856" s="147">
        <v>46198.404143518521</v>
      </c>
      <c r="I856" s="191"/>
      <c r="J856" s="196"/>
      <c r="K856" s="197"/>
      <c r="L856" s="148">
        <v>829430</v>
      </c>
      <c r="M856" s="55">
        <v>46174</v>
      </c>
    </row>
    <row r="857" spans="1:13" ht="25.5" x14ac:dyDescent="0.2">
      <c r="A857" s="190"/>
      <c r="B857" s="191"/>
      <c r="C857" s="192"/>
      <c r="D857" s="146" t="s">
        <v>1323</v>
      </c>
      <c r="E857" s="193"/>
      <c r="F857" s="194"/>
      <c r="G857" s="195"/>
      <c r="H857" s="147">
        <v>46198.367685185185</v>
      </c>
      <c r="I857" s="191"/>
      <c r="J857" s="196"/>
      <c r="K857" s="197"/>
      <c r="L857" s="148">
        <v>1285200</v>
      </c>
      <c r="M857" s="55">
        <v>46174</v>
      </c>
    </row>
    <row r="858" spans="1:13" ht="25.5" x14ac:dyDescent="0.2">
      <c r="A858" s="190"/>
      <c r="B858" s="191"/>
      <c r="C858" s="192"/>
      <c r="D858" s="146" t="s">
        <v>1323</v>
      </c>
      <c r="E858" s="193"/>
      <c r="F858" s="194"/>
      <c r="G858" s="195"/>
      <c r="H858" s="147">
        <v>46198.319606481484</v>
      </c>
      <c r="I858" s="191"/>
      <c r="J858" s="196"/>
      <c r="K858" s="197"/>
      <c r="L858" s="148">
        <v>7105775.5999999996</v>
      </c>
      <c r="M858" s="55">
        <v>46174</v>
      </c>
    </row>
    <row r="859" spans="1:13" ht="25.5" x14ac:dyDescent="0.2">
      <c r="A859" s="190"/>
      <c r="B859" s="191"/>
      <c r="C859" s="192"/>
      <c r="D859" s="146" t="s">
        <v>1323</v>
      </c>
      <c r="E859" s="193"/>
      <c r="F859" s="194"/>
      <c r="G859" s="195"/>
      <c r="H859" s="147">
        <v>46197.763935185183</v>
      </c>
      <c r="I859" s="191"/>
      <c r="J859" s="196"/>
      <c r="K859" s="197"/>
      <c r="L859" s="148">
        <v>428400</v>
      </c>
      <c r="M859" s="55">
        <v>46174</v>
      </c>
    </row>
    <row r="860" spans="1:13" ht="25.5" x14ac:dyDescent="0.2">
      <c r="A860" s="190"/>
      <c r="B860" s="191"/>
      <c r="C860" s="192"/>
      <c r="D860" s="146" t="s">
        <v>1323</v>
      </c>
      <c r="E860" s="193"/>
      <c r="F860" s="194"/>
      <c r="G860" s="195"/>
      <c r="H860" s="147">
        <v>46197.725462962961</v>
      </c>
      <c r="I860" s="191"/>
      <c r="J860" s="196"/>
      <c r="K860" s="197"/>
      <c r="L860" s="148">
        <v>494000</v>
      </c>
      <c r="M860" s="55">
        <v>46174</v>
      </c>
    </row>
    <row r="861" spans="1:13" ht="25.5" x14ac:dyDescent="0.2">
      <c r="A861" s="190"/>
      <c r="B861" s="191"/>
      <c r="C861" s="192"/>
      <c r="D861" s="146" t="s">
        <v>1323</v>
      </c>
      <c r="E861" s="193"/>
      <c r="F861" s="194"/>
      <c r="G861" s="195"/>
      <c r="H861" s="147">
        <v>46197.723819444444</v>
      </c>
      <c r="I861" s="191"/>
      <c r="J861" s="196"/>
      <c r="K861" s="197"/>
      <c r="L861" s="148">
        <v>1777860</v>
      </c>
      <c r="M861" s="55">
        <v>46174</v>
      </c>
    </row>
    <row r="862" spans="1:13" ht="25.5" x14ac:dyDescent="0.2">
      <c r="A862" s="190"/>
      <c r="B862" s="191"/>
      <c r="C862" s="192"/>
      <c r="D862" s="146" t="s">
        <v>1323</v>
      </c>
      <c r="E862" s="193"/>
      <c r="F862" s="194"/>
      <c r="G862" s="195"/>
      <c r="H862" s="147">
        <v>46197.683969907404</v>
      </c>
      <c r="I862" s="191"/>
      <c r="J862" s="196"/>
      <c r="K862" s="197"/>
      <c r="L862" s="148">
        <v>880600</v>
      </c>
      <c r="M862" s="55">
        <v>46174</v>
      </c>
    </row>
    <row r="863" spans="1:13" ht="25.5" x14ac:dyDescent="0.2">
      <c r="A863" s="190"/>
      <c r="B863" s="191"/>
      <c r="C863" s="192"/>
      <c r="D863" s="146" t="s">
        <v>1323</v>
      </c>
      <c r="E863" s="193"/>
      <c r="F863" s="194"/>
      <c r="G863" s="195"/>
      <c r="H863" s="147">
        <v>46197.668715277781</v>
      </c>
      <c r="I863" s="191"/>
      <c r="J863" s="196"/>
      <c r="K863" s="197"/>
      <c r="L863" s="148">
        <v>3986500</v>
      </c>
      <c r="M863" s="55">
        <v>46174</v>
      </c>
    </row>
    <row r="864" spans="1:13" ht="25.5" x14ac:dyDescent="0.2">
      <c r="A864" s="190"/>
      <c r="B864" s="191"/>
      <c r="C864" s="192"/>
      <c r="D864" s="146" t="s">
        <v>1323</v>
      </c>
      <c r="E864" s="193"/>
      <c r="F864" s="194"/>
      <c r="G864" s="195"/>
      <c r="H864" s="147">
        <v>46197.666203703702</v>
      </c>
      <c r="I864" s="191"/>
      <c r="J864" s="196"/>
      <c r="K864" s="197"/>
      <c r="L864" s="148">
        <v>595595</v>
      </c>
      <c r="M864" s="55">
        <v>46174</v>
      </c>
    </row>
    <row r="865" spans="1:13" ht="25.5" x14ac:dyDescent="0.2">
      <c r="A865" s="190"/>
      <c r="B865" s="191"/>
      <c r="C865" s="192"/>
      <c r="D865" s="146" t="s">
        <v>1323</v>
      </c>
      <c r="E865" s="193"/>
      <c r="F865" s="194"/>
      <c r="G865" s="195"/>
      <c r="H865" s="147">
        <v>46197.631550925929</v>
      </c>
      <c r="I865" s="191"/>
      <c r="J865" s="196"/>
      <c r="K865" s="197"/>
      <c r="L865" s="148">
        <v>4990860</v>
      </c>
      <c r="M865" s="55">
        <v>46174</v>
      </c>
    </row>
    <row r="866" spans="1:13" x14ac:dyDescent="0.2">
      <c r="A866" s="190"/>
      <c r="B866" s="191"/>
      <c r="C866" s="192"/>
      <c r="D866" s="146" t="s">
        <v>0</v>
      </c>
      <c r="E866" s="193"/>
      <c r="F866" s="194"/>
      <c r="G866" s="195"/>
      <c r="H866" s="147">
        <v>46196.714467592596</v>
      </c>
      <c r="I866" s="191"/>
      <c r="J866" s="196"/>
      <c r="K866" s="197"/>
      <c r="L866" s="148">
        <v>399000</v>
      </c>
      <c r="M866" s="55">
        <v>46174</v>
      </c>
    </row>
    <row r="867" spans="1:13" x14ac:dyDescent="0.2">
      <c r="A867" s="190"/>
      <c r="B867" s="191"/>
      <c r="C867" s="192"/>
      <c r="D867" s="146" t="s">
        <v>42</v>
      </c>
      <c r="E867" s="193"/>
      <c r="F867" s="194"/>
      <c r="G867" s="195"/>
      <c r="H867" s="147">
        <v>46196.665162037039</v>
      </c>
      <c r="I867" s="191"/>
      <c r="J867" s="196"/>
      <c r="K867" s="197"/>
      <c r="L867" s="148">
        <v>18200000</v>
      </c>
      <c r="M867" s="55">
        <v>46174</v>
      </c>
    </row>
    <row r="868" spans="1:13" ht="25.5" x14ac:dyDescent="0.2">
      <c r="A868" s="190"/>
      <c r="B868" s="191"/>
      <c r="C868" s="192"/>
      <c r="D868" s="146" t="s">
        <v>1323</v>
      </c>
      <c r="E868" s="193"/>
      <c r="F868" s="194"/>
      <c r="G868" s="195"/>
      <c r="H868" s="147">
        <v>46196.504861111112</v>
      </c>
      <c r="I868" s="191"/>
      <c r="J868" s="196"/>
      <c r="K868" s="197"/>
      <c r="L868" s="148">
        <v>356952.4</v>
      </c>
      <c r="M868" s="55">
        <v>46174</v>
      </c>
    </row>
    <row r="869" spans="1:13" ht="25.5" x14ac:dyDescent="0.2">
      <c r="A869" s="190"/>
      <c r="B869" s="191"/>
      <c r="C869" s="192"/>
      <c r="D869" s="146" t="s">
        <v>1323</v>
      </c>
      <c r="E869" s="193"/>
      <c r="F869" s="194"/>
      <c r="G869" s="195"/>
      <c r="H869" s="147">
        <v>46196.492731481485</v>
      </c>
      <c r="I869" s="191"/>
      <c r="J869" s="196"/>
      <c r="K869" s="197"/>
      <c r="L869" s="148">
        <v>1392300</v>
      </c>
      <c r="M869" s="55">
        <v>46174</v>
      </c>
    </row>
    <row r="870" spans="1:13" ht="25.5" x14ac:dyDescent="0.2">
      <c r="A870" s="190"/>
      <c r="B870" s="191"/>
      <c r="C870" s="192"/>
      <c r="D870" s="146" t="s">
        <v>1323</v>
      </c>
      <c r="E870" s="193"/>
      <c r="F870" s="194"/>
      <c r="G870" s="195"/>
      <c r="H870" s="147">
        <v>46196.464409722219</v>
      </c>
      <c r="I870" s="191"/>
      <c r="J870" s="196"/>
      <c r="K870" s="197"/>
      <c r="L870" s="148">
        <v>340385</v>
      </c>
      <c r="M870" s="55">
        <v>46174</v>
      </c>
    </row>
    <row r="871" spans="1:13" ht="25.5" x14ac:dyDescent="0.2">
      <c r="A871" s="190"/>
      <c r="B871" s="191"/>
      <c r="C871" s="192"/>
      <c r="D871" s="146" t="s">
        <v>1323</v>
      </c>
      <c r="E871" s="193"/>
      <c r="F871" s="194"/>
      <c r="G871" s="195"/>
      <c r="H871" s="147">
        <v>46196.455428240741</v>
      </c>
      <c r="I871" s="191"/>
      <c r="J871" s="196"/>
      <c r="K871" s="197"/>
      <c r="L871" s="148">
        <v>2271000</v>
      </c>
      <c r="M871" s="55">
        <v>46174</v>
      </c>
    </row>
    <row r="872" spans="1:13" ht="25.5" x14ac:dyDescent="0.2">
      <c r="A872" s="190"/>
      <c r="B872" s="191"/>
      <c r="C872" s="192"/>
      <c r="D872" s="146" t="s">
        <v>1323</v>
      </c>
      <c r="E872" s="193"/>
      <c r="F872" s="194"/>
      <c r="G872" s="195"/>
      <c r="H872" s="147">
        <v>46196.451469907406</v>
      </c>
      <c r="I872" s="191"/>
      <c r="J872" s="196"/>
      <c r="K872" s="197"/>
      <c r="L872" s="148">
        <v>328559</v>
      </c>
      <c r="M872" s="55">
        <v>46174</v>
      </c>
    </row>
    <row r="873" spans="1:13" ht="25.5" x14ac:dyDescent="0.2">
      <c r="A873" s="190"/>
      <c r="B873" s="191"/>
      <c r="C873" s="192"/>
      <c r="D873" s="146" t="s">
        <v>1323</v>
      </c>
      <c r="E873" s="193"/>
      <c r="F873" s="194"/>
      <c r="G873" s="195"/>
      <c r="H873" s="147">
        <v>46196.419247685182</v>
      </c>
      <c r="I873" s="191"/>
      <c r="J873" s="196"/>
      <c r="K873" s="197"/>
      <c r="L873" s="148">
        <v>755650</v>
      </c>
      <c r="M873" s="55">
        <v>46174</v>
      </c>
    </row>
    <row r="874" spans="1:13" ht="25.5" x14ac:dyDescent="0.2">
      <c r="A874" s="190"/>
      <c r="B874" s="191"/>
      <c r="C874" s="192"/>
      <c r="D874" s="146" t="s">
        <v>1323</v>
      </c>
      <c r="E874" s="193"/>
      <c r="F874" s="194"/>
      <c r="G874" s="195"/>
      <c r="H874" s="147">
        <v>46196.407337962963</v>
      </c>
      <c r="I874" s="191"/>
      <c r="J874" s="196"/>
      <c r="K874" s="197"/>
      <c r="L874" s="148">
        <v>2249999.64</v>
      </c>
      <c r="M874" s="55">
        <v>46174</v>
      </c>
    </row>
    <row r="875" spans="1:13" ht="25.5" x14ac:dyDescent="0.2">
      <c r="A875" s="190"/>
      <c r="B875" s="191"/>
      <c r="C875" s="192"/>
      <c r="D875" s="146" t="s">
        <v>1323</v>
      </c>
      <c r="E875" s="193"/>
      <c r="F875" s="194"/>
      <c r="G875" s="195"/>
      <c r="H875" s="147">
        <v>46196.382233796299</v>
      </c>
      <c r="I875" s="191"/>
      <c r="J875" s="196"/>
      <c r="K875" s="197"/>
      <c r="L875" s="148">
        <v>95188.1</v>
      </c>
      <c r="M875" s="55">
        <v>46174</v>
      </c>
    </row>
    <row r="876" spans="1:13" ht="25.5" x14ac:dyDescent="0.2">
      <c r="A876" s="190"/>
      <c r="B876" s="191"/>
      <c r="C876" s="192"/>
      <c r="D876" s="146" t="s">
        <v>1323</v>
      </c>
      <c r="E876" s="193"/>
      <c r="F876" s="194"/>
      <c r="G876" s="195"/>
      <c r="H876" s="147">
        <v>46196.356863425928</v>
      </c>
      <c r="I876" s="191"/>
      <c r="J876" s="196"/>
      <c r="K876" s="197"/>
      <c r="L876" s="148">
        <v>599760</v>
      </c>
      <c r="M876" s="55">
        <v>46174</v>
      </c>
    </row>
    <row r="877" spans="1:13" ht="25.5" x14ac:dyDescent="0.2">
      <c r="A877" s="190"/>
      <c r="B877" s="191"/>
      <c r="C877" s="192"/>
      <c r="D877" s="146" t="s">
        <v>1323</v>
      </c>
      <c r="E877" s="193"/>
      <c r="F877" s="194"/>
      <c r="G877" s="195"/>
      <c r="H877" s="147">
        <v>46195.726076388892</v>
      </c>
      <c r="I877" s="191"/>
      <c r="J877" s="196"/>
      <c r="K877" s="197"/>
      <c r="L877" s="148">
        <v>160650</v>
      </c>
      <c r="M877" s="55">
        <v>46174</v>
      </c>
    </row>
    <row r="878" spans="1:13" ht="25.5" x14ac:dyDescent="0.2">
      <c r="A878" s="190"/>
      <c r="B878" s="191"/>
      <c r="C878" s="192"/>
      <c r="D878" s="146" t="s">
        <v>1323</v>
      </c>
      <c r="E878" s="193"/>
      <c r="F878" s="194"/>
      <c r="G878" s="195"/>
      <c r="H878" s="147">
        <v>46195.688958333332</v>
      </c>
      <c r="I878" s="191"/>
      <c r="J878" s="196"/>
      <c r="K878" s="197"/>
      <c r="L878" s="148">
        <v>3927000</v>
      </c>
      <c r="M878" s="55">
        <v>46174</v>
      </c>
    </row>
    <row r="879" spans="1:13" x14ac:dyDescent="0.2">
      <c r="A879" s="190"/>
      <c r="B879" s="191"/>
      <c r="C879" s="192"/>
      <c r="D879" s="146" t="s">
        <v>42</v>
      </c>
      <c r="E879" s="193"/>
      <c r="F879" s="194"/>
      <c r="G879" s="195"/>
      <c r="H879" s="147">
        <v>46195.688206018516</v>
      </c>
      <c r="I879" s="191"/>
      <c r="J879" s="196"/>
      <c r="K879" s="197"/>
      <c r="L879" s="148">
        <v>11.352600000000001</v>
      </c>
      <c r="M879" s="55">
        <v>46174</v>
      </c>
    </row>
    <row r="880" spans="1:13" ht="25.5" x14ac:dyDescent="0.2">
      <c r="A880" s="190"/>
      <c r="B880" s="191"/>
      <c r="C880" s="192"/>
      <c r="D880" s="146" t="s">
        <v>1323</v>
      </c>
      <c r="E880" s="193"/>
      <c r="F880" s="194"/>
      <c r="G880" s="195"/>
      <c r="H880" s="147">
        <v>46195.644155092596</v>
      </c>
      <c r="I880" s="191"/>
      <c r="J880" s="196"/>
      <c r="K880" s="197"/>
      <c r="L880" s="148">
        <v>3550040.13</v>
      </c>
      <c r="M880" s="55">
        <v>46174</v>
      </c>
    </row>
    <row r="881" spans="1:13" ht="25.5" x14ac:dyDescent="0.2">
      <c r="A881" s="190"/>
      <c r="B881" s="191"/>
      <c r="C881" s="192"/>
      <c r="D881" s="146" t="s">
        <v>1323</v>
      </c>
      <c r="E881" s="193"/>
      <c r="F881" s="194"/>
      <c r="G881" s="195"/>
      <c r="H881" s="147">
        <v>46195.624351851853</v>
      </c>
      <c r="I881" s="191"/>
      <c r="J881" s="196"/>
      <c r="K881" s="197"/>
      <c r="L881" s="148">
        <v>428400</v>
      </c>
      <c r="M881" s="55">
        <v>46174</v>
      </c>
    </row>
    <row r="882" spans="1:13" x14ac:dyDescent="0.2">
      <c r="A882" s="190"/>
      <c r="B882" s="191"/>
      <c r="C882" s="192"/>
      <c r="D882" s="146" t="s">
        <v>42</v>
      </c>
      <c r="E882" s="193"/>
      <c r="F882" s="194"/>
      <c r="G882" s="195"/>
      <c r="H882" s="147">
        <v>46195.477210648147</v>
      </c>
      <c r="I882" s="191"/>
      <c r="J882" s="196"/>
      <c r="K882" s="197"/>
      <c r="L882" s="148">
        <v>378273.63</v>
      </c>
      <c r="M882" s="55">
        <v>46174</v>
      </c>
    </row>
    <row r="883" spans="1:13" ht="25.5" x14ac:dyDescent="0.2">
      <c r="A883" s="190"/>
      <c r="B883" s="191"/>
      <c r="C883" s="192"/>
      <c r="D883" s="146" t="s">
        <v>1323</v>
      </c>
      <c r="E883" s="193"/>
      <c r="F883" s="194"/>
      <c r="G883" s="195"/>
      <c r="H883" s="147">
        <v>46195.435601851852</v>
      </c>
      <c r="I883" s="191"/>
      <c r="J883" s="196"/>
      <c r="K883" s="197"/>
      <c r="L883" s="148">
        <v>1100000.3</v>
      </c>
      <c r="M883" s="55">
        <v>46174</v>
      </c>
    </row>
    <row r="884" spans="1:13" ht="25.5" x14ac:dyDescent="0.2">
      <c r="A884" s="190"/>
      <c r="B884" s="191"/>
      <c r="C884" s="192"/>
      <c r="D884" s="146" t="s">
        <v>1323</v>
      </c>
      <c r="E884" s="193"/>
      <c r="F884" s="194"/>
      <c r="G884" s="195"/>
      <c r="H884" s="147">
        <v>46195.427569444444</v>
      </c>
      <c r="I884" s="191"/>
      <c r="J884" s="196"/>
      <c r="K884" s="197"/>
      <c r="L884" s="148">
        <v>488867.47</v>
      </c>
      <c r="M884" s="55">
        <v>46174</v>
      </c>
    </row>
    <row r="885" spans="1:13" ht="25.5" x14ac:dyDescent="0.2">
      <c r="A885" s="190"/>
      <c r="B885" s="191"/>
      <c r="C885" s="192"/>
      <c r="D885" s="146" t="s">
        <v>1323</v>
      </c>
      <c r="E885" s="193"/>
      <c r="F885" s="194"/>
      <c r="G885" s="195"/>
      <c r="H885" s="147">
        <v>46195.407094907408</v>
      </c>
      <c r="I885" s="191"/>
      <c r="J885" s="196"/>
      <c r="K885" s="197"/>
      <c r="L885" s="148">
        <v>257040</v>
      </c>
      <c r="M885" s="55">
        <v>46174</v>
      </c>
    </row>
    <row r="886" spans="1:13" ht="25.5" x14ac:dyDescent="0.2">
      <c r="A886" s="190"/>
      <c r="B886" s="191"/>
      <c r="C886" s="192"/>
      <c r="D886" s="146" t="s">
        <v>1323</v>
      </c>
      <c r="E886" s="193"/>
      <c r="F886" s="194"/>
      <c r="G886" s="195"/>
      <c r="H886" s="147">
        <v>46192.648182870369</v>
      </c>
      <c r="I886" s="191"/>
      <c r="J886" s="196"/>
      <c r="K886" s="197"/>
      <c r="L886" s="148">
        <v>867391</v>
      </c>
      <c r="M886" s="55">
        <v>46174</v>
      </c>
    </row>
    <row r="887" spans="1:13" ht="25.5" x14ac:dyDescent="0.2">
      <c r="A887" s="190"/>
      <c r="B887" s="191"/>
      <c r="C887" s="192"/>
      <c r="D887" s="146" t="s">
        <v>1323</v>
      </c>
      <c r="E887" s="193"/>
      <c r="F887" s="194"/>
      <c r="G887" s="195"/>
      <c r="H887" s="147">
        <v>46192.625381944446</v>
      </c>
      <c r="I887" s="191"/>
      <c r="J887" s="196"/>
      <c r="K887" s="197"/>
      <c r="L887" s="148">
        <v>433352.78</v>
      </c>
      <c r="M887" s="55">
        <v>46174</v>
      </c>
    </row>
    <row r="888" spans="1:13" x14ac:dyDescent="0.2">
      <c r="A888" s="190"/>
      <c r="B888" s="191"/>
      <c r="C888" s="192"/>
      <c r="D888" s="146" t="s">
        <v>42</v>
      </c>
      <c r="E888" s="193"/>
      <c r="F888" s="194"/>
      <c r="G888" s="195"/>
      <c r="H888" s="147">
        <v>46192.52684027778</v>
      </c>
      <c r="I888" s="191"/>
      <c r="J888" s="196"/>
      <c r="K888" s="197"/>
      <c r="L888" s="148">
        <v>355750.5</v>
      </c>
      <c r="M888" s="55">
        <v>46174</v>
      </c>
    </row>
    <row r="889" spans="1:13" ht="25.5" x14ac:dyDescent="0.2">
      <c r="A889" s="190"/>
      <c r="B889" s="191"/>
      <c r="C889" s="192"/>
      <c r="D889" s="146" t="s">
        <v>1323</v>
      </c>
      <c r="E889" s="193"/>
      <c r="F889" s="194"/>
      <c r="G889" s="195"/>
      <c r="H889" s="147">
        <v>46192.498067129629</v>
      </c>
      <c r="I889" s="191"/>
      <c r="J889" s="196"/>
      <c r="K889" s="197"/>
      <c r="L889" s="148">
        <v>595000</v>
      </c>
      <c r="M889" s="55">
        <v>46174</v>
      </c>
    </row>
    <row r="890" spans="1:13" ht="25.5" x14ac:dyDescent="0.2">
      <c r="A890" s="190"/>
      <c r="B890" s="191"/>
      <c r="C890" s="192"/>
      <c r="D890" s="146" t="s">
        <v>1323</v>
      </c>
      <c r="E890" s="193"/>
      <c r="F890" s="194"/>
      <c r="G890" s="195"/>
      <c r="H890" s="147">
        <v>46192.497141203705</v>
      </c>
      <c r="I890" s="191"/>
      <c r="J890" s="196"/>
      <c r="K890" s="197"/>
      <c r="L890" s="148">
        <v>892500</v>
      </c>
      <c r="M890" s="55">
        <v>46174</v>
      </c>
    </row>
    <row r="891" spans="1:13" x14ac:dyDescent="0.2">
      <c r="A891" s="190"/>
      <c r="B891" s="191"/>
      <c r="C891" s="192"/>
      <c r="D891" s="146" t="s">
        <v>42</v>
      </c>
      <c r="E891" s="193"/>
      <c r="F891" s="194"/>
      <c r="G891" s="195"/>
      <c r="H891" s="147">
        <v>46192.496111111112</v>
      </c>
      <c r="I891" s="191"/>
      <c r="J891" s="196"/>
      <c r="K891" s="197"/>
      <c r="L891" s="148">
        <v>400000.65</v>
      </c>
      <c r="M891" s="55">
        <v>46174</v>
      </c>
    </row>
    <row r="892" spans="1:13" ht="25.5" x14ac:dyDescent="0.2">
      <c r="A892" s="190"/>
      <c r="B892" s="191"/>
      <c r="C892" s="192"/>
      <c r="D892" s="146" t="s">
        <v>1323</v>
      </c>
      <c r="E892" s="193"/>
      <c r="F892" s="194"/>
      <c r="G892" s="195"/>
      <c r="H892" s="147">
        <v>46192.484259259261</v>
      </c>
      <c r="I892" s="191"/>
      <c r="J892" s="196"/>
      <c r="K892" s="197"/>
      <c r="L892" s="148">
        <v>1263363.5</v>
      </c>
      <c r="M892" s="55">
        <v>46174</v>
      </c>
    </row>
    <row r="893" spans="1:13" x14ac:dyDescent="0.2">
      <c r="A893" s="190"/>
      <c r="B893" s="191"/>
      <c r="C893" s="192"/>
      <c r="D893" s="146" t="s">
        <v>0</v>
      </c>
      <c r="E893" s="193"/>
      <c r="F893" s="194"/>
      <c r="G893" s="195"/>
      <c r="H893" s="147">
        <v>46192.483935185184</v>
      </c>
      <c r="I893" s="191"/>
      <c r="J893" s="196"/>
      <c r="K893" s="197"/>
      <c r="L893" s="148">
        <v>2667559.99902</v>
      </c>
      <c r="M893" s="55">
        <v>46174</v>
      </c>
    </row>
    <row r="894" spans="1:13" x14ac:dyDescent="0.2">
      <c r="A894" s="190"/>
      <c r="B894" s="191"/>
      <c r="C894" s="192"/>
      <c r="D894" s="146" t="s">
        <v>42</v>
      </c>
      <c r="E894" s="193"/>
      <c r="F894" s="194"/>
      <c r="G894" s="195"/>
      <c r="H894" s="147">
        <v>46192.468692129631</v>
      </c>
      <c r="I894" s="191"/>
      <c r="J894" s="196"/>
      <c r="K894" s="197"/>
      <c r="L894" s="148">
        <v>34800000.619999997</v>
      </c>
      <c r="M894" s="55">
        <v>46174</v>
      </c>
    </row>
    <row r="895" spans="1:13" ht="25.5" x14ac:dyDescent="0.2">
      <c r="A895" s="190"/>
      <c r="B895" s="191"/>
      <c r="C895" s="192"/>
      <c r="D895" s="146" t="s">
        <v>1323</v>
      </c>
      <c r="E895" s="193"/>
      <c r="F895" s="194"/>
      <c r="G895" s="195"/>
      <c r="H895" s="147">
        <v>46192.453715277778</v>
      </c>
      <c r="I895" s="191"/>
      <c r="J895" s="196"/>
      <c r="K895" s="197"/>
      <c r="L895" s="148">
        <v>1488690</v>
      </c>
      <c r="M895" s="55">
        <v>46174</v>
      </c>
    </row>
    <row r="896" spans="1:13" x14ac:dyDescent="0.2">
      <c r="A896" s="190"/>
      <c r="B896" s="191"/>
      <c r="C896" s="192"/>
      <c r="D896" s="146" t="s">
        <v>0</v>
      </c>
      <c r="E896" s="193"/>
      <c r="F896" s="194"/>
      <c r="G896" s="195"/>
      <c r="H896" s="147">
        <v>46191.693078703705</v>
      </c>
      <c r="I896" s="191"/>
      <c r="J896" s="196"/>
      <c r="K896" s="197"/>
      <c r="L896" s="148">
        <v>65100.016239999997</v>
      </c>
      <c r="M896" s="55">
        <v>46174</v>
      </c>
    </row>
    <row r="897" spans="1:13" ht="25.5" x14ac:dyDescent="0.2">
      <c r="A897" s="190"/>
      <c r="B897" s="191"/>
      <c r="C897" s="192"/>
      <c r="D897" s="146" t="s">
        <v>1323</v>
      </c>
      <c r="E897" s="193"/>
      <c r="F897" s="194"/>
      <c r="G897" s="195"/>
      <c r="H897" s="147">
        <v>46191.631550925929</v>
      </c>
      <c r="I897" s="191"/>
      <c r="J897" s="196"/>
      <c r="K897" s="197"/>
      <c r="L897" s="148">
        <v>149940</v>
      </c>
      <c r="M897" s="55">
        <v>46174</v>
      </c>
    </row>
    <row r="898" spans="1:13" ht="25.5" x14ac:dyDescent="0.2">
      <c r="A898" s="190"/>
      <c r="B898" s="191"/>
      <c r="C898" s="192"/>
      <c r="D898" s="146" t="s">
        <v>1323</v>
      </c>
      <c r="E898" s="193"/>
      <c r="F898" s="194"/>
      <c r="G898" s="195"/>
      <c r="H898" s="147">
        <v>46191.524560185186</v>
      </c>
      <c r="I898" s="191"/>
      <c r="J898" s="196"/>
      <c r="K898" s="197"/>
      <c r="L898" s="148">
        <v>2879999.92</v>
      </c>
      <c r="M898" s="55">
        <v>46174</v>
      </c>
    </row>
    <row r="899" spans="1:13" ht="25.5" x14ac:dyDescent="0.2">
      <c r="A899" s="190"/>
      <c r="B899" s="191"/>
      <c r="C899" s="192"/>
      <c r="D899" s="146" t="s">
        <v>1323</v>
      </c>
      <c r="E899" s="193"/>
      <c r="F899" s="194"/>
      <c r="G899" s="195"/>
      <c r="H899" s="147">
        <v>46191.511597222219</v>
      </c>
      <c r="I899" s="191"/>
      <c r="J899" s="196"/>
      <c r="K899" s="197"/>
      <c r="L899" s="148">
        <v>1071000</v>
      </c>
      <c r="M899" s="55">
        <v>46174</v>
      </c>
    </row>
    <row r="900" spans="1:13" ht="25.5" x14ac:dyDescent="0.2">
      <c r="A900" s="190"/>
      <c r="B900" s="191"/>
      <c r="C900" s="192"/>
      <c r="D900" s="146" t="s">
        <v>1323</v>
      </c>
      <c r="E900" s="193"/>
      <c r="F900" s="194"/>
      <c r="G900" s="195"/>
      <c r="H900" s="147">
        <v>46191.505312499998</v>
      </c>
      <c r="I900" s="191"/>
      <c r="J900" s="196"/>
      <c r="K900" s="197"/>
      <c r="L900" s="148">
        <v>1911140</v>
      </c>
      <c r="M900" s="55">
        <v>46174</v>
      </c>
    </row>
    <row r="901" spans="1:13" ht="25.5" x14ac:dyDescent="0.2">
      <c r="A901" s="190"/>
      <c r="B901" s="191"/>
      <c r="C901" s="192"/>
      <c r="D901" s="146" t="s">
        <v>1323</v>
      </c>
      <c r="E901" s="193"/>
      <c r="F901" s="194"/>
      <c r="G901" s="195"/>
      <c r="H901" s="147">
        <v>46191.49827546296</v>
      </c>
      <c r="I901" s="191"/>
      <c r="J901" s="196"/>
      <c r="K901" s="197"/>
      <c r="L901" s="148">
        <v>417690</v>
      </c>
      <c r="M901" s="55">
        <v>46174</v>
      </c>
    </row>
    <row r="902" spans="1:13" ht="25.5" x14ac:dyDescent="0.2">
      <c r="A902" s="190"/>
      <c r="B902" s="191"/>
      <c r="C902" s="192"/>
      <c r="D902" s="146" t="s">
        <v>1323</v>
      </c>
      <c r="E902" s="193"/>
      <c r="F902" s="194"/>
      <c r="G902" s="195"/>
      <c r="H902" s="147">
        <v>46191.467499999999</v>
      </c>
      <c r="I902" s="191"/>
      <c r="J902" s="196"/>
      <c r="K902" s="197"/>
      <c r="L902" s="148">
        <v>1305000</v>
      </c>
      <c r="M902" s="55">
        <v>46174</v>
      </c>
    </row>
    <row r="903" spans="1:13" ht="25.5" x14ac:dyDescent="0.2">
      <c r="A903" s="190"/>
      <c r="B903" s="191"/>
      <c r="C903" s="192"/>
      <c r="D903" s="146" t="s">
        <v>1323</v>
      </c>
      <c r="E903" s="193"/>
      <c r="F903" s="194"/>
      <c r="G903" s="195"/>
      <c r="H903" s="147">
        <v>46191.391435185185</v>
      </c>
      <c r="I903" s="191"/>
      <c r="J903" s="196"/>
      <c r="K903" s="197"/>
      <c r="L903" s="148">
        <v>238000</v>
      </c>
      <c r="M903" s="55">
        <v>46174</v>
      </c>
    </row>
    <row r="904" spans="1:13" x14ac:dyDescent="0.2">
      <c r="A904" s="190"/>
      <c r="B904" s="191"/>
      <c r="C904" s="192"/>
      <c r="D904" s="146" t="s">
        <v>0</v>
      </c>
      <c r="E904" s="193"/>
      <c r="F904" s="194"/>
      <c r="G904" s="195"/>
      <c r="H904" s="147">
        <v>46190.729166666664</v>
      </c>
      <c r="I904" s="191"/>
      <c r="J904" s="196"/>
      <c r="K904" s="197"/>
      <c r="L904" s="148">
        <v>15300000.17</v>
      </c>
      <c r="M904" s="55">
        <v>46174</v>
      </c>
    </row>
    <row r="905" spans="1:13" ht="25.5" x14ac:dyDescent="0.2">
      <c r="A905" s="190"/>
      <c r="B905" s="191"/>
      <c r="C905" s="192"/>
      <c r="D905" s="146" t="s">
        <v>1323</v>
      </c>
      <c r="E905" s="193"/>
      <c r="F905" s="194"/>
      <c r="G905" s="195"/>
      <c r="H905" s="147">
        <v>46190.685428240744</v>
      </c>
      <c r="I905" s="191"/>
      <c r="J905" s="196"/>
      <c r="K905" s="197"/>
      <c r="L905" s="148">
        <v>149940</v>
      </c>
      <c r="M905" s="55">
        <v>46174</v>
      </c>
    </row>
    <row r="906" spans="1:13" x14ac:dyDescent="0.2">
      <c r="A906" s="190"/>
      <c r="B906" s="191"/>
      <c r="C906" s="192"/>
      <c r="D906" s="146" t="s">
        <v>0</v>
      </c>
      <c r="E906" s="193"/>
      <c r="F906" s="194"/>
      <c r="G906" s="195"/>
      <c r="H906" s="147">
        <v>46190.659166666665</v>
      </c>
      <c r="I906" s="191"/>
      <c r="J906" s="196"/>
      <c r="K906" s="197"/>
      <c r="L906" s="148">
        <v>7232400</v>
      </c>
      <c r="M906" s="55">
        <v>46174</v>
      </c>
    </row>
    <row r="907" spans="1:13" ht="25.5" x14ac:dyDescent="0.2">
      <c r="A907" s="190"/>
      <c r="B907" s="191"/>
      <c r="C907" s="192"/>
      <c r="D907" s="146" t="s">
        <v>1323</v>
      </c>
      <c r="E907" s="193"/>
      <c r="F907" s="194"/>
      <c r="G907" s="195"/>
      <c r="H907" s="147">
        <v>46190.658252314817</v>
      </c>
      <c r="I907" s="191"/>
      <c r="J907" s="196"/>
      <c r="K907" s="197"/>
      <c r="L907" s="148">
        <v>719259.8</v>
      </c>
      <c r="M907" s="55">
        <v>46174</v>
      </c>
    </row>
    <row r="908" spans="1:13" ht="25.5" x14ac:dyDescent="0.2">
      <c r="A908" s="190"/>
      <c r="B908" s="191"/>
      <c r="C908" s="192"/>
      <c r="D908" s="146" t="s">
        <v>1323</v>
      </c>
      <c r="E908" s="193"/>
      <c r="F908" s="194"/>
      <c r="G908" s="195"/>
      <c r="H908" s="147">
        <v>46190.626284722224</v>
      </c>
      <c r="I908" s="191"/>
      <c r="J908" s="196"/>
      <c r="K908" s="197"/>
      <c r="L908" s="148">
        <v>3964544.5</v>
      </c>
      <c r="M908" s="55">
        <v>46174</v>
      </c>
    </row>
    <row r="909" spans="1:13" x14ac:dyDescent="0.2">
      <c r="A909" s="190"/>
      <c r="B909" s="191"/>
      <c r="C909" s="192"/>
      <c r="D909" s="146" t="s">
        <v>0</v>
      </c>
      <c r="E909" s="193"/>
      <c r="F909" s="194"/>
      <c r="G909" s="195"/>
      <c r="H909" s="147">
        <v>46190.598611111112</v>
      </c>
      <c r="I909" s="191"/>
      <c r="J909" s="196"/>
      <c r="K909" s="197"/>
      <c r="L909" s="148">
        <v>6999932.835</v>
      </c>
      <c r="M909" s="55">
        <v>46174</v>
      </c>
    </row>
    <row r="910" spans="1:13" x14ac:dyDescent="0.2">
      <c r="A910" s="190"/>
      <c r="B910" s="191"/>
      <c r="C910" s="192"/>
      <c r="D910" s="146" t="s">
        <v>0</v>
      </c>
      <c r="E910" s="193"/>
      <c r="F910" s="194"/>
      <c r="G910" s="195"/>
      <c r="H910" s="147">
        <v>46190.598611111112</v>
      </c>
      <c r="I910" s="191"/>
      <c r="J910" s="196"/>
      <c r="K910" s="197"/>
      <c r="L910" s="148">
        <v>39999999.549999997</v>
      </c>
      <c r="M910" s="55">
        <v>46174</v>
      </c>
    </row>
    <row r="911" spans="1:13" x14ac:dyDescent="0.2">
      <c r="A911" s="190"/>
      <c r="B911" s="191"/>
      <c r="C911" s="192"/>
      <c r="D911" s="146" t="s">
        <v>0</v>
      </c>
      <c r="E911" s="193"/>
      <c r="F911" s="194"/>
      <c r="G911" s="195"/>
      <c r="H911" s="147">
        <v>46190.598611111112</v>
      </c>
      <c r="I911" s="191"/>
      <c r="J911" s="196"/>
      <c r="K911" s="197"/>
      <c r="L911" s="148">
        <v>6999658.54</v>
      </c>
      <c r="M911" s="55">
        <v>46174</v>
      </c>
    </row>
    <row r="912" spans="1:13" ht="25.5" x14ac:dyDescent="0.2">
      <c r="A912" s="190"/>
      <c r="B912" s="191"/>
      <c r="C912" s="192"/>
      <c r="D912" s="146" t="s">
        <v>1323</v>
      </c>
      <c r="E912" s="193"/>
      <c r="F912" s="194"/>
      <c r="G912" s="195"/>
      <c r="H912" s="147">
        <v>46190.495648148149</v>
      </c>
      <c r="I912" s="191"/>
      <c r="J912" s="196"/>
      <c r="K912" s="197"/>
      <c r="L912" s="148">
        <v>1449999.53</v>
      </c>
      <c r="M912" s="55">
        <v>46174</v>
      </c>
    </row>
    <row r="913" spans="1:13" ht="25.5" x14ac:dyDescent="0.2">
      <c r="A913" s="190"/>
      <c r="B913" s="191"/>
      <c r="C913" s="192"/>
      <c r="D913" s="146" t="s">
        <v>1323</v>
      </c>
      <c r="E913" s="193"/>
      <c r="F913" s="194"/>
      <c r="G913" s="195"/>
      <c r="H913" s="147">
        <v>46190.446261574078</v>
      </c>
      <c r="I913" s="191"/>
      <c r="J913" s="196"/>
      <c r="K913" s="197"/>
      <c r="L913" s="148">
        <v>718095.98</v>
      </c>
      <c r="M913" s="55">
        <v>46174</v>
      </c>
    </row>
    <row r="914" spans="1:13" ht="25.5" x14ac:dyDescent="0.2">
      <c r="A914" s="190"/>
      <c r="B914" s="191"/>
      <c r="C914" s="192"/>
      <c r="D914" s="146" t="s">
        <v>1323</v>
      </c>
      <c r="E914" s="193"/>
      <c r="F914" s="194"/>
      <c r="G914" s="195"/>
      <c r="H914" s="147">
        <v>46190.444039351853</v>
      </c>
      <c r="I914" s="191"/>
      <c r="J914" s="196"/>
      <c r="K914" s="197"/>
      <c r="L914" s="148">
        <v>159460</v>
      </c>
      <c r="M914" s="55">
        <v>46174</v>
      </c>
    </row>
    <row r="915" spans="1:13" ht="25.5" x14ac:dyDescent="0.2">
      <c r="A915" s="190"/>
      <c r="B915" s="191"/>
      <c r="C915" s="192"/>
      <c r="D915" s="146" t="s">
        <v>1323</v>
      </c>
      <c r="E915" s="193"/>
      <c r="F915" s="194"/>
      <c r="G915" s="195"/>
      <c r="H915" s="147">
        <v>46190.437743055554</v>
      </c>
      <c r="I915" s="191"/>
      <c r="J915" s="196"/>
      <c r="K915" s="197"/>
      <c r="L915" s="148">
        <v>915198.06</v>
      </c>
      <c r="M915" s="55">
        <v>46174</v>
      </c>
    </row>
    <row r="916" spans="1:13" ht="25.5" x14ac:dyDescent="0.2">
      <c r="A916" s="190"/>
      <c r="B916" s="191"/>
      <c r="C916" s="192"/>
      <c r="D916" s="146" t="s">
        <v>1323</v>
      </c>
      <c r="E916" s="193"/>
      <c r="F916" s="194"/>
      <c r="G916" s="195"/>
      <c r="H916" s="147">
        <v>46190.420682870368</v>
      </c>
      <c r="I916" s="191"/>
      <c r="J916" s="196"/>
      <c r="K916" s="197"/>
      <c r="L916" s="148">
        <v>1800000</v>
      </c>
      <c r="M916" s="55">
        <v>46174</v>
      </c>
    </row>
    <row r="917" spans="1:13" ht="25.5" x14ac:dyDescent="0.2">
      <c r="A917" s="190"/>
      <c r="B917" s="191"/>
      <c r="C917" s="192"/>
      <c r="D917" s="146" t="s">
        <v>1323</v>
      </c>
      <c r="E917" s="193"/>
      <c r="F917" s="194"/>
      <c r="G917" s="195"/>
      <c r="H917" s="147">
        <v>46190.407905092594</v>
      </c>
      <c r="I917" s="191"/>
      <c r="J917" s="196"/>
      <c r="K917" s="197"/>
      <c r="L917" s="148">
        <v>723549.75</v>
      </c>
      <c r="M917" s="55">
        <v>46174</v>
      </c>
    </row>
    <row r="918" spans="1:13" ht="25.5" x14ac:dyDescent="0.2">
      <c r="A918" s="190"/>
      <c r="B918" s="191"/>
      <c r="C918" s="192"/>
      <c r="D918" s="146" t="s">
        <v>1323</v>
      </c>
      <c r="E918" s="193"/>
      <c r="F918" s="194"/>
      <c r="G918" s="195"/>
      <c r="H918" s="147">
        <v>46190.407037037039</v>
      </c>
      <c r="I918" s="191"/>
      <c r="J918" s="196"/>
      <c r="K918" s="197"/>
      <c r="L918" s="148">
        <v>3427200</v>
      </c>
      <c r="M918" s="55">
        <v>46174</v>
      </c>
    </row>
    <row r="919" spans="1:13" ht="25.5" x14ac:dyDescent="0.2">
      <c r="A919" s="190"/>
      <c r="B919" s="191"/>
      <c r="C919" s="192"/>
      <c r="D919" s="146" t="s">
        <v>1323</v>
      </c>
      <c r="E919" s="193"/>
      <c r="F919" s="194"/>
      <c r="G919" s="195"/>
      <c r="H919" s="147">
        <v>46190.3981712963</v>
      </c>
      <c r="I919" s="191"/>
      <c r="J919" s="196"/>
      <c r="K919" s="197"/>
      <c r="L919" s="148">
        <v>1661476.81</v>
      </c>
      <c r="M919" s="55">
        <v>46174</v>
      </c>
    </row>
    <row r="920" spans="1:13" x14ac:dyDescent="0.2">
      <c r="A920" s="190"/>
      <c r="B920" s="191"/>
      <c r="C920" s="192"/>
      <c r="D920" s="146" t="s">
        <v>0</v>
      </c>
      <c r="E920" s="193"/>
      <c r="F920" s="194"/>
      <c r="G920" s="195"/>
      <c r="H920" s="147">
        <v>46189.65797453704</v>
      </c>
      <c r="I920" s="191"/>
      <c r="J920" s="196"/>
      <c r="K920" s="197"/>
      <c r="L920" s="148">
        <v>2892960</v>
      </c>
      <c r="M920" s="55">
        <v>46174</v>
      </c>
    </row>
    <row r="921" spans="1:13" x14ac:dyDescent="0.2">
      <c r="A921" s="190"/>
      <c r="B921" s="191"/>
      <c r="C921" s="192"/>
      <c r="D921" s="146" t="s">
        <v>42</v>
      </c>
      <c r="E921" s="193"/>
      <c r="F921" s="194"/>
      <c r="G921" s="195"/>
      <c r="H921" s="147">
        <v>46189.547731481478</v>
      </c>
      <c r="I921" s="191"/>
      <c r="J921" s="196"/>
      <c r="K921" s="197"/>
      <c r="L921" s="148">
        <v>1495830</v>
      </c>
      <c r="M921" s="55">
        <v>46174</v>
      </c>
    </row>
    <row r="922" spans="1:13" x14ac:dyDescent="0.2">
      <c r="A922" s="190"/>
      <c r="B922" s="191"/>
      <c r="C922" s="192"/>
      <c r="D922" s="146" t="s">
        <v>42</v>
      </c>
      <c r="E922" s="193"/>
      <c r="F922" s="194"/>
      <c r="G922" s="195"/>
      <c r="H922" s="147">
        <v>46189.539212962962</v>
      </c>
      <c r="I922" s="191"/>
      <c r="J922" s="196"/>
      <c r="K922" s="197"/>
      <c r="L922" s="148">
        <v>18781641.48</v>
      </c>
      <c r="M922" s="55">
        <v>46174</v>
      </c>
    </row>
    <row r="923" spans="1:13" ht="25.5" x14ac:dyDescent="0.2">
      <c r="A923" s="190"/>
      <c r="B923" s="191"/>
      <c r="C923" s="192"/>
      <c r="D923" s="146" t="s">
        <v>1323</v>
      </c>
      <c r="E923" s="193"/>
      <c r="F923" s="194"/>
      <c r="G923" s="195"/>
      <c r="H923" s="147">
        <v>46189.527731481481</v>
      </c>
      <c r="I923" s="191"/>
      <c r="J923" s="196"/>
      <c r="K923" s="197"/>
      <c r="L923" s="148">
        <v>6997203.5700000003</v>
      </c>
      <c r="M923" s="55">
        <v>46174</v>
      </c>
    </row>
    <row r="924" spans="1:13" ht="25.5" x14ac:dyDescent="0.2">
      <c r="A924" s="190"/>
      <c r="B924" s="191"/>
      <c r="C924" s="192"/>
      <c r="D924" s="146" t="s">
        <v>1323</v>
      </c>
      <c r="E924" s="193"/>
      <c r="F924" s="194"/>
      <c r="G924" s="195"/>
      <c r="H924" s="147">
        <v>46189.520532407405</v>
      </c>
      <c r="I924" s="191"/>
      <c r="J924" s="196"/>
      <c r="K924" s="197"/>
      <c r="L924" s="148">
        <v>2201500</v>
      </c>
      <c r="M924" s="55">
        <v>46174</v>
      </c>
    </row>
    <row r="925" spans="1:13" ht="25.5" x14ac:dyDescent="0.2">
      <c r="A925" s="190"/>
      <c r="B925" s="191"/>
      <c r="C925" s="192"/>
      <c r="D925" s="146" t="s">
        <v>1323</v>
      </c>
      <c r="E925" s="193"/>
      <c r="F925" s="194"/>
      <c r="G925" s="195"/>
      <c r="H925" s="147">
        <v>46189.505150462966</v>
      </c>
      <c r="I925" s="191"/>
      <c r="J925" s="196"/>
      <c r="K925" s="197"/>
      <c r="L925" s="148">
        <v>1659681</v>
      </c>
      <c r="M925" s="55">
        <v>46174</v>
      </c>
    </row>
    <row r="926" spans="1:13" ht="25.5" x14ac:dyDescent="0.2">
      <c r="A926" s="190"/>
      <c r="B926" s="191"/>
      <c r="C926" s="192"/>
      <c r="D926" s="146" t="s">
        <v>1323</v>
      </c>
      <c r="E926" s="193"/>
      <c r="F926" s="194"/>
      <c r="G926" s="195"/>
      <c r="H926" s="147">
        <v>46189.492523148147</v>
      </c>
      <c r="I926" s="191"/>
      <c r="J926" s="196"/>
      <c r="K926" s="197"/>
      <c r="L926" s="148">
        <v>753984</v>
      </c>
      <c r="M926" s="55">
        <v>46174</v>
      </c>
    </row>
    <row r="927" spans="1:13" ht="25.5" x14ac:dyDescent="0.2">
      <c r="A927" s="190"/>
      <c r="B927" s="191"/>
      <c r="C927" s="192"/>
      <c r="D927" s="146" t="s">
        <v>1323</v>
      </c>
      <c r="E927" s="193"/>
      <c r="F927" s="194"/>
      <c r="G927" s="195"/>
      <c r="H927" s="147">
        <v>46189.482442129629</v>
      </c>
      <c r="I927" s="191"/>
      <c r="J927" s="196"/>
      <c r="K927" s="197"/>
      <c r="L927" s="148">
        <v>872100</v>
      </c>
      <c r="M927" s="55">
        <v>46174</v>
      </c>
    </row>
    <row r="928" spans="1:13" ht="25.5" x14ac:dyDescent="0.2">
      <c r="A928" s="190"/>
      <c r="B928" s="191"/>
      <c r="C928" s="192"/>
      <c r="D928" s="146" t="s">
        <v>1323</v>
      </c>
      <c r="E928" s="193"/>
      <c r="F928" s="194"/>
      <c r="G928" s="195"/>
      <c r="H928" s="147">
        <v>46189.417743055557</v>
      </c>
      <c r="I928" s="191"/>
      <c r="J928" s="196"/>
      <c r="K928" s="197"/>
      <c r="L928" s="148">
        <v>999590.48</v>
      </c>
      <c r="M928" s="55">
        <v>46174</v>
      </c>
    </row>
    <row r="929" spans="1:13" x14ac:dyDescent="0.2">
      <c r="A929" s="190"/>
      <c r="B929" s="191"/>
      <c r="C929" s="192"/>
      <c r="D929" s="146" t="s">
        <v>0</v>
      </c>
      <c r="E929" s="193"/>
      <c r="F929" s="194"/>
      <c r="G929" s="195"/>
      <c r="H929" s="147">
        <v>46189.394444444442</v>
      </c>
      <c r="I929" s="191"/>
      <c r="J929" s="196"/>
      <c r="K929" s="197"/>
      <c r="L929" s="148">
        <f>963900000/36*6</f>
        <v>160650000</v>
      </c>
      <c r="M929" s="55">
        <v>46174</v>
      </c>
    </row>
    <row r="930" spans="1:13" ht="25.5" x14ac:dyDescent="0.2">
      <c r="A930" s="190"/>
      <c r="B930" s="191"/>
      <c r="C930" s="192"/>
      <c r="D930" s="146" t="s">
        <v>1323</v>
      </c>
      <c r="E930" s="193"/>
      <c r="F930" s="194"/>
      <c r="G930" s="195"/>
      <c r="H930" s="147">
        <v>46189.385937500003</v>
      </c>
      <c r="I930" s="191"/>
      <c r="J930" s="196"/>
      <c r="K930" s="197"/>
      <c r="L930" s="148">
        <v>181306</v>
      </c>
      <c r="M930" s="55">
        <v>46174</v>
      </c>
    </row>
    <row r="931" spans="1:13" ht="25.5" x14ac:dyDescent="0.2">
      <c r="A931" s="190"/>
      <c r="B931" s="191"/>
      <c r="C931" s="192"/>
      <c r="D931" s="146" t="s">
        <v>1323</v>
      </c>
      <c r="E931" s="193"/>
      <c r="F931" s="194"/>
      <c r="G931" s="195"/>
      <c r="H931" s="147">
        <v>46189.379826388889</v>
      </c>
      <c r="I931" s="191"/>
      <c r="J931" s="196"/>
      <c r="K931" s="197"/>
      <c r="L931" s="148">
        <v>181306</v>
      </c>
      <c r="M931" s="55">
        <v>46174</v>
      </c>
    </row>
    <row r="932" spans="1:13" ht="25.5" x14ac:dyDescent="0.2">
      <c r="A932" s="190"/>
      <c r="B932" s="191"/>
      <c r="C932" s="192"/>
      <c r="D932" s="146" t="s">
        <v>1323</v>
      </c>
      <c r="E932" s="193"/>
      <c r="F932" s="194"/>
      <c r="G932" s="195"/>
      <c r="H932" s="147">
        <v>46188.715937499997</v>
      </c>
      <c r="I932" s="191"/>
      <c r="J932" s="196"/>
      <c r="K932" s="197"/>
      <c r="L932" s="148">
        <v>595000</v>
      </c>
      <c r="M932" s="55">
        <v>46174</v>
      </c>
    </row>
    <row r="933" spans="1:13" ht="25.5" x14ac:dyDescent="0.2">
      <c r="A933" s="190"/>
      <c r="B933" s="191"/>
      <c r="C933" s="192"/>
      <c r="D933" s="146" t="s">
        <v>1323</v>
      </c>
      <c r="E933" s="193"/>
      <c r="F933" s="194"/>
      <c r="G933" s="195"/>
      <c r="H933" s="147">
        <v>46188.644861111112</v>
      </c>
      <c r="I933" s="191"/>
      <c r="J933" s="196"/>
      <c r="K933" s="197"/>
      <c r="L933" s="148">
        <v>4760000</v>
      </c>
      <c r="M933" s="55">
        <v>46174</v>
      </c>
    </row>
    <row r="934" spans="1:13" ht="25.5" x14ac:dyDescent="0.2">
      <c r="A934" s="190"/>
      <c r="B934" s="191"/>
      <c r="C934" s="192"/>
      <c r="D934" s="146" t="s">
        <v>1323</v>
      </c>
      <c r="E934" s="193"/>
      <c r="F934" s="194"/>
      <c r="G934" s="195"/>
      <c r="H934" s="147">
        <v>46188.599282407406</v>
      </c>
      <c r="I934" s="191"/>
      <c r="J934" s="196"/>
      <c r="K934" s="197"/>
      <c r="L934" s="148">
        <v>5951190</v>
      </c>
      <c r="M934" s="55">
        <v>46174</v>
      </c>
    </row>
    <row r="935" spans="1:13" ht="25.5" x14ac:dyDescent="0.2">
      <c r="A935" s="190"/>
      <c r="B935" s="191"/>
      <c r="C935" s="192"/>
      <c r="D935" s="146" t="s">
        <v>1323</v>
      </c>
      <c r="E935" s="193"/>
      <c r="F935" s="194"/>
      <c r="G935" s="195"/>
      <c r="H935" s="147">
        <v>46188.593310185184</v>
      </c>
      <c r="I935" s="191"/>
      <c r="J935" s="196"/>
      <c r="K935" s="197"/>
      <c r="L935" s="148">
        <v>7110250</v>
      </c>
      <c r="M935" s="55">
        <v>46174</v>
      </c>
    </row>
    <row r="936" spans="1:13" ht="25.5" x14ac:dyDescent="0.2">
      <c r="A936" s="190"/>
      <c r="B936" s="191"/>
      <c r="C936" s="192"/>
      <c r="D936" s="146" t="s">
        <v>1323</v>
      </c>
      <c r="E936" s="193"/>
      <c r="F936" s="194"/>
      <c r="G936" s="195"/>
      <c r="H936" s="147">
        <v>46188.426527777781</v>
      </c>
      <c r="I936" s="191"/>
      <c r="J936" s="196"/>
      <c r="K936" s="197"/>
      <c r="L936" s="148">
        <v>799537.2</v>
      </c>
      <c r="M936" s="55">
        <v>46174</v>
      </c>
    </row>
    <row r="937" spans="1:13" ht="25.5" x14ac:dyDescent="0.2">
      <c r="A937" s="190"/>
      <c r="B937" s="191"/>
      <c r="C937" s="192"/>
      <c r="D937" s="146" t="s">
        <v>1323</v>
      </c>
      <c r="E937" s="193"/>
      <c r="F937" s="194"/>
      <c r="G937" s="195"/>
      <c r="H937" s="147">
        <v>46188.392939814818</v>
      </c>
      <c r="I937" s="191"/>
      <c r="J937" s="196"/>
      <c r="K937" s="197"/>
      <c r="L937" s="148">
        <v>122736.6</v>
      </c>
      <c r="M937" s="55">
        <v>46174</v>
      </c>
    </row>
    <row r="938" spans="1:13" ht="25.5" x14ac:dyDescent="0.2">
      <c r="A938" s="190"/>
      <c r="B938" s="191"/>
      <c r="C938" s="192"/>
      <c r="D938" s="146" t="s">
        <v>1323</v>
      </c>
      <c r="E938" s="193"/>
      <c r="F938" s="194"/>
      <c r="G938" s="195"/>
      <c r="H938" s="147">
        <v>46188.358043981483</v>
      </c>
      <c r="I938" s="191"/>
      <c r="J938" s="196"/>
      <c r="K938" s="197"/>
      <c r="L938" s="148">
        <v>245156.66</v>
      </c>
      <c r="M938" s="55">
        <v>46174</v>
      </c>
    </row>
    <row r="939" spans="1:13" ht="25.5" x14ac:dyDescent="0.2">
      <c r="A939" s="190"/>
      <c r="B939" s="191"/>
      <c r="C939" s="192"/>
      <c r="D939" s="146" t="s">
        <v>1323</v>
      </c>
      <c r="E939" s="193"/>
      <c r="F939" s="194"/>
      <c r="G939" s="195"/>
      <c r="H939" s="147">
        <v>46185.685972222222</v>
      </c>
      <c r="I939" s="191"/>
      <c r="J939" s="196"/>
      <c r="K939" s="197"/>
      <c r="L939" s="148">
        <v>137428</v>
      </c>
      <c r="M939" s="55">
        <v>46174</v>
      </c>
    </row>
    <row r="940" spans="1:13" ht="25.5" x14ac:dyDescent="0.2">
      <c r="A940" s="190"/>
      <c r="B940" s="191"/>
      <c r="C940" s="192"/>
      <c r="D940" s="146" t="s">
        <v>1323</v>
      </c>
      <c r="E940" s="193"/>
      <c r="F940" s="194"/>
      <c r="G940" s="195"/>
      <c r="H940" s="147">
        <v>46185.671481481484</v>
      </c>
      <c r="I940" s="191"/>
      <c r="J940" s="196"/>
      <c r="K940" s="197"/>
      <c r="L940" s="148">
        <v>202000</v>
      </c>
      <c r="M940" s="55">
        <v>46174</v>
      </c>
    </row>
    <row r="941" spans="1:13" ht="25.5" x14ac:dyDescent="0.2">
      <c r="A941" s="190"/>
      <c r="B941" s="191"/>
      <c r="C941" s="192"/>
      <c r="D941" s="146" t="s">
        <v>1323</v>
      </c>
      <c r="E941" s="193"/>
      <c r="F941" s="194"/>
      <c r="G941" s="195"/>
      <c r="H941" s="147">
        <v>46185.670925925922</v>
      </c>
      <c r="I941" s="191"/>
      <c r="J941" s="196"/>
      <c r="K941" s="197"/>
      <c r="L941" s="148">
        <v>137428</v>
      </c>
      <c r="M941" s="55">
        <v>46174</v>
      </c>
    </row>
    <row r="942" spans="1:13" x14ac:dyDescent="0.2">
      <c r="A942" s="190"/>
      <c r="B942" s="191"/>
      <c r="C942" s="192"/>
      <c r="D942" s="146" t="s">
        <v>0</v>
      </c>
      <c r="E942" s="193"/>
      <c r="F942" s="194"/>
      <c r="G942" s="195"/>
      <c r="H942" s="147">
        <v>46185.605567129627</v>
      </c>
      <c r="I942" s="191"/>
      <c r="J942" s="196"/>
      <c r="K942" s="197"/>
      <c r="L942" s="148">
        <v>20051434.550000001</v>
      </c>
      <c r="M942" s="55">
        <v>46174</v>
      </c>
    </row>
    <row r="943" spans="1:13" ht="25.5" x14ac:dyDescent="0.2">
      <c r="A943" s="190"/>
      <c r="B943" s="191"/>
      <c r="C943" s="192"/>
      <c r="D943" s="146" t="s">
        <v>1323</v>
      </c>
      <c r="E943" s="193"/>
      <c r="F943" s="194"/>
      <c r="G943" s="195"/>
      <c r="H943" s="147">
        <v>46185.548009259262</v>
      </c>
      <c r="I943" s="191"/>
      <c r="J943" s="196"/>
      <c r="K943" s="197"/>
      <c r="L943" s="148">
        <v>654500</v>
      </c>
      <c r="M943" s="55">
        <v>46174</v>
      </c>
    </row>
    <row r="944" spans="1:13" x14ac:dyDescent="0.2">
      <c r="A944" s="190"/>
      <c r="B944" s="191"/>
      <c r="C944" s="192"/>
      <c r="D944" s="146" t="s">
        <v>0</v>
      </c>
      <c r="E944" s="193"/>
      <c r="F944" s="194"/>
      <c r="G944" s="195"/>
      <c r="H944" s="147">
        <v>46185.543194444443</v>
      </c>
      <c r="I944" s="191"/>
      <c r="J944" s="196"/>
      <c r="K944" s="197"/>
      <c r="L944" s="148">
        <v>8467999.5399999991</v>
      </c>
      <c r="M944" s="55">
        <v>46174</v>
      </c>
    </row>
    <row r="945" spans="1:13" ht="25.5" x14ac:dyDescent="0.2">
      <c r="A945" s="190"/>
      <c r="B945" s="191"/>
      <c r="C945" s="192"/>
      <c r="D945" s="146" t="s">
        <v>1323</v>
      </c>
      <c r="E945" s="193"/>
      <c r="F945" s="194"/>
      <c r="G945" s="195"/>
      <c r="H945" s="147">
        <v>46185.53707175926</v>
      </c>
      <c r="I945" s="191"/>
      <c r="J945" s="196"/>
      <c r="K945" s="197"/>
      <c r="L945" s="148">
        <v>258230</v>
      </c>
      <c r="M945" s="55">
        <v>46174</v>
      </c>
    </row>
    <row r="946" spans="1:13" ht="25.5" x14ac:dyDescent="0.2">
      <c r="A946" s="190"/>
      <c r="B946" s="191"/>
      <c r="C946" s="192"/>
      <c r="D946" s="146" t="s">
        <v>1323</v>
      </c>
      <c r="E946" s="193"/>
      <c r="F946" s="194"/>
      <c r="G946" s="195"/>
      <c r="H946" s="147">
        <v>46185.516597222224</v>
      </c>
      <c r="I946" s="191"/>
      <c r="J946" s="196"/>
      <c r="K946" s="197"/>
      <c r="L946" s="148">
        <v>1132642</v>
      </c>
      <c r="M946" s="55">
        <v>46174</v>
      </c>
    </row>
    <row r="947" spans="1:13" x14ac:dyDescent="0.2">
      <c r="A947" s="190"/>
      <c r="B947" s="191"/>
      <c r="C947" s="192"/>
      <c r="D947" s="146" t="s">
        <v>42</v>
      </c>
      <c r="E947" s="193"/>
      <c r="F947" s="194"/>
      <c r="G947" s="195"/>
      <c r="H947" s="147">
        <v>46185.504236111112</v>
      </c>
      <c r="I947" s="191"/>
      <c r="J947" s="196"/>
      <c r="K947" s="197"/>
      <c r="L947" s="148">
        <v>1369081.91</v>
      </c>
      <c r="M947" s="55">
        <v>46174</v>
      </c>
    </row>
    <row r="948" spans="1:13" ht="25.5" x14ac:dyDescent="0.2">
      <c r="A948" s="190"/>
      <c r="B948" s="191"/>
      <c r="C948" s="192"/>
      <c r="D948" s="146" t="s">
        <v>1323</v>
      </c>
      <c r="E948" s="193"/>
      <c r="F948" s="194"/>
      <c r="G948" s="195"/>
      <c r="H948" s="147">
        <v>46185.495104166665</v>
      </c>
      <c r="I948" s="191"/>
      <c r="J948" s="196"/>
      <c r="K948" s="197"/>
      <c r="L948" s="148">
        <v>284172</v>
      </c>
      <c r="M948" s="55">
        <v>46174</v>
      </c>
    </row>
    <row r="949" spans="1:13" ht="25.5" x14ac:dyDescent="0.2">
      <c r="A949" s="190"/>
      <c r="B949" s="191"/>
      <c r="C949" s="192"/>
      <c r="D949" s="146" t="s">
        <v>1323</v>
      </c>
      <c r="E949" s="193"/>
      <c r="F949" s="194"/>
      <c r="G949" s="195"/>
      <c r="H949" s="147">
        <v>46185.490555555552</v>
      </c>
      <c r="I949" s="191"/>
      <c r="J949" s="196"/>
      <c r="K949" s="197"/>
      <c r="L949" s="148">
        <v>996030</v>
      </c>
      <c r="M949" s="55">
        <v>46174</v>
      </c>
    </row>
    <row r="950" spans="1:13" ht="25.5" x14ac:dyDescent="0.2">
      <c r="A950" s="190"/>
      <c r="B950" s="191"/>
      <c r="C950" s="192"/>
      <c r="D950" s="146" t="s">
        <v>1323</v>
      </c>
      <c r="E950" s="193"/>
      <c r="F950" s="194"/>
      <c r="G950" s="195"/>
      <c r="H950" s="147">
        <v>46185.469282407408</v>
      </c>
      <c r="I950" s="191"/>
      <c r="J950" s="196"/>
      <c r="K950" s="197"/>
      <c r="L950" s="148">
        <v>423409</v>
      </c>
      <c r="M950" s="55">
        <v>46174</v>
      </c>
    </row>
    <row r="951" spans="1:13" ht="25.5" x14ac:dyDescent="0.2">
      <c r="A951" s="190"/>
      <c r="B951" s="191"/>
      <c r="C951" s="192"/>
      <c r="D951" s="146" t="s">
        <v>1323</v>
      </c>
      <c r="E951" s="193"/>
      <c r="F951" s="194"/>
      <c r="G951" s="195"/>
      <c r="H951" s="147">
        <v>46185.416215277779</v>
      </c>
      <c r="I951" s="191"/>
      <c r="J951" s="196"/>
      <c r="K951" s="197"/>
      <c r="L951" s="148">
        <v>595000</v>
      </c>
      <c r="M951" s="55">
        <v>46174</v>
      </c>
    </row>
    <row r="952" spans="1:13" ht="25.5" x14ac:dyDescent="0.2">
      <c r="A952" s="190"/>
      <c r="B952" s="191"/>
      <c r="C952" s="192"/>
      <c r="D952" s="146" t="s">
        <v>1323</v>
      </c>
      <c r="E952" s="193"/>
      <c r="F952" s="194"/>
      <c r="G952" s="195"/>
      <c r="H952" s="147">
        <v>46185.414942129632</v>
      </c>
      <c r="I952" s="191"/>
      <c r="J952" s="196"/>
      <c r="K952" s="197"/>
      <c r="L952" s="148">
        <v>1756202</v>
      </c>
      <c r="M952" s="55">
        <v>46174</v>
      </c>
    </row>
    <row r="953" spans="1:13" ht="25.5" x14ac:dyDescent="0.2">
      <c r="A953" s="190"/>
      <c r="B953" s="191"/>
      <c r="C953" s="192"/>
      <c r="D953" s="146" t="s">
        <v>1323</v>
      </c>
      <c r="E953" s="193"/>
      <c r="F953" s="194"/>
      <c r="G953" s="195"/>
      <c r="H953" s="147">
        <v>46185.402326388888</v>
      </c>
      <c r="I953" s="191"/>
      <c r="J953" s="196"/>
      <c r="K953" s="197"/>
      <c r="L953" s="148">
        <v>1729641.2</v>
      </c>
      <c r="M953" s="55">
        <v>46174</v>
      </c>
    </row>
    <row r="954" spans="1:13" ht="25.5" x14ac:dyDescent="0.2">
      <c r="A954" s="190"/>
      <c r="B954" s="191"/>
      <c r="C954" s="192"/>
      <c r="D954" s="146" t="s">
        <v>1323</v>
      </c>
      <c r="E954" s="193"/>
      <c r="F954" s="194"/>
      <c r="G954" s="195"/>
      <c r="H954" s="147">
        <v>46185.395219907405</v>
      </c>
      <c r="I954" s="191"/>
      <c r="J954" s="196"/>
      <c r="K954" s="197"/>
      <c r="L954" s="148">
        <v>888930</v>
      </c>
      <c r="M954" s="55">
        <v>46174</v>
      </c>
    </row>
    <row r="955" spans="1:13" ht="25.5" x14ac:dyDescent="0.2">
      <c r="A955" s="190"/>
      <c r="B955" s="191"/>
      <c r="C955" s="192"/>
      <c r="D955" s="146" t="s">
        <v>1323</v>
      </c>
      <c r="E955" s="193"/>
      <c r="F955" s="194"/>
      <c r="G955" s="195"/>
      <c r="H955" s="147">
        <v>46185.391909722224</v>
      </c>
      <c r="I955" s="191"/>
      <c r="J955" s="196"/>
      <c r="K955" s="197"/>
      <c r="L955" s="148">
        <v>4569600</v>
      </c>
      <c r="M955" s="55">
        <v>46174</v>
      </c>
    </row>
    <row r="956" spans="1:13" ht="25.5" x14ac:dyDescent="0.2">
      <c r="A956" s="190"/>
      <c r="B956" s="191"/>
      <c r="C956" s="192"/>
      <c r="D956" s="146" t="s">
        <v>1323</v>
      </c>
      <c r="E956" s="193"/>
      <c r="F956" s="194"/>
      <c r="G956" s="195"/>
      <c r="H956" s="147">
        <v>46185.388414351852</v>
      </c>
      <c r="I956" s="191"/>
      <c r="J956" s="196"/>
      <c r="K956" s="197"/>
      <c r="L956" s="148">
        <v>4452408.8</v>
      </c>
      <c r="M956" s="55">
        <v>46174</v>
      </c>
    </row>
    <row r="957" spans="1:13" ht="25.5" x14ac:dyDescent="0.2">
      <c r="A957" s="190"/>
      <c r="B957" s="191"/>
      <c r="C957" s="192"/>
      <c r="D957" s="146" t="s">
        <v>1323</v>
      </c>
      <c r="E957" s="193"/>
      <c r="F957" s="194"/>
      <c r="G957" s="195"/>
      <c r="H957" s="147">
        <v>46184.773784722223</v>
      </c>
      <c r="I957" s="191"/>
      <c r="J957" s="196"/>
      <c r="K957" s="197"/>
      <c r="L957" s="148">
        <v>697635.12</v>
      </c>
      <c r="M957" s="55">
        <v>46174</v>
      </c>
    </row>
    <row r="958" spans="1:13" ht="25.5" x14ac:dyDescent="0.2">
      <c r="A958" s="190"/>
      <c r="B958" s="191"/>
      <c r="C958" s="192"/>
      <c r="D958" s="146" t="s">
        <v>1323</v>
      </c>
      <c r="E958" s="193"/>
      <c r="F958" s="194"/>
      <c r="G958" s="195"/>
      <c r="H958" s="147">
        <v>46184.704004629632</v>
      </c>
      <c r="I958" s="191"/>
      <c r="J958" s="196"/>
      <c r="K958" s="197"/>
      <c r="L958" s="148">
        <v>34770</v>
      </c>
      <c r="M958" s="55">
        <v>46174</v>
      </c>
    </row>
    <row r="959" spans="1:13" ht="25.5" x14ac:dyDescent="0.2">
      <c r="A959" s="190"/>
      <c r="B959" s="191"/>
      <c r="C959" s="192"/>
      <c r="D959" s="146" t="s">
        <v>1323</v>
      </c>
      <c r="E959" s="193"/>
      <c r="F959" s="194"/>
      <c r="G959" s="195"/>
      <c r="H959" s="147">
        <v>46184.68273148148</v>
      </c>
      <c r="I959" s="191"/>
      <c r="J959" s="196"/>
      <c r="K959" s="197"/>
      <c r="L959" s="148">
        <v>1096677.82</v>
      </c>
      <c r="M959" s="55">
        <v>46174</v>
      </c>
    </row>
    <row r="960" spans="1:13" ht="25.5" x14ac:dyDescent="0.2">
      <c r="A960" s="190"/>
      <c r="B960" s="191"/>
      <c r="C960" s="192"/>
      <c r="D960" s="146" t="s">
        <v>1323</v>
      </c>
      <c r="E960" s="193"/>
      <c r="F960" s="194"/>
      <c r="G960" s="195"/>
      <c r="H960" s="147">
        <v>46184.644548611112</v>
      </c>
      <c r="I960" s="191"/>
      <c r="J960" s="196"/>
      <c r="K960" s="197"/>
      <c r="L960" s="148">
        <v>220584</v>
      </c>
      <c r="M960" s="55">
        <v>46174</v>
      </c>
    </row>
    <row r="961" spans="1:13" ht="25.5" x14ac:dyDescent="0.2">
      <c r="A961" s="190"/>
      <c r="B961" s="191"/>
      <c r="C961" s="192"/>
      <c r="D961" s="146" t="s">
        <v>1323</v>
      </c>
      <c r="E961" s="193"/>
      <c r="F961" s="194"/>
      <c r="G961" s="195"/>
      <c r="H961" s="147">
        <v>46184.566655092596</v>
      </c>
      <c r="I961" s="191"/>
      <c r="J961" s="196"/>
      <c r="K961" s="197"/>
      <c r="L961" s="148">
        <v>386750</v>
      </c>
      <c r="M961" s="55">
        <v>46174</v>
      </c>
    </row>
    <row r="962" spans="1:13" x14ac:dyDescent="0.2">
      <c r="A962" s="190"/>
      <c r="B962" s="191"/>
      <c r="C962" s="192"/>
      <c r="D962" s="146" t="s">
        <v>0</v>
      </c>
      <c r="E962" s="193"/>
      <c r="F962" s="194"/>
      <c r="G962" s="195"/>
      <c r="H962" s="147">
        <v>46184.505555555559</v>
      </c>
      <c r="I962" s="191"/>
      <c r="J962" s="196"/>
      <c r="K962" s="197"/>
      <c r="L962" s="148">
        <v>20944000</v>
      </c>
      <c r="M962" s="55">
        <v>46174</v>
      </c>
    </row>
    <row r="963" spans="1:13" ht="25.5" x14ac:dyDescent="0.2">
      <c r="A963" s="190"/>
      <c r="B963" s="191"/>
      <c r="C963" s="192"/>
      <c r="D963" s="146" t="s">
        <v>1323</v>
      </c>
      <c r="E963" s="193"/>
      <c r="F963" s="194"/>
      <c r="G963" s="195"/>
      <c r="H963" s="147">
        <v>46184.45585648148</v>
      </c>
      <c r="I963" s="191"/>
      <c r="J963" s="196"/>
      <c r="K963" s="197"/>
      <c r="L963" s="148">
        <v>999857.04</v>
      </c>
      <c r="M963" s="55">
        <v>46174</v>
      </c>
    </row>
    <row r="964" spans="1:13" ht="25.5" x14ac:dyDescent="0.2">
      <c r="A964" s="190"/>
      <c r="B964" s="191"/>
      <c r="C964" s="192"/>
      <c r="D964" s="146" t="s">
        <v>1323</v>
      </c>
      <c r="E964" s="193"/>
      <c r="F964" s="194"/>
      <c r="G964" s="195"/>
      <c r="H964" s="147">
        <v>46184.447939814818</v>
      </c>
      <c r="I964" s="191"/>
      <c r="J964" s="196"/>
      <c r="K964" s="197"/>
      <c r="L964" s="148">
        <v>999857.04</v>
      </c>
      <c r="M964" s="55">
        <v>46174</v>
      </c>
    </row>
    <row r="965" spans="1:13" ht="25.5" x14ac:dyDescent="0.2">
      <c r="A965" s="190"/>
      <c r="B965" s="191"/>
      <c r="C965" s="192"/>
      <c r="D965" s="146" t="s">
        <v>1323</v>
      </c>
      <c r="E965" s="193"/>
      <c r="F965" s="194"/>
      <c r="G965" s="195"/>
      <c r="H965" s="147">
        <v>46184.440416666665</v>
      </c>
      <c r="I965" s="191"/>
      <c r="J965" s="196"/>
      <c r="K965" s="197"/>
      <c r="L965" s="148">
        <v>6500000</v>
      </c>
      <c r="M965" s="55">
        <v>46174</v>
      </c>
    </row>
    <row r="966" spans="1:13" ht="25.5" x14ac:dyDescent="0.2">
      <c r="A966" s="190"/>
      <c r="B966" s="191"/>
      <c r="C966" s="192"/>
      <c r="D966" s="146" t="s">
        <v>1323</v>
      </c>
      <c r="E966" s="193"/>
      <c r="F966" s="194"/>
      <c r="G966" s="195"/>
      <c r="H966" s="147">
        <v>46184.415462962963</v>
      </c>
      <c r="I966" s="191"/>
      <c r="J966" s="196"/>
      <c r="K966" s="197"/>
      <c r="L966" s="148">
        <v>771712.62</v>
      </c>
      <c r="M966" s="55">
        <v>46174</v>
      </c>
    </row>
    <row r="967" spans="1:13" ht="25.5" x14ac:dyDescent="0.2">
      <c r="A967" s="190"/>
      <c r="B967" s="191"/>
      <c r="C967" s="192"/>
      <c r="D967" s="146" t="s">
        <v>1323</v>
      </c>
      <c r="E967" s="193"/>
      <c r="F967" s="194"/>
      <c r="G967" s="195"/>
      <c r="H967" s="147">
        <v>46184.401423611111</v>
      </c>
      <c r="I967" s="191"/>
      <c r="J967" s="196"/>
      <c r="K967" s="197"/>
      <c r="L967" s="148">
        <v>1553604.5</v>
      </c>
      <c r="M967" s="55">
        <v>46174</v>
      </c>
    </row>
    <row r="968" spans="1:13" ht="25.5" x14ac:dyDescent="0.2">
      <c r="A968" s="190"/>
      <c r="B968" s="191"/>
      <c r="C968" s="192"/>
      <c r="D968" s="146" t="s">
        <v>1323</v>
      </c>
      <c r="E968" s="193"/>
      <c r="F968" s="194"/>
      <c r="G968" s="195"/>
      <c r="H968" s="147">
        <v>46184.390717592592</v>
      </c>
      <c r="I968" s="191"/>
      <c r="J968" s="196"/>
      <c r="K968" s="197"/>
      <c r="L968" s="148">
        <v>3308200</v>
      </c>
      <c r="M968" s="55">
        <v>46174</v>
      </c>
    </row>
    <row r="969" spans="1:13" ht="25.5" x14ac:dyDescent="0.2">
      <c r="A969" s="190"/>
      <c r="B969" s="191"/>
      <c r="C969" s="192"/>
      <c r="D969" s="146" t="s">
        <v>1323</v>
      </c>
      <c r="E969" s="193"/>
      <c r="F969" s="194"/>
      <c r="G969" s="195"/>
      <c r="H969" s="147">
        <v>46184.383090277777</v>
      </c>
      <c r="I969" s="191"/>
      <c r="J969" s="196"/>
      <c r="K969" s="197"/>
      <c r="L969" s="148">
        <v>1376830</v>
      </c>
      <c r="M969" s="55">
        <v>46174</v>
      </c>
    </row>
    <row r="970" spans="1:13" ht="25.5" x14ac:dyDescent="0.2">
      <c r="A970" s="190"/>
      <c r="B970" s="191"/>
      <c r="C970" s="192"/>
      <c r="D970" s="146" t="s">
        <v>1323</v>
      </c>
      <c r="E970" s="193"/>
      <c r="F970" s="194"/>
      <c r="G970" s="195"/>
      <c r="H970" s="147">
        <v>46184.370486111111</v>
      </c>
      <c r="I970" s="191"/>
      <c r="J970" s="196"/>
      <c r="K970" s="197"/>
      <c r="L970" s="148">
        <v>1297100</v>
      </c>
      <c r="M970" s="55">
        <v>46174</v>
      </c>
    </row>
    <row r="971" spans="1:13" ht="25.5" x14ac:dyDescent="0.2">
      <c r="A971" s="190"/>
      <c r="B971" s="191"/>
      <c r="C971" s="192"/>
      <c r="D971" s="146" t="s">
        <v>1323</v>
      </c>
      <c r="E971" s="193"/>
      <c r="F971" s="194"/>
      <c r="G971" s="195"/>
      <c r="H971" s="147">
        <v>46184.351469907408</v>
      </c>
      <c r="I971" s="191"/>
      <c r="J971" s="196"/>
      <c r="K971" s="197"/>
      <c r="L971" s="148">
        <v>928200</v>
      </c>
      <c r="M971" s="55">
        <v>46174</v>
      </c>
    </row>
    <row r="972" spans="1:13" ht="25.5" x14ac:dyDescent="0.2">
      <c r="A972" s="190"/>
      <c r="B972" s="191"/>
      <c r="C972" s="192"/>
      <c r="D972" s="146" t="s">
        <v>1323</v>
      </c>
      <c r="E972" s="193"/>
      <c r="F972" s="194"/>
      <c r="G972" s="195"/>
      <c r="H972" s="147">
        <v>46183.790092592593</v>
      </c>
      <c r="I972" s="191"/>
      <c r="J972" s="196"/>
      <c r="K972" s="197"/>
      <c r="L972" s="148">
        <v>82681</v>
      </c>
      <c r="M972" s="55">
        <v>46174</v>
      </c>
    </row>
    <row r="973" spans="1:13" ht="25.5" x14ac:dyDescent="0.2">
      <c r="A973" s="190"/>
      <c r="B973" s="191"/>
      <c r="C973" s="192"/>
      <c r="D973" s="146" t="s">
        <v>1323</v>
      </c>
      <c r="E973" s="193"/>
      <c r="F973" s="194"/>
      <c r="G973" s="195"/>
      <c r="H973" s="147">
        <v>46183.717361111114</v>
      </c>
      <c r="I973" s="191"/>
      <c r="J973" s="196"/>
      <c r="K973" s="197"/>
      <c r="L973" s="148">
        <v>82459</v>
      </c>
      <c r="M973" s="55">
        <v>46174</v>
      </c>
    </row>
    <row r="974" spans="1:13" x14ac:dyDescent="0.2">
      <c r="A974" s="190"/>
      <c r="B974" s="191"/>
      <c r="C974" s="192"/>
      <c r="D974" s="146" t="s">
        <v>0</v>
      </c>
      <c r="E974" s="193"/>
      <c r="F974" s="194"/>
      <c r="G974" s="195"/>
      <c r="H974" s="147">
        <v>46183.712511574071</v>
      </c>
      <c r="I974" s="191"/>
      <c r="J974" s="196"/>
      <c r="K974" s="197"/>
      <c r="L974" s="148">
        <v>12661600</v>
      </c>
      <c r="M974" s="55">
        <v>46174</v>
      </c>
    </row>
    <row r="975" spans="1:13" x14ac:dyDescent="0.2">
      <c r="A975" s="190"/>
      <c r="B975" s="191"/>
      <c r="C975" s="192"/>
      <c r="D975" s="146" t="s">
        <v>0</v>
      </c>
      <c r="E975" s="193"/>
      <c r="F975" s="194"/>
      <c r="G975" s="195"/>
      <c r="H975" s="147">
        <v>46183.680567129632</v>
      </c>
      <c r="I975" s="191"/>
      <c r="J975" s="196"/>
      <c r="K975" s="197"/>
      <c r="L975" s="148">
        <v>8364062.5599999996</v>
      </c>
      <c r="M975" s="55">
        <v>46174</v>
      </c>
    </row>
    <row r="976" spans="1:13" ht="25.5" x14ac:dyDescent="0.2">
      <c r="A976" s="190"/>
      <c r="B976" s="191"/>
      <c r="C976" s="192"/>
      <c r="D976" s="146" t="s">
        <v>1323</v>
      </c>
      <c r="E976" s="193"/>
      <c r="F976" s="194"/>
      <c r="G976" s="195"/>
      <c r="H976" s="147">
        <v>46183.662233796298</v>
      </c>
      <c r="I976" s="191"/>
      <c r="J976" s="196"/>
      <c r="K976" s="197"/>
      <c r="L976" s="148">
        <v>5000000</v>
      </c>
      <c r="M976" s="55">
        <v>46174</v>
      </c>
    </row>
    <row r="977" spans="1:13" ht="25.5" x14ac:dyDescent="0.2">
      <c r="A977" s="190"/>
      <c r="B977" s="191"/>
      <c r="C977" s="192"/>
      <c r="D977" s="146" t="s">
        <v>1323</v>
      </c>
      <c r="E977" s="193"/>
      <c r="F977" s="194"/>
      <c r="G977" s="195"/>
      <c r="H977" s="147">
        <v>46183.650821759256</v>
      </c>
      <c r="I977" s="191"/>
      <c r="J977" s="196"/>
      <c r="K977" s="197"/>
      <c r="L977" s="148">
        <v>6492640</v>
      </c>
      <c r="M977" s="55">
        <v>46174</v>
      </c>
    </row>
    <row r="978" spans="1:13" ht="25.5" x14ac:dyDescent="0.2">
      <c r="A978" s="190"/>
      <c r="B978" s="191"/>
      <c r="C978" s="192"/>
      <c r="D978" s="146" t="s">
        <v>1323</v>
      </c>
      <c r="E978" s="193"/>
      <c r="F978" s="194"/>
      <c r="G978" s="195"/>
      <c r="H978" s="147">
        <v>46183.481979166667</v>
      </c>
      <c r="I978" s="191"/>
      <c r="J978" s="196"/>
      <c r="K978" s="197"/>
      <c r="L978" s="148">
        <v>2261000</v>
      </c>
      <c r="M978" s="55">
        <v>46174</v>
      </c>
    </row>
    <row r="979" spans="1:13" ht="25.5" x14ac:dyDescent="0.2">
      <c r="A979" s="190"/>
      <c r="B979" s="191"/>
      <c r="C979" s="192"/>
      <c r="D979" s="146" t="s">
        <v>1323</v>
      </c>
      <c r="E979" s="193"/>
      <c r="F979" s="194"/>
      <c r="G979" s="195"/>
      <c r="H979" s="147">
        <v>46183.476435185185</v>
      </c>
      <c r="I979" s="191"/>
      <c r="J979" s="196"/>
      <c r="K979" s="197"/>
      <c r="L979" s="148">
        <v>1852972.8</v>
      </c>
      <c r="M979" s="55">
        <v>46174</v>
      </c>
    </row>
    <row r="980" spans="1:13" ht="25.5" x14ac:dyDescent="0.2">
      <c r="A980" s="190"/>
      <c r="B980" s="191"/>
      <c r="C980" s="192"/>
      <c r="D980" s="146" t="s">
        <v>1323</v>
      </c>
      <c r="E980" s="193"/>
      <c r="F980" s="194"/>
      <c r="G980" s="195"/>
      <c r="H980" s="147">
        <v>46183.448229166665</v>
      </c>
      <c r="I980" s="191"/>
      <c r="J980" s="196"/>
      <c r="K980" s="197"/>
      <c r="L980" s="148">
        <v>441490</v>
      </c>
      <c r="M980" s="55">
        <v>46174</v>
      </c>
    </row>
    <row r="981" spans="1:13" ht="25.5" x14ac:dyDescent="0.2">
      <c r="A981" s="190"/>
      <c r="B981" s="191"/>
      <c r="C981" s="192"/>
      <c r="D981" s="146" t="s">
        <v>1323</v>
      </c>
      <c r="E981" s="193"/>
      <c r="F981" s="194"/>
      <c r="G981" s="195"/>
      <c r="H981" s="147">
        <v>46183.441458333335</v>
      </c>
      <c r="I981" s="191"/>
      <c r="J981" s="196"/>
      <c r="K981" s="197"/>
      <c r="L981" s="148">
        <v>5000000</v>
      </c>
      <c r="M981" s="55">
        <v>46174</v>
      </c>
    </row>
    <row r="982" spans="1:13" ht="25.5" x14ac:dyDescent="0.2">
      <c r="A982" s="190"/>
      <c r="B982" s="191"/>
      <c r="C982" s="192"/>
      <c r="D982" s="146" t="s">
        <v>1323</v>
      </c>
      <c r="E982" s="193"/>
      <c r="F982" s="194"/>
      <c r="G982" s="195"/>
      <c r="H982" s="147">
        <v>46183.404965277776</v>
      </c>
      <c r="I982" s="191"/>
      <c r="J982" s="196"/>
      <c r="K982" s="197"/>
      <c r="L982" s="148">
        <v>368900</v>
      </c>
      <c r="M982" s="55">
        <v>46174</v>
      </c>
    </row>
    <row r="983" spans="1:13" ht="25.5" x14ac:dyDescent="0.2">
      <c r="A983" s="190"/>
      <c r="B983" s="191"/>
      <c r="C983" s="192"/>
      <c r="D983" s="146" t="s">
        <v>1323</v>
      </c>
      <c r="E983" s="193"/>
      <c r="F983" s="194"/>
      <c r="G983" s="195"/>
      <c r="H983" s="147">
        <v>46182.621550925927</v>
      </c>
      <c r="I983" s="191"/>
      <c r="J983" s="196"/>
      <c r="K983" s="197"/>
      <c r="L983" s="148">
        <v>760993.1</v>
      </c>
      <c r="M983" s="55">
        <v>46174</v>
      </c>
    </row>
    <row r="984" spans="1:13" ht="25.5" x14ac:dyDescent="0.2">
      <c r="A984" s="190"/>
      <c r="B984" s="191"/>
      <c r="C984" s="192"/>
      <c r="D984" s="146" t="s">
        <v>1323</v>
      </c>
      <c r="E984" s="193"/>
      <c r="F984" s="194"/>
      <c r="G984" s="195"/>
      <c r="H984" s="147">
        <v>46182.496111111112</v>
      </c>
      <c r="I984" s="191"/>
      <c r="J984" s="196"/>
      <c r="K984" s="197"/>
      <c r="L984" s="148">
        <v>3903200</v>
      </c>
      <c r="M984" s="55">
        <v>46174</v>
      </c>
    </row>
    <row r="985" spans="1:13" ht="25.5" x14ac:dyDescent="0.2">
      <c r="A985" s="190"/>
      <c r="B985" s="191"/>
      <c r="C985" s="192"/>
      <c r="D985" s="146" t="s">
        <v>1323</v>
      </c>
      <c r="E985" s="193"/>
      <c r="F985" s="194"/>
      <c r="G985" s="195"/>
      <c r="H985" s="147">
        <v>46182.488622685189</v>
      </c>
      <c r="I985" s="191"/>
      <c r="J985" s="196"/>
      <c r="K985" s="197"/>
      <c r="L985" s="148">
        <v>4000000</v>
      </c>
      <c r="M985" s="55">
        <v>46174</v>
      </c>
    </row>
    <row r="986" spans="1:13" ht="25.5" x14ac:dyDescent="0.2">
      <c r="A986" s="190"/>
      <c r="B986" s="191"/>
      <c r="C986" s="192"/>
      <c r="D986" s="146" t="s">
        <v>1323</v>
      </c>
      <c r="E986" s="193"/>
      <c r="F986" s="194"/>
      <c r="G986" s="195"/>
      <c r="H986" s="147">
        <v>46182.425949074073</v>
      </c>
      <c r="I986" s="191"/>
      <c r="J986" s="196"/>
      <c r="K986" s="197"/>
      <c r="L986" s="148">
        <v>495635</v>
      </c>
      <c r="M986" s="55">
        <v>46174</v>
      </c>
    </row>
    <row r="987" spans="1:13" ht="25.5" x14ac:dyDescent="0.2">
      <c r="A987" s="190"/>
      <c r="B987" s="191"/>
      <c r="C987" s="192"/>
      <c r="D987" s="146" t="s">
        <v>1323</v>
      </c>
      <c r="E987" s="193"/>
      <c r="F987" s="194"/>
      <c r="G987" s="195"/>
      <c r="H987" s="147">
        <v>46181.812418981484</v>
      </c>
      <c r="I987" s="191"/>
      <c r="J987" s="196"/>
      <c r="K987" s="197"/>
      <c r="L987" s="148">
        <v>216173</v>
      </c>
      <c r="M987" s="55">
        <v>46174</v>
      </c>
    </row>
    <row r="988" spans="1:13" ht="25.5" x14ac:dyDescent="0.2">
      <c r="A988" s="190"/>
      <c r="B988" s="191"/>
      <c r="C988" s="192"/>
      <c r="D988" s="146" t="s">
        <v>1323</v>
      </c>
      <c r="E988" s="193"/>
      <c r="F988" s="194"/>
      <c r="G988" s="195"/>
      <c r="H988" s="147">
        <v>46181.745578703703</v>
      </c>
      <c r="I988" s="191"/>
      <c r="J988" s="196"/>
      <c r="K988" s="197"/>
      <c r="L988" s="148">
        <v>2070000</v>
      </c>
      <c r="M988" s="55">
        <v>46174</v>
      </c>
    </row>
    <row r="989" spans="1:13" ht="25.5" x14ac:dyDescent="0.2">
      <c r="A989" s="190"/>
      <c r="B989" s="191"/>
      <c r="C989" s="192"/>
      <c r="D989" s="146" t="s">
        <v>1323</v>
      </c>
      <c r="E989" s="193"/>
      <c r="F989" s="194"/>
      <c r="G989" s="195"/>
      <c r="H989" s="147">
        <v>46181.660393518519</v>
      </c>
      <c r="I989" s="191"/>
      <c r="J989" s="196"/>
      <c r="K989" s="197"/>
      <c r="L989" s="148">
        <v>357000</v>
      </c>
      <c r="M989" s="55">
        <v>46174</v>
      </c>
    </row>
    <row r="990" spans="1:13" ht="25.5" x14ac:dyDescent="0.2">
      <c r="A990" s="190"/>
      <c r="B990" s="191"/>
      <c r="C990" s="192"/>
      <c r="D990" s="146" t="s">
        <v>1323</v>
      </c>
      <c r="E990" s="193"/>
      <c r="F990" s="194"/>
      <c r="G990" s="195"/>
      <c r="H990" s="147">
        <v>46181.658888888887</v>
      </c>
      <c r="I990" s="191"/>
      <c r="J990" s="196"/>
      <c r="K990" s="197"/>
      <c r="L990" s="148">
        <v>373249.45</v>
      </c>
      <c r="M990" s="55">
        <v>46174</v>
      </c>
    </row>
    <row r="991" spans="1:13" ht="25.5" x14ac:dyDescent="0.2">
      <c r="A991" s="190"/>
      <c r="B991" s="191"/>
      <c r="C991" s="192"/>
      <c r="D991" s="146" t="s">
        <v>1323</v>
      </c>
      <c r="E991" s="193"/>
      <c r="F991" s="194"/>
      <c r="G991" s="195"/>
      <c r="H991" s="147">
        <v>46181.656539351854</v>
      </c>
      <c r="I991" s="191"/>
      <c r="J991" s="196"/>
      <c r="K991" s="197"/>
      <c r="L991" s="148">
        <v>981750</v>
      </c>
      <c r="M991" s="55">
        <v>46174</v>
      </c>
    </row>
    <row r="992" spans="1:13" ht="25.5" x14ac:dyDescent="0.2">
      <c r="A992" s="190"/>
      <c r="B992" s="191"/>
      <c r="C992" s="192"/>
      <c r="D992" s="146" t="s">
        <v>1323</v>
      </c>
      <c r="E992" s="193"/>
      <c r="F992" s="194"/>
      <c r="G992" s="195"/>
      <c r="H992" s="147">
        <v>46181.579050925924</v>
      </c>
      <c r="I992" s="191"/>
      <c r="J992" s="196"/>
      <c r="K992" s="197"/>
      <c r="L992" s="148">
        <v>134946</v>
      </c>
      <c r="M992" s="55">
        <v>46174</v>
      </c>
    </row>
    <row r="993" spans="1:13" ht="25.5" x14ac:dyDescent="0.2">
      <c r="A993" s="190"/>
      <c r="B993" s="191"/>
      <c r="C993" s="192"/>
      <c r="D993" s="146" t="s">
        <v>1323</v>
      </c>
      <c r="E993" s="193"/>
      <c r="F993" s="194"/>
      <c r="G993" s="195"/>
      <c r="H993" s="147">
        <v>46181.539270833331</v>
      </c>
      <c r="I993" s="191"/>
      <c r="J993" s="196"/>
      <c r="K993" s="197"/>
      <c r="L993" s="148">
        <v>514231.13</v>
      </c>
      <c r="M993" s="55">
        <v>46174</v>
      </c>
    </row>
    <row r="994" spans="1:13" ht="25.5" x14ac:dyDescent="0.2">
      <c r="A994" s="190"/>
      <c r="B994" s="191"/>
      <c r="C994" s="192"/>
      <c r="D994" s="146" t="s">
        <v>1323</v>
      </c>
      <c r="E994" s="193"/>
      <c r="F994" s="194"/>
      <c r="G994" s="195"/>
      <c r="H994" s="147">
        <v>46181.445219907408</v>
      </c>
      <c r="I994" s="191"/>
      <c r="J994" s="196"/>
      <c r="K994" s="197"/>
      <c r="L994" s="148">
        <v>1093610</v>
      </c>
      <c r="M994" s="55">
        <v>46174</v>
      </c>
    </row>
    <row r="995" spans="1:13" ht="25.5" x14ac:dyDescent="0.2">
      <c r="A995" s="190"/>
      <c r="B995" s="191"/>
      <c r="C995" s="192"/>
      <c r="D995" s="146" t="s">
        <v>1323</v>
      </c>
      <c r="E995" s="193"/>
      <c r="F995" s="194"/>
      <c r="G995" s="195"/>
      <c r="H995" s="147">
        <v>46181.432812500003</v>
      </c>
      <c r="I995" s="191"/>
      <c r="J995" s="196"/>
      <c r="K995" s="197"/>
      <c r="L995" s="148">
        <v>214164</v>
      </c>
      <c r="M995" s="55">
        <v>46174</v>
      </c>
    </row>
    <row r="996" spans="1:13" ht="25.5" x14ac:dyDescent="0.2">
      <c r="A996" s="190"/>
      <c r="B996" s="191"/>
      <c r="C996" s="192"/>
      <c r="D996" s="146" t="s">
        <v>1323</v>
      </c>
      <c r="E996" s="193"/>
      <c r="F996" s="194"/>
      <c r="G996" s="195"/>
      <c r="H996" s="147">
        <v>46181.420011574075</v>
      </c>
      <c r="I996" s="191"/>
      <c r="J996" s="196"/>
      <c r="K996" s="197"/>
      <c r="L996" s="148">
        <v>554540</v>
      </c>
      <c r="M996" s="55">
        <v>46174</v>
      </c>
    </row>
    <row r="997" spans="1:13" x14ac:dyDescent="0.2">
      <c r="A997" s="190"/>
      <c r="B997" s="191"/>
      <c r="C997" s="192"/>
      <c r="D997" s="146" t="s">
        <v>42</v>
      </c>
      <c r="E997" s="193"/>
      <c r="F997" s="194"/>
      <c r="G997" s="195"/>
      <c r="H997" s="147">
        <v>46178.694166666668</v>
      </c>
      <c r="I997" s="191"/>
      <c r="J997" s="196"/>
      <c r="K997" s="197"/>
      <c r="L997" s="148">
        <v>1274662.55</v>
      </c>
      <c r="M997" s="55">
        <v>46174</v>
      </c>
    </row>
    <row r="998" spans="1:13" ht="25.5" x14ac:dyDescent="0.2">
      <c r="A998" s="190"/>
      <c r="B998" s="191"/>
      <c r="C998" s="192"/>
      <c r="D998" s="146" t="s">
        <v>1323</v>
      </c>
      <c r="E998" s="193"/>
      <c r="F998" s="194"/>
      <c r="G998" s="195"/>
      <c r="H998" s="147">
        <v>46178.681377314817</v>
      </c>
      <c r="I998" s="191"/>
      <c r="J998" s="196"/>
      <c r="K998" s="197"/>
      <c r="L998" s="148">
        <v>5253850</v>
      </c>
      <c r="M998" s="55">
        <v>46174</v>
      </c>
    </row>
    <row r="999" spans="1:13" ht="25.5" x14ac:dyDescent="0.2">
      <c r="A999" s="190"/>
      <c r="B999" s="191"/>
      <c r="C999" s="192"/>
      <c r="D999" s="146" t="s">
        <v>1323</v>
      </c>
      <c r="E999" s="193"/>
      <c r="F999" s="194"/>
      <c r="G999" s="195"/>
      <c r="H999" s="147">
        <v>46178.562037037038</v>
      </c>
      <c r="I999" s="191"/>
      <c r="J999" s="196"/>
      <c r="K999" s="197"/>
      <c r="L999" s="148">
        <v>6925800</v>
      </c>
      <c r="M999" s="55">
        <v>46174</v>
      </c>
    </row>
    <row r="1000" spans="1:13" ht="25.5" x14ac:dyDescent="0.2">
      <c r="A1000" s="190"/>
      <c r="B1000" s="191"/>
      <c r="C1000" s="192"/>
      <c r="D1000" s="146" t="s">
        <v>1323</v>
      </c>
      <c r="E1000" s="193"/>
      <c r="F1000" s="194"/>
      <c r="G1000" s="195"/>
      <c r="H1000" s="147">
        <v>46178.427905092591</v>
      </c>
      <c r="I1000" s="191"/>
      <c r="J1000" s="196"/>
      <c r="K1000" s="197"/>
      <c r="L1000" s="148">
        <v>580720</v>
      </c>
      <c r="M1000" s="55">
        <v>46174</v>
      </c>
    </row>
    <row r="1001" spans="1:13" ht="25.5" x14ac:dyDescent="0.2">
      <c r="A1001" s="190"/>
      <c r="B1001" s="191"/>
      <c r="C1001" s="192"/>
      <c r="D1001" s="146" t="s">
        <v>1323</v>
      </c>
      <c r="E1001" s="193"/>
      <c r="F1001" s="194"/>
      <c r="G1001" s="195"/>
      <c r="H1001" s="147">
        <v>46178.398182870369</v>
      </c>
      <c r="I1001" s="191"/>
      <c r="J1001" s="196"/>
      <c r="K1001" s="197"/>
      <c r="L1001" s="148">
        <v>2299998.6800000002</v>
      </c>
      <c r="M1001" s="55">
        <v>46174</v>
      </c>
    </row>
    <row r="1002" spans="1:13" ht="25.5" x14ac:dyDescent="0.2">
      <c r="A1002" s="190"/>
      <c r="B1002" s="191"/>
      <c r="C1002" s="192"/>
      <c r="D1002" s="146" t="s">
        <v>1323</v>
      </c>
      <c r="E1002" s="193"/>
      <c r="F1002" s="194"/>
      <c r="G1002" s="195"/>
      <c r="H1002" s="147">
        <v>46178.336215277777</v>
      </c>
      <c r="I1002" s="191"/>
      <c r="J1002" s="196"/>
      <c r="K1002" s="197"/>
      <c r="L1002" s="148">
        <v>1808800</v>
      </c>
      <c r="M1002" s="55">
        <v>46174</v>
      </c>
    </row>
    <row r="1003" spans="1:13" x14ac:dyDescent="0.2">
      <c r="A1003" s="190"/>
      <c r="B1003" s="191"/>
      <c r="C1003" s="192"/>
      <c r="D1003" s="146" t="s">
        <v>42</v>
      </c>
      <c r="E1003" s="193"/>
      <c r="F1003" s="194"/>
      <c r="G1003" s="195"/>
      <c r="H1003" s="147">
        <v>46177.726122685184</v>
      </c>
      <c r="I1003" s="191"/>
      <c r="J1003" s="196"/>
      <c r="K1003" s="197"/>
      <c r="L1003" s="148">
        <v>895000.19</v>
      </c>
      <c r="M1003" s="55">
        <v>46174</v>
      </c>
    </row>
    <row r="1004" spans="1:13" ht="25.5" x14ac:dyDescent="0.2">
      <c r="A1004" s="190"/>
      <c r="B1004" s="191"/>
      <c r="C1004" s="192"/>
      <c r="D1004" s="146" t="s">
        <v>1323</v>
      </c>
      <c r="E1004" s="193"/>
      <c r="F1004" s="194"/>
      <c r="G1004" s="195"/>
      <c r="H1004" s="147">
        <v>46177.717465277776</v>
      </c>
      <c r="I1004" s="191"/>
      <c r="J1004" s="196"/>
      <c r="K1004" s="197"/>
      <c r="L1004" s="148">
        <v>2378334</v>
      </c>
      <c r="M1004" s="55">
        <v>46174</v>
      </c>
    </row>
    <row r="1005" spans="1:13" ht="25.5" x14ac:dyDescent="0.2">
      <c r="A1005" s="190"/>
      <c r="B1005" s="191"/>
      <c r="C1005" s="192"/>
      <c r="D1005" s="146" t="s">
        <v>1323</v>
      </c>
      <c r="E1005" s="193"/>
      <c r="F1005" s="194"/>
      <c r="G1005" s="195"/>
      <c r="H1005" s="147">
        <v>46177.703263888892</v>
      </c>
      <c r="I1005" s="191"/>
      <c r="J1005" s="196"/>
      <c r="K1005" s="197"/>
      <c r="L1005" s="148">
        <v>779450</v>
      </c>
      <c r="M1005" s="55">
        <v>46174</v>
      </c>
    </row>
    <row r="1006" spans="1:13" x14ac:dyDescent="0.2">
      <c r="A1006" s="190"/>
      <c r="B1006" s="191"/>
      <c r="C1006" s="192"/>
      <c r="D1006" s="146" t="s">
        <v>0</v>
      </c>
      <c r="E1006" s="193"/>
      <c r="F1006" s="194"/>
      <c r="G1006" s="195"/>
      <c r="H1006" s="147">
        <v>46177.663888888892</v>
      </c>
      <c r="I1006" s="191"/>
      <c r="J1006" s="196"/>
      <c r="K1006" s="197"/>
      <c r="L1006" s="148">
        <v>12298769</v>
      </c>
      <c r="M1006" s="55">
        <v>46174</v>
      </c>
    </row>
    <row r="1007" spans="1:13" ht="25.5" x14ac:dyDescent="0.2">
      <c r="A1007" s="190"/>
      <c r="B1007" s="191"/>
      <c r="C1007" s="192"/>
      <c r="D1007" s="146" t="s">
        <v>1323</v>
      </c>
      <c r="E1007" s="193"/>
      <c r="F1007" s="194"/>
      <c r="G1007" s="195"/>
      <c r="H1007" s="147">
        <v>46177.627060185187</v>
      </c>
      <c r="I1007" s="191"/>
      <c r="J1007" s="196"/>
      <c r="K1007" s="197"/>
      <c r="L1007" s="148">
        <v>779021.6</v>
      </c>
      <c r="M1007" s="55">
        <v>46174</v>
      </c>
    </row>
    <row r="1008" spans="1:13" ht="25.5" x14ac:dyDescent="0.2">
      <c r="A1008" s="190"/>
      <c r="B1008" s="191"/>
      <c r="C1008" s="192"/>
      <c r="D1008" s="146" t="s">
        <v>1323</v>
      </c>
      <c r="E1008" s="193"/>
      <c r="F1008" s="194"/>
      <c r="G1008" s="195"/>
      <c r="H1008" s="147">
        <v>46177.624664351853</v>
      </c>
      <c r="I1008" s="191"/>
      <c r="J1008" s="196"/>
      <c r="K1008" s="197"/>
      <c r="L1008" s="148">
        <v>1892540.3</v>
      </c>
      <c r="M1008" s="55">
        <v>46174</v>
      </c>
    </row>
    <row r="1009" spans="1:13" ht="25.5" x14ac:dyDescent="0.2">
      <c r="A1009" s="190"/>
      <c r="B1009" s="191"/>
      <c r="C1009" s="192"/>
      <c r="D1009" s="146" t="s">
        <v>1323</v>
      </c>
      <c r="E1009" s="193"/>
      <c r="F1009" s="194"/>
      <c r="G1009" s="195"/>
      <c r="H1009" s="147">
        <v>46177.624374999999</v>
      </c>
      <c r="I1009" s="191"/>
      <c r="J1009" s="196"/>
      <c r="K1009" s="197"/>
      <c r="L1009" s="148">
        <v>768381.81</v>
      </c>
      <c r="M1009" s="55">
        <v>46174</v>
      </c>
    </row>
    <row r="1010" spans="1:13" x14ac:dyDescent="0.2">
      <c r="A1010" s="190"/>
      <c r="B1010" s="191"/>
      <c r="C1010" s="192"/>
      <c r="D1010" s="146" t="s">
        <v>42</v>
      </c>
      <c r="E1010" s="193"/>
      <c r="F1010" s="194"/>
      <c r="G1010" s="195"/>
      <c r="H1010" s="147">
        <v>46177.590729166666</v>
      </c>
      <c r="I1010" s="191"/>
      <c r="J1010" s="196"/>
      <c r="K1010" s="197"/>
      <c r="L1010" s="148">
        <v>9424558.4299999997</v>
      </c>
      <c r="M1010" s="55">
        <v>46174</v>
      </c>
    </row>
    <row r="1011" spans="1:13" ht="25.5" x14ac:dyDescent="0.2">
      <c r="A1011" s="190"/>
      <c r="B1011" s="191"/>
      <c r="C1011" s="192"/>
      <c r="D1011" s="146" t="s">
        <v>1323</v>
      </c>
      <c r="E1011" s="193"/>
      <c r="F1011" s="194"/>
      <c r="G1011" s="195"/>
      <c r="H1011" s="147">
        <v>46177.486041666663</v>
      </c>
      <c r="I1011" s="191"/>
      <c r="J1011" s="196"/>
      <c r="K1011" s="197"/>
      <c r="L1011" s="148">
        <v>476000</v>
      </c>
      <c r="M1011" s="55">
        <v>46174</v>
      </c>
    </row>
    <row r="1012" spans="1:13" ht="25.5" x14ac:dyDescent="0.2">
      <c r="A1012" s="190"/>
      <c r="B1012" s="191"/>
      <c r="C1012" s="192"/>
      <c r="D1012" s="146" t="s">
        <v>1323</v>
      </c>
      <c r="E1012" s="193"/>
      <c r="F1012" s="194"/>
      <c r="G1012" s="195"/>
      <c r="H1012" s="147">
        <v>46177.408113425925</v>
      </c>
      <c r="I1012" s="191"/>
      <c r="J1012" s="196"/>
      <c r="K1012" s="197"/>
      <c r="L1012" s="148">
        <v>136490.62</v>
      </c>
      <c r="M1012" s="55">
        <v>46174</v>
      </c>
    </row>
    <row r="1013" spans="1:13" ht="25.5" x14ac:dyDescent="0.2">
      <c r="A1013" s="190"/>
      <c r="B1013" s="191"/>
      <c r="C1013" s="192"/>
      <c r="D1013" s="146" t="s">
        <v>1323</v>
      </c>
      <c r="E1013" s="193"/>
      <c r="F1013" s="194"/>
      <c r="G1013" s="195"/>
      <c r="H1013" s="147">
        <v>46177.38989583333</v>
      </c>
      <c r="I1013" s="191"/>
      <c r="J1013" s="196"/>
      <c r="K1013" s="197"/>
      <c r="L1013" s="148">
        <v>1819510</v>
      </c>
      <c r="M1013" s="55">
        <v>46174</v>
      </c>
    </row>
    <row r="1014" spans="1:13" ht="25.5" x14ac:dyDescent="0.2">
      <c r="A1014" s="190"/>
      <c r="B1014" s="191"/>
      <c r="C1014" s="192"/>
      <c r="D1014" s="146" t="s">
        <v>1323</v>
      </c>
      <c r="E1014" s="193"/>
      <c r="F1014" s="194"/>
      <c r="G1014" s="195"/>
      <c r="H1014" s="147">
        <v>46177.311550925922</v>
      </c>
      <c r="I1014" s="191"/>
      <c r="J1014" s="196"/>
      <c r="K1014" s="197"/>
      <c r="L1014" s="148">
        <v>1063894.51</v>
      </c>
      <c r="M1014" s="55">
        <v>46174</v>
      </c>
    </row>
    <row r="1015" spans="1:13" x14ac:dyDescent="0.2">
      <c r="A1015" s="190"/>
      <c r="B1015" s="191"/>
      <c r="C1015" s="192"/>
      <c r="D1015" s="146" t="s">
        <v>0</v>
      </c>
      <c r="E1015" s="193"/>
      <c r="F1015" s="194"/>
      <c r="G1015" s="195"/>
      <c r="H1015" s="147">
        <v>46176.706944444442</v>
      </c>
      <c r="I1015" s="191"/>
      <c r="J1015" s="196"/>
      <c r="K1015" s="197"/>
      <c r="L1015" s="148">
        <f>53295804.1/36*5</f>
        <v>7402195.013888889</v>
      </c>
      <c r="M1015" s="55">
        <v>46174</v>
      </c>
    </row>
    <row r="1016" spans="1:13" ht="25.5" x14ac:dyDescent="0.2">
      <c r="A1016" s="190"/>
      <c r="B1016" s="191"/>
      <c r="C1016" s="192"/>
      <c r="D1016" s="146" t="s">
        <v>1323</v>
      </c>
      <c r="E1016" s="193"/>
      <c r="F1016" s="194"/>
      <c r="G1016" s="195"/>
      <c r="H1016" s="147">
        <v>46176.683391203704</v>
      </c>
      <c r="I1016" s="191"/>
      <c r="J1016" s="196"/>
      <c r="K1016" s="197"/>
      <c r="L1016" s="148">
        <v>476000</v>
      </c>
      <c r="M1016" s="55">
        <v>46174</v>
      </c>
    </row>
    <row r="1017" spans="1:13" ht="25.5" x14ac:dyDescent="0.2">
      <c r="A1017" s="190"/>
      <c r="B1017" s="191"/>
      <c r="C1017" s="192"/>
      <c r="D1017" s="146" t="s">
        <v>1323</v>
      </c>
      <c r="E1017" s="193"/>
      <c r="F1017" s="194"/>
      <c r="G1017" s="195"/>
      <c r="H1017" s="147">
        <v>46176.626863425925</v>
      </c>
      <c r="I1017" s="191"/>
      <c r="J1017" s="196"/>
      <c r="K1017" s="197"/>
      <c r="L1017" s="148">
        <v>5466860</v>
      </c>
      <c r="M1017" s="55">
        <v>46174</v>
      </c>
    </row>
    <row r="1018" spans="1:13" ht="25.5" x14ac:dyDescent="0.2">
      <c r="A1018" s="190"/>
      <c r="B1018" s="191"/>
      <c r="C1018" s="192"/>
      <c r="D1018" s="146" t="s">
        <v>1323</v>
      </c>
      <c r="E1018" s="193"/>
      <c r="F1018" s="194"/>
      <c r="G1018" s="195"/>
      <c r="H1018" s="147">
        <v>46176.580138888887</v>
      </c>
      <c r="I1018" s="191"/>
      <c r="J1018" s="196"/>
      <c r="K1018" s="197"/>
      <c r="L1018" s="148">
        <v>5188400</v>
      </c>
      <c r="M1018" s="55">
        <v>46174</v>
      </c>
    </row>
    <row r="1019" spans="1:13" x14ac:dyDescent="0.2">
      <c r="A1019" s="190"/>
      <c r="B1019" s="191"/>
      <c r="C1019" s="192"/>
      <c r="D1019" s="146" t="s">
        <v>42</v>
      </c>
      <c r="E1019" s="193"/>
      <c r="F1019" s="194"/>
      <c r="G1019" s="195"/>
      <c r="H1019" s="147">
        <v>46176.566493055558</v>
      </c>
      <c r="I1019" s="191"/>
      <c r="J1019" s="196"/>
      <c r="K1019" s="197"/>
      <c r="L1019" s="148">
        <v>171527.79</v>
      </c>
      <c r="M1019" s="55">
        <v>46174</v>
      </c>
    </row>
    <row r="1020" spans="1:13" ht="25.5" x14ac:dyDescent="0.2">
      <c r="A1020" s="190"/>
      <c r="B1020" s="191"/>
      <c r="C1020" s="192"/>
      <c r="D1020" s="146" t="s">
        <v>1323</v>
      </c>
      <c r="E1020" s="193"/>
      <c r="F1020" s="194"/>
      <c r="G1020" s="195"/>
      <c r="H1020" s="147">
        <v>46176.516180555554</v>
      </c>
      <c r="I1020" s="191"/>
      <c r="J1020" s="196"/>
      <c r="K1020" s="197"/>
      <c r="L1020" s="148">
        <v>353601.36</v>
      </c>
      <c r="M1020" s="55">
        <v>46174</v>
      </c>
    </row>
    <row r="1021" spans="1:13" ht="25.5" x14ac:dyDescent="0.2">
      <c r="A1021" s="190"/>
      <c r="B1021" s="191"/>
      <c r="C1021" s="192"/>
      <c r="D1021" s="146" t="s">
        <v>1323</v>
      </c>
      <c r="E1021" s="193"/>
      <c r="F1021" s="194"/>
      <c r="G1021" s="195"/>
      <c r="H1021" s="147">
        <v>46176.39707175926</v>
      </c>
      <c r="I1021" s="191"/>
      <c r="J1021" s="196"/>
      <c r="K1021" s="197"/>
      <c r="L1021" s="148">
        <v>749999.88</v>
      </c>
      <c r="M1021" s="55">
        <v>46174</v>
      </c>
    </row>
    <row r="1022" spans="1:13" x14ac:dyDescent="0.2">
      <c r="A1022" s="190"/>
      <c r="B1022" s="191"/>
      <c r="C1022" s="192"/>
      <c r="D1022" s="146" t="s">
        <v>0</v>
      </c>
      <c r="E1022" s="193"/>
      <c r="F1022" s="194"/>
      <c r="G1022" s="195"/>
      <c r="H1022" s="147">
        <v>46175.737500000003</v>
      </c>
      <c r="I1022" s="191"/>
      <c r="J1022" s="196"/>
      <c r="K1022" s="197"/>
      <c r="L1022" s="148">
        <v>6416879.8399999999</v>
      </c>
      <c r="M1022" s="55">
        <v>46174</v>
      </c>
    </row>
    <row r="1023" spans="1:13" x14ac:dyDescent="0.2">
      <c r="A1023" s="190"/>
      <c r="B1023" s="191"/>
      <c r="C1023" s="192"/>
      <c r="D1023" s="146" t="s">
        <v>0</v>
      </c>
      <c r="E1023" s="193"/>
      <c r="F1023" s="194"/>
      <c r="G1023" s="195"/>
      <c r="H1023" s="147">
        <v>46175.697233796294</v>
      </c>
      <c r="I1023" s="191"/>
      <c r="J1023" s="196"/>
      <c r="K1023" s="197"/>
      <c r="L1023" s="148">
        <v>13814247.09</v>
      </c>
      <c r="M1023" s="55">
        <v>46174</v>
      </c>
    </row>
    <row r="1024" spans="1:13" ht="25.5" x14ac:dyDescent="0.2">
      <c r="A1024" s="190"/>
      <c r="B1024" s="191"/>
      <c r="C1024" s="192"/>
      <c r="D1024" s="146" t="s">
        <v>1323</v>
      </c>
      <c r="E1024" s="193"/>
      <c r="F1024" s="194"/>
      <c r="G1024" s="195"/>
      <c r="H1024" s="147">
        <v>46175.685127314813</v>
      </c>
      <c r="I1024" s="191"/>
      <c r="J1024" s="196"/>
      <c r="K1024" s="197"/>
      <c r="L1024" s="148">
        <v>872942.35</v>
      </c>
      <c r="M1024" s="55">
        <v>46174</v>
      </c>
    </row>
    <row r="1025" spans="1:13" ht="25.5" x14ac:dyDescent="0.2">
      <c r="A1025" s="190"/>
      <c r="B1025" s="191"/>
      <c r="C1025" s="192"/>
      <c r="D1025" s="146" t="s">
        <v>1323</v>
      </c>
      <c r="E1025" s="193"/>
      <c r="F1025" s="194"/>
      <c r="G1025" s="195"/>
      <c r="H1025" s="147">
        <v>46175.678263888891</v>
      </c>
      <c r="I1025" s="191"/>
      <c r="J1025" s="196"/>
      <c r="K1025" s="197"/>
      <c r="L1025" s="148">
        <v>2499000</v>
      </c>
      <c r="M1025" s="55">
        <v>46174</v>
      </c>
    </row>
    <row r="1026" spans="1:13" ht="25.5" x14ac:dyDescent="0.2">
      <c r="A1026" s="190"/>
      <c r="B1026" s="191"/>
      <c r="C1026" s="192"/>
      <c r="D1026" s="146" t="s">
        <v>1323</v>
      </c>
      <c r="E1026" s="193"/>
      <c r="F1026" s="194"/>
      <c r="G1026" s="195"/>
      <c r="H1026" s="147">
        <v>46175.658333333333</v>
      </c>
      <c r="I1026" s="191"/>
      <c r="J1026" s="196"/>
      <c r="K1026" s="197"/>
      <c r="L1026" s="148">
        <v>104125</v>
      </c>
      <c r="M1026" s="55">
        <v>46174</v>
      </c>
    </row>
    <row r="1027" spans="1:13" ht="25.5" x14ac:dyDescent="0.2">
      <c r="A1027" s="190"/>
      <c r="B1027" s="191"/>
      <c r="C1027" s="192"/>
      <c r="D1027" s="146" t="s">
        <v>1323</v>
      </c>
      <c r="E1027" s="193"/>
      <c r="F1027" s="194"/>
      <c r="G1027" s="195"/>
      <c r="H1027" s="147">
        <v>46175.656064814815</v>
      </c>
      <c r="I1027" s="191"/>
      <c r="J1027" s="196"/>
      <c r="K1027" s="197"/>
      <c r="L1027" s="148">
        <v>1563100.7</v>
      </c>
      <c r="M1027" s="55">
        <v>46174</v>
      </c>
    </row>
    <row r="1028" spans="1:13" ht="25.5" x14ac:dyDescent="0.2">
      <c r="A1028" s="190"/>
      <c r="B1028" s="191"/>
      <c r="C1028" s="192"/>
      <c r="D1028" s="146" t="s">
        <v>1323</v>
      </c>
      <c r="E1028" s="193"/>
      <c r="F1028" s="194"/>
      <c r="G1028" s="195"/>
      <c r="H1028" s="147">
        <v>46175.526817129627</v>
      </c>
      <c r="I1028" s="191"/>
      <c r="J1028" s="196"/>
      <c r="K1028" s="197"/>
      <c r="L1028" s="148">
        <v>476000</v>
      </c>
      <c r="M1028" s="55">
        <v>46174</v>
      </c>
    </row>
    <row r="1029" spans="1:13" ht="25.5" x14ac:dyDescent="0.2">
      <c r="A1029" s="190"/>
      <c r="B1029" s="191"/>
      <c r="C1029" s="192"/>
      <c r="D1029" s="146" t="s">
        <v>1323</v>
      </c>
      <c r="E1029" s="193"/>
      <c r="F1029" s="194"/>
      <c r="G1029" s="195"/>
      <c r="H1029" s="147">
        <v>46175.488391203704</v>
      </c>
      <c r="I1029" s="191"/>
      <c r="J1029" s="196"/>
      <c r="K1029" s="197"/>
      <c r="L1029" s="148">
        <v>347991.7</v>
      </c>
      <c r="M1029" s="55">
        <v>46174</v>
      </c>
    </row>
    <row r="1030" spans="1:13" ht="25.5" x14ac:dyDescent="0.2">
      <c r="A1030" s="190"/>
      <c r="B1030" s="191"/>
      <c r="C1030" s="192"/>
      <c r="D1030" s="146" t="s">
        <v>1323</v>
      </c>
      <c r="E1030" s="193"/>
      <c r="F1030" s="194"/>
      <c r="G1030" s="195"/>
      <c r="H1030" s="147">
        <v>46175.399456018517</v>
      </c>
      <c r="I1030" s="191"/>
      <c r="J1030" s="196"/>
      <c r="K1030" s="197"/>
      <c r="L1030" s="148">
        <v>267750</v>
      </c>
      <c r="M1030" s="55">
        <v>46174</v>
      </c>
    </row>
    <row r="1031" spans="1:13" ht="25.5" x14ac:dyDescent="0.2">
      <c r="A1031" s="190"/>
      <c r="B1031" s="191"/>
      <c r="C1031" s="192"/>
      <c r="D1031" s="146" t="s">
        <v>1323</v>
      </c>
      <c r="E1031" s="193"/>
      <c r="F1031" s="194"/>
      <c r="G1031" s="195"/>
      <c r="H1031" s="147">
        <v>46174.732789351852</v>
      </c>
      <c r="I1031" s="191"/>
      <c r="J1031" s="196"/>
      <c r="K1031" s="197"/>
      <c r="L1031" s="148">
        <v>59544</v>
      </c>
      <c r="M1031" s="55">
        <v>46174</v>
      </c>
    </row>
    <row r="1032" spans="1:13" ht="25.5" x14ac:dyDescent="0.2">
      <c r="A1032" s="190"/>
      <c r="B1032" s="191"/>
      <c r="C1032" s="192"/>
      <c r="D1032" s="146" t="s">
        <v>1323</v>
      </c>
      <c r="E1032" s="193"/>
      <c r="F1032" s="194"/>
      <c r="G1032" s="195"/>
      <c r="H1032" s="147">
        <v>46174.705196759256</v>
      </c>
      <c r="I1032" s="191"/>
      <c r="J1032" s="196"/>
      <c r="K1032" s="197"/>
      <c r="L1032" s="148">
        <v>1002848.7</v>
      </c>
      <c r="M1032" s="55">
        <v>46174</v>
      </c>
    </row>
    <row r="1033" spans="1:13" x14ac:dyDescent="0.2">
      <c r="A1033" s="190"/>
      <c r="B1033" s="191"/>
      <c r="C1033" s="192"/>
      <c r="D1033" s="146" t="s">
        <v>42</v>
      </c>
      <c r="E1033" s="193"/>
      <c r="F1033" s="194"/>
      <c r="G1033" s="195"/>
      <c r="H1033" s="147">
        <v>46174.499780092592</v>
      </c>
      <c r="I1033" s="191"/>
      <c r="J1033" s="196"/>
      <c r="K1033" s="197"/>
      <c r="L1033" s="148">
        <v>4450600</v>
      </c>
      <c r="M1033" s="55">
        <v>46174</v>
      </c>
    </row>
    <row r="1034" spans="1:13" ht="25.5" x14ac:dyDescent="0.2">
      <c r="A1034" s="190"/>
      <c r="B1034" s="191"/>
      <c r="C1034" s="192"/>
      <c r="D1034" s="146" t="s">
        <v>1323</v>
      </c>
      <c r="E1034" s="193"/>
      <c r="F1034" s="194"/>
      <c r="G1034" s="195"/>
      <c r="H1034" s="147">
        <v>46174.482025462959</v>
      </c>
      <c r="I1034" s="191"/>
      <c r="J1034" s="196"/>
      <c r="K1034" s="197"/>
      <c r="L1034" s="148">
        <v>635460</v>
      </c>
      <c r="M1034" s="55">
        <v>46174</v>
      </c>
    </row>
    <row r="1035" spans="1:13" ht="25.5" x14ac:dyDescent="0.2">
      <c r="A1035" s="190"/>
      <c r="B1035" s="191"/>
      <c r="C1035" s="192"/>
      <c r="D1035" s="146" t="s">
        <v>1323</v>
      </c>
      <c r="E1035" s="193"/>
      <c r="F1035" s="194"/>
      <c r="G1035" s="195"/>
      <c r="H1035" s="147">
        <v>46171.758657407408</v>
      </c>
      <c r="I1035" s="191"/>
      <c r="J1035" s="196"/>
      <c r="K1035" s="197"/>
      <c r="L1035" s="148">
        <v>249588</v>
      </c>
      <c r="M1035" s="55">
        <v>46143</v>
      </c>
    </row>
    <row r="1036" spans="1:13" x14ac:dyDescent="0.2">
      <c r="A1036" s="190"/>
      <c r="B1036" s="191"/>
      <c r="C1036" s="192"/>
      <c r="D1036" s="146" t="s">
        <v>42</v>
      </c>
      <c r="E1036" s="193"/>
      <c r="F1036" s="194"/>
      <c r="G1036" s="195"/>
      <c r="H1036" s="147">
        <v>46171.702245370368</v>
      </c>
      <c r="I1036" s="191"/>
      <c r="J1036" s="196"/>
      <c r="K1036" s="197"/>
      <c r="L1036" s="148">
        <v>380800</v>
      </c>
      <c r="M1036" s="55">
        <v>46143</v>
      </c>
    </row>
    <row r="1037" spans="1:13" ht="25.5" x14ac:dyDescent="0.2">
      <c r="A1037" s="190"/>
      <c r="B1037" s="191"/>
      <c r="C1037" s="192"/>
      <c r="D1037" s="146" t="s">
        <v>1323</v>
      </c>
      <c r="E1037" s="193"/>
      <c r="F1037" s="194"/>
      <c r="G1037" s="195"/>
      <c r="H1037" s="147">
        <v>46171.683252314811</v>
      </c>
      <c r="I1037" s="191"/>
      <c r="J1037" s="196"/>
      <c r="K1037" s="197"/>
      <c r="L1037" s="148">
        <v>1666000</v>
      </c>
      <c r="M1037" s="55">
        <v>46143</v>
      </c>
    </row>
    <row r="1038" spans="1:13" ht="25.5" x14ac:dyDescent="0.2">
      <c r="A1038" s="190"/>
      <c r="B1038" s="191"/>
      <c r="C1038" s="192"/>
      <c r="D1038" s="146" t="s">
        <v>1323</v>
      </c>
      <c r="E1038" s="193"/>
      <c r="F1038" s="194"/>
      <c r="G1038" s="195"/>
      <c r="H1038" s="147">
        <v>46171.682835648149</v>
      </c>
      <c r="I1038" s="191"/>
      <c r="J1038" s="196"/>
      <c r="K1038" s="197"/>
      <c r="L1038" s="148">
        <v>899997</v>
      </c>
      <c r="M1038" s="55">
        <v>46143</v>
      </c>
    </row>
    <row r="1039" spans="1:13" x14ac:dyDescent="0.2">
      <c r="A1039" s="190"/>
      <c r="B1039" s="191"/>
      <c r="C1039" s="192"/>
      <c r="D1039" s="146" t="s">
        <v>42</v>
      </c>
      <c r="E1039" s="193"/>
      <c r="F1039" s="194"/>
      <c r="G1039" s="195"/>
      <c r="H1039" s="147">
        <v>46171.667581018519</v>
      </c>
      <c r="I1039" s="191"/>
      <c r="J1039" s="196"/>
      <c r="K1039" s="197"/>
      <c r="L1039" s="148">
        <v>759220</v>
      </c>
      <c r="M1039" s="55">
        <v>46143</v>
      </c>
    </row>
    <row r="1040" spans="1:13" x14ac:dyDescent="0.2">
      <c r="A1040" s="190"/>
      <c r="B1040" s="191"/>
      <c r="C1040" s="192"/>
      <c r="D1040" s="146" t="s">
        <v>0</v>
      </c>
      <c r="E1040" s="193"/>
      <c r="F1040" s="194"/>
      <c r="G1040" s="195"/>
      <c r="H1040" s="147">
        <v>46171.663888888892</v>
      </c>
      <c r="I1040" s="191"/>
      <c r="J1040" s="196"/>
      <c r="K1040" s="197"/>
      <c r="L1040" s="148">
        <f>107964968.16/24*6</f>
        <v>26991242.039999999</v>
      </c>
      <c r="M1040" s="55">
        <v>46143</v>
      </c>
    </row>
    <row r="1041" spans="1:13" ht="25.5" x14ac:dyDescent="0.2">
      <c r="A1041" s="190"/>
      <c r="B1041" s="191"/>
      <c r="C1041" s="192"/>
      <c r="D1041" s="146" t="s">
        <v>1323</v>
      </c>
      <c r="E1041" s="193"/>
      <c r="F1041" s="194"/>
      <c r="G1041" s="195"/>
      <c r="H1041" s="147">
        <v>46171.65724537037</v>
      </c>
      <c r="I1041" s="191"/>
      <c r="J1041" s="196"/>
      <c r="K1041" s="197"/>
      <c r="L1041" s="148">
        <v>4046000</v>
      </c>
      <c r="M1041" s="55">
        <v>46143</v>
      </c>
    </row>
    <row r="1042" spans="1:13" ht="25.5" x14ac:dyDescent="0.2">
      <c r="A1042" s="190"/>
      <c r="B1042" s="191"/>
      <c r="C1042" s="192"/>
      <c r="D1042" s="146" t="s">
        <v>1323</v>
      </c>
      <c r="E1042" s="193"/>
      <c r="F1042" s="194"/>
      <c r="G1042" s="195"/>
      <c r="H1042" s="147">
        <v>46171.604444444441</v>
      </c>
      <c r="I1042" s="191"/>
      <c r="J1042" s="196"/>
      <c r="K1042" s="197"/>
      <c r="L1042" s="148">
        <v>4500000</v>
      </c>
      <c r="M1042" s="55">
        <v>46143</v>
      </c>
    </row>
    <row r="1043" spans="1:13" ht="25.5" x14ac:dyDescent="0.2">
      <c r="A1043" s="190"/>
      <c r="B1043" s="191"/>
      <c r="C1043" s="192"/>
      <c r="D1043" s="146" t="s">
        <v>1323</v>
      </c>
      <c r="E1043" s="193"/>
      <c r="F1043" s="194"/>
      <c r="G1043" s="195"/>
      <c r="H1043" s="147">
        <v>46171.473055555558</v>
      </c>
      <c r="I1043" s="191"/>
      <c r="J1043" s="196"/>
      <c r="K1043" s="197"/>
      <c r="L1043" s="148">
        <v>175525</v>
      </c>
      <c r="M1043" s="55">
        <v>46143</v>
      </c>
    </row>
    <row r="1044" spans="1:13" ht="25.5" x14ac:dyDescent="0.2">
      <c r="A1044" s="190"/>
      <c r="B1044" s="191"/>
      <c r="C1044" s="192"/>
      <c r="D1044" s="146" t="s">
        <v>1323</v>
      </c>
      <c r="E1044" s="193"/>
      <c r="F1044" s="194"/>
      <c r="G1044" s="195"/>
      <c r="H1044" s="147">
        <v>46170.733773148146</v>
      </c>
      <c r="I1044" s="191"/>
      <c r="J1044" s="196"/>
      <c r="K1044" s="197"/>
      <c r="L1044" s="148">
        <v>3808000</v>
      </c>
      <c r="M1044" s="55">
        <v>46143</v>
      </c>
    </row>
    <row r="1045" spans="1:13" ht="25.5" x14ac:dyDescent="0.2">
      <c r="A1045" s="190"/>
      <c r="B1045" s="191"/>
      <c r="C1045" s="192"/>
      <c r="D1045" s="146" t="s">
        <v>1323</v>
      </c>
      <c r="E1045" s="193"/>
      <c r="F1045" s="194"/>
      <c r="G1045" s="195"/>
      <c r="H1045" s="147">
        <v>46170.691099537034</v>
      </c>
      <c r="I1045" s="191"/>
      <c r="J1045" s="196"/>
      <c r="K1045" s="197"/>
      <c r="L1045" s="148">
        <v>8000000</v>
      </c>
      <c r="M1045" s="55">
        <v>46143</v>
      </c>
    </row>
    <row r="1046" spans="1:13" ht="25.5" x14ac:dyDescent="0.2">
      <c r="A1046" s="190"/>
      <c r="B1046" s="191"/>
      <c r="C1046" s="192"/>
      <c r="D1046" s="146" t="s">
        <v>1323</v>
      </c>
      <c r="E1046" s="193"/>
      <c r="F1046" s="194"/>
      <c r="G1046" s="195"/>
      <c r="H1046" s="147">
        <v>46170.664189814815</v>
      </c>
      <c r="I1046" s="191"/>
      <c r="J1046" s="196"/>
      <c r="K1046" s="197"/>
      <c r="L1046" s="148">
        <v>337365</v>
      </c>
      <c r="M1046" s="55">
        <v>46143</v>
      </c>
    </row>
    <row r="1047" spans="1:13" ht="25.5" x14ac:dyDescent="0.2">
      <c r="A1047" s="190"/>
      <c r="B1047" s="191"/>
      <c r="C1047" s="192"/>
      <c r="D1047" s="146" t="s">
        <v>1323</v>
      </c>
      <c r="E1047" s="193"/>
      <c r="F1047" s="194"/>
      <c r="G1047" s="195"/>
      <c r="H1047" s="147">
        <v>46170.645590277774</v>
      </c>
      <c r="I1047" s="191"/>
      <c r="J1047" s="196"/>
      <c r="K1047" s="197"/>
      <c r="L1047" s="148">
        <v>975800</v>
      </c>
      <c r="M1047" s="55">
        <v>46143</v>
      </c>
    </row>
    <row r="1048" spans="1:13" x14ac:dyDescent="0.2">
      <c r="A1048" s="190"/>
      <c r="B1048" s="191"/>
      <c r="C1048" s="192"/>
      <c r="D1048" s="146" t="s">
        <v>0</v>
      </c>
      <c r="E1048" s="193"/>
      <c r="F1048" s="194"/>
      <c r="G1048" s="195"/>
      <c r="H1048" s="147">
        <v>46170.473622685182</v>
      </c>
      <c r="I1048" s="191"/>
      <c r="J1048" s="196"/>
      <c r="K1048" s="197"/>
      <c r="L1048" s="148">
        <v>15970000</v>
      </c>
      <c r="M1048" s="55">
        <v>46143</v>
      </c>
    </row>
    <row r="1049" spans="1:13" x14ac:dyDescent="0.2">
      <c r="A1049" s="190"/>
      <c r="B1049" s="191"/>
      <c r="C1049" s="192"/>
      <c r="D1049" s="146" t="s">
        <v>0</v>
      </c>
      <c r="E1049" s="193"/>
      <c r="F1049" s="194"/>
      <c r="G1049" s="195"/>
      <c r="H1049" s="147">
        <v>46170.413900462961</v>
      </c>
      <c r="I1049" s="191"/>
      <c r="J1049" s="196"/>
      <c r="K1049" s="197"/>
      <c r="L1049" s="148">
        <v>222977.29999887999</v>
      </c>
      <c r="M1049" s="55">
        <v>46143</v>
      </c>
    </row>
    <row r="1050" spans="1:13" ht="25.5" x14ac:dyDescent="0.2">
      <c r="A1050" s="190"/>
      <c r="B1050" s="191"/>
      <c r="C1050" s="192"/>
      <c r="D1050" s="146" t="s">
        <v>1323</v>
      </c>
      <c r="E1050" s="193"/>
      <c r="F1050" s="194"/>
      <c r="G1050" s="195"/>
      <c r="H1050" s="147">
        <v>46169.691435185188</v>
      </c>
      <c r="I1050" s="191"/>
      <c r="J1050" s="196"/>
      <c r="K1050" s="197"/>
      <c r="L1050" s="148">
        <v>761600</v>
      </c>
      <c r="M1050" s="55">
        <v>46143</v>
      </c>
    </row>
    <row r="1051" spans="1:13" ht="25.5" x14ac:dyDescent="0.2">
      <c r="A1051" s="190"/>
      <c r="B1051" s="191"/>
      <c r="C1051" s="192"/>
      <c r="D1051" s="146" t="s">
        <v>1323</v>
      </c>
      <c r="E1051" s="193"/>
      <c r="F1051" s="194"/>
      <c r="G1051" s="195"/>
      <c r="H1051" s="147">
        <v>46169.627650462964</v>
      </c>
      <c r="I1051" s="191"/>
      <c r="J1051" s="196"/>
      <c r="K1051" s="197"/>
      <c r="L1051" s="148">
        <v>297857</v>
      </c>
      <c r="M1051" s="55">
        <v>46143</v>
      </c>
    </row>
    <row r="1052" spans="1:13" ht="25.5" x14ac:dyDescent="0.2">
      <c r="A1052" s="190"/>
      <c r="B1052" s="191"/>
      <c r="C1052" s="192"/>
      <c r="D1052" s="146" t="s">
        <v>1323</v>
      </c>
      <c r="E1052" s="193"/>
      <c r="F1052" s="194"/>
      <c r="G1052" s="195"/>
      <c r="H1052" s="147">
        <v>46169.497673611113</v>
      </c>
      <c r="I1052" s="191"/>
      <c r="J1052" s="196"/>
      <c r="K1052" s="197"/>
      <c r="L1052" s="148">
        <v>2131958.7799999998</v>
      </c>
      <c r="M1052" s="55">
        <v>46143</v>
      </c>
    </row>
    <row r="1053" spans="1:13" ht="25.5" x14ac:dyDescent="0.2">
      <c r="A1053" s="190"/>
      <c r="B1053" s="191"/>
      <c r="C1053" s="192"/>
      <c r="D1053" s="146" t="s">
        <v>1323</v>
      </c>
      <c r="E1053" s="193"/>
      <c r="F1053" s="194"/>
      <c r="G1053" s="195"/>
      <c r="H1053" s="147">
        <v>46169.462939814817</v>
      </c>
      <c r="I1053" s="191"/>
      <c r="J1053" s="196"/>
      <c r="K1053" s="197"/>
      <c r="L1053" s="148">
        <v>5474000</v>
      </c>
      <c r="M1053" s="55">
        <v>46143</v>
      </c>
    </row>
    <row r="1054" spans="1:13" x14ac:dyDescent="0.2">
      <c r="A1054" s="190"/>
      <c r="B1054" s="191"/>
      <c r="C1054" s="192"/>
      <c r="D1054" s="146" t="s">
        <v>42</v>
      </c>
      <c r="E1054" s="193"/>
      <c r="F1054" s="194"/>
      <c r="G1054" s="195"/>
      <c r="H1054" s="147">
        <v>46169.420891203707</v>
      </c>
      <c r="I1054" s="191"/>
      <c r="J1054" s="196"/>
      <c r="K1054" s="197"/>
      <c r="L1054" s="148">
        <v>55505763.810000002</v>
      </c>
      <c r="M1054" s="55">
        <v>46143</v>
      </c>
    </row>
    <row r="1055" spans="1:13" ht="25.5" x14ac:dyDescent="0.2">
      <c r="A1055" s="190"/>
      <c r="B1055" s="191"/>
      <c r="C1055" s="192"/>
      <c r="D1055" s="146" t="s">
        <v>1323</v>
      </c>
      <c r="E1055" s="193"/>
      <c r="F1055" s="194"/>
      <c r="G1055" s="195"/>
      <c r="H1055" s="147">
        <v>46169.368506944447</v>
      </c>
      <c r="I1055" s="191"/>
      <c r="J1055" s="196"/>
      <c r="K1055" s="197"/>
      <c r="L1055" s="148">
        <v>3906000</v>
      </c>
      <c r="M1055" s="55">
        <v>46143</v>
      </c>
    </row>
    <row r="1056" spans="1:13" x14ac:dyDescent="0.2">
      <c r="A1056" s="190"/>
      <c r="B1056" s="191"/>
      <c r="C1056" s="192"/>
      <c r="D1056" s="146" t="s">
        <v>0</v>
      </c>
      <c r="E1056" s="193"/>
      <c r="F1056" s="194"/>
      <c r="G1056" s="195"/>
      <c r="H1056" s="147">
        <v>46168.728819444441</v>
      </c>
      <c r="I1056" s="191"/>
      <c r="J1056" s="196"/>
      <c r="K1056" s="197"/>
      <c r="L1056" s="148">
        <v>749700</v>
      </c>
      <c r="M1056" s="55">
        <v>46143</v>
      </c>
    </row>
    <row r="1057" spans="1:13" ht="25.5" x14ac:dyDescent="0.2">
      <c r="A1057" s="190"/>
      <c r="B1057" s="191"/>
      <c r="C1057" s="192"/>
      <c r="D1057" s="146" t="s">
        <v>1323</v>
      </c>
      <c r="E1057" s="193"/>
      <c r="F1057" s="194"/>
      <c r="G1057" s="195"/>
      <c r="H1057" s="147">
        <v>46168.721759259257</v>
      </c>
      <c r="I1057" s="191"/>
      <c r="J1057" s="196"/>
      <c r="K1057" s="197"/>
      <c r="L1057" s="148">
        <v>297500</v>
      </c>
      <c r="M1057" s="55">
        <v>46143</v>
      </c>
    </row>
    <row r="1058" spans="1:13" ht="25.5" x14ac:dyDescent="0.2">
      <c r="A1058" s="190"/>
      <c r="B1058" s="191"/>
      <c r="C1058" s="192"/>
      <c r="D1058" s="146" t="s">
        <v>1323</v>
      </c>
      <c r="E1058" s="193"/>
      <c r="F1058" s="194"/>
      <c r="G1058" s="195"/>
      <c r="H1058" s="147">
        <v>46168.568749999999</v>
      </c>
      <c r="I1058" s="191"/>
      <c r="J1058" s="196"/>
      <c r="K1058" s="197"/>
      <c r="L1058" s="148">
        <v>238000</v>
      </c>
      <c r="M1058" s="55">
        <v>46143</v>
      </c>
    </row>
    <row r="1059" spans="1:13" ht="25.5" x14ac:dyDescent="0.2">
      <c r="A1059" s="190"/>
      <c r="B1059" s="191"/>
      <c r="C1059" s="192"/>
      <c r="D1059" s="146" t="s">
        <v>1323</v>
      </c>
      <c r="E1059" s="193"/>
      <c r="F1059" s="194"/>
      <c r="G1059" s="195"/>
      <c r="H1059" s="147">
        <v>46168.475729166668</v>
      </c>
      <c r="I1059" s="191"/>
      <c r="J1059" s="196"/>
      <c r="K1059" s="197"/>
      <c r="L1059" s="148">
        <v>1387540</v>
      </c>
      <c r="M1059" s="55">
        <v>46143</v>
      </c>
    </row>
    <row r="1060" spans="1:13" x14ac:dyDescent="0.2">
      <c r="A1060" s="190"/>
      <c r="B1060" s="191"/>
      <c r="C1060" s="192"/>
      <c r="D1060" s="146" t="s">
        <v>42</v>
      </c>
      <c r="E1060" s="193"/>
      <c r="F1060" s="194"/>
      <c r="G1060" s="195"/>
      <c r="H1060" s="147">
        <v>46168.391053240739</v>
      </c>
      <c r="I1060" s="191"/>
      <c r="J1060" s="196"/>
      <c r="K1060" s="197"/>
      <c r="L1060" s="148">
        <v>321554.65999999997</v>
      </c>
      <c r="M1060" s="55">
        <v>46143</v>
      </c>
    </row>
    <row r="1061" spans="1:13" x14ac:dyDescent="0.2">
      <c r="A1061" s="190"/>
      <c r="B1061" s="191"/>
      <c r="C1061" s="192"/>
      <c r="D1061" s="146" t="s">
        <v>42</v>
      </c>
      <c r="E1061" s="193"/>
      <c r="F1061" s="194"/>
      <c r="G1061" s="195"/>
      <c r="H1061" s="147">
        <v>46167.919166666667</v>
      </c>
      <c r="I1061" s="191"/>
      <c r="J1061" s="196"/>
      <c r="K1061" s="197"/>
      <c r="L1061" s="148">
        <v>428400</v>
      </c>
      <c r="M1061" s="55">
        <v>46143</v>
      </c>
    </row>
    <row r="1062" spans="1:13" ht="25.5" x14ac:dyDescent="0.2">
      <c r="A1062" s="190"/>
      <c r="B1062" s="191"/>
      <c r="C1062" s="192"/>
      <c r="D1062" s="146" t="s">
        <v>1323</v>
      </c>
      <c r="E1062" s="193"/>
      <c r="F1062" s="194"/>
      <c r="G1062" s="195"/>
      <c r="H1062" s="147">
        <v>46167.726365740738</v>
      </c>
      <c r="I1062" s="191"/>
      <c r="J1062" s="196"/>
      <c r="K1062" s="197"/>
      <c r="L1062" s="148">
        <v>3047590</v>
      </c>
      <c r="M1062" s="55">
        <v>46143</v>
      </c>
    </row>
    <row r="1063" spans="1:13" ht="25.5" x14ac:dyDescent="0.2">
      <c r="A1063" s="190"/>
      <c r="B1063" s="191"/>
      <c r="C1063" s="192"/>
      <c r="D1063" s="146" t="s">
        <v>1323</v>
      </c>
      <c r="E1063" s="193"/>
      <c r="F1063" s="194"/>
      <c r="G1063" s="195"/>
      <c r="H1063" s="147">
        <v>46167.715787037036</v>
      </c>
      <c r="I1063" s="191"/>
      <c r="J1063" s="196"/>
      <c r="K1063" s="197"/>
      <c r="L1063" s="148">
        <v>1300384.3999999999</v>
      </c>
      <c r="M1063" s="55">
        <v>46143</v>
      </c>
    </row>
    <row r="1064" spans="1:13" ht="25.5" x14ac:dyDescent="0.2">
      <c r="A1064" s="190"/>
      <c r="B1064" s="191"/>
      <c r="C1064" s="192"/>
      <c r="D1064" s="146" t="s">
        <v>1323</v>
      </c>
      <c r="E1064" s="193"/>
      <c r="F1064" s="194"/>
      <c r="G1064" s="195"/>
      <c r="H1064" s="147">
        <v>46167.690694444442</v>
      </c>
      <c r="I1064" s="191"/>
      <c r="J1064" s="196"/>
      <c r="K1064" s="197"/>
      <c r="L1064" s="148">
        <v>839878.2</v>
      </c>
      <c r="M1064" s="55">
        <v>46143</v>
      </c>
    </row>
    <row r="1065" spans="1:13" ht="25.5" x14ac:dyDescent="0.2">
      <c r="A1065" s="190"/>
      <c r="B1065" s="191"/>
      <c r="C1065" s="192"/>
      <c r="D1065" s="146" t="s">
        <v>1323</v>
      </c>
      <c r="E1065" s="193"/>
      <c r="F1065" s="194"/>
      <c r="G1065" s="195"/>
      <c r="H1065" s="147">
        <v>46167.682604166665</v>
      </c>
      <c r="I1065" s="191"/>
      <c r="J1065" s="196"/>
      <c r="K1065" s="197"/>
      <c r="L1065" s="148">
        <v>5652500</v>
      </c>
      <c r="M1065" s="55">
        <v>46143</v>
      </c>
    </row>
    <row r="1066" spans="1:13" ht="25.5" x14ac:dyDescent="0.2">
      <c r="A1066" s="190"/>
      <c r="B1066" s="191"/>
      <c r="C1066" s="192"/>
      <c r="D1066" s="146" t="s">
        <v>1323</v>
      </c>
      <c r="E1066" s="193"/>
      <c r="F1066" s="194"/>
      <c r="G1066" s="195"/>
      <c r="H1066" s="147">
        <v>46167.676307870373</v>
      </c>
      <c r="I1066" s="191"/>
      <c r="J1066" s="196"/>
      <c r="K1066" s="197"/>
      <c r="L1066" s="148">
        <v>2052631</v>
      </c>
      <c r="M1066" s="55">
        <v>46143</v>
      </c>
    </row>
    <row r="1067" spans="1:13" x14ac:dyDescent="0.2">
      <c r="A1067" s="190"/>
      <c r="B1067" s="191"/>
      <c r="C1067" s="192"/>
      <c r="D1067" s="146" t="s">
        <v>42</v>
      </c>
      <c r="E1067" s="193"/>
      <c r="F1067" s="194"/>
      <c r="G1067" s="195"/>
      <c r="H1067" s="147">
        <v>46167.6406712963</v>
      </c>
      <c r="I1067" s="191"/>
      <c r="J1067" s="196"/>
      <c r="K1067" s="197"/>
      <c r="L1067" s="148">
        <v>1665537.09</v>
      </c>
      <c r="M1067" s="55">
        <v>46143</v>
      </c>
    </row>
    <row r="1068" spans="1:13" ht="25.5" x14ac:dyDescent="0.2">
      <c r="A1068" s="190"/>
      <c r="B1068" s="191"/>
      <c r="C1068" s="192"/>
      <c r="D1068" s="146" t="s">
        <v>1323</v>
      </c>
      <c r="E1068" s="193"/>
      <c r="F1068" s="194"/>
      <c r="G1068" s="195"/>
      <c r="H1068" s="147">
        <v>46167.583194444444</v>
      </c>
      <c r="I1068" s="191"/>
      <c r="J1068" s="196"/>
      <c r="K1068" s="197"/>
      <c r="L1068" s="148">
        <v>6361740</v>
      </c>
      <c r="M1068" s="55">
        <v>46143</v>
      </c>
    </row>
    <row r="1069" spans="1:13" ht="25.5" x14ac:dyDescent="0.2">
      <c r="A1069" s="190"/>
      <c r="B1069" s="191"/>
      <c r="C1069" s="192"/>
      <c r="D1069" s="146" t="s">
        <v>1323</v>
      </c>
      <c r="E1069" s="193"/>
      <c r="F1069" s="194"/>
      <c r="G1069" s="195"/>
      <c r="H1069" s="147">
        <v>46167.576423611114</v>
      </c>
      <c r="I1069" s="191"/>
      <c r="J1069" s="196"/>
      <c r="K1069" s="197"/>
      <c r="L1069" s="148">
        <v>163982</v>
      </c>
      <c r="M1069" s="55">
        <v>46143</v>
      </c>
    </row>
    <row r="1070" spans="1:13" ht="25.5" x14ac:dyDescent="0.2">
      <c r="A1070" s="190"/>
      <c r="B1070" s="191"/>
      <c r="C1070" s="192"/>
      <c r="D1070" s="146" t="s">
        <v>1323</v>
      </c>
      <c r="E1070" s="193"/>
      <c r="F1070" s="194"/>
      <c r="G1070" s="195"/>
      <c r="H1070" s="147">
        <v>46167.563472222224</v>
      </c>
      <c r="I1070" s="191"/>
      <c r="J1070" s="196"/>
      <c r="K1070" s="197"/>
      <c r="L1070" s="148">
        <v>369673.5</v>
      </c>
      <c r="M1070" s="55">
        <v>46143</v>
      </c>
    </row>
    <row r="1071" spans="1:13" ht="25.5" x14ac:dyDescent="0.2">
      <c r="A1071" s="190"/>
      <c r="B1071" s="191"/>
      <c r="C1071" s="192"/>
      <c r="D1071" s="146" t="s">
        <v>1323</v>
      </c>
      <c r="E1071" s="193"/>
      <c r="F1071" s="194"/>
      <c r="G1071" s="195"/>
      <c r="H1071" s="147">
        <v>46167.557303240741</v>
      </c>
      <c r="I1071" s="191"/>
      <c r="J1071" s="196"/>
      <c r="K1071" s="197"/>
      <c r="L1071" s="148">
        <v>142800</v>
      </c>
      <c r="M1071" s="55">
        <v>46143</v>
      </c>
    </row>
    <row r="1072" spans="1:13" ht="25.5" x14ac:dyDescent="0.2">
      <c r="A1072" s="190"/>
      <c r="B1072" s="191"/>
      <c r="C1072" s="192"/>
      <c r="D1072" s="146" t="s">
        <v>1323</v>
      </c>
      <c r="E1072" s="193"/>
      <c r="F1072" s="194"/>
      <c r="G1072" s="195"/>
      <c r="H1072" s="147">
        <v>46167.461643518516</v>
      </c>
      <c r="I1072" s="191"/>
      <c r="J1072" s="196"/>
      <c r="K1072" s="197"/>
      <c r="L1072" s="148">
        <v>1306977</v>
      </c>
      <c r="M1072" s="55">
        <v>46143</v>
      </c>
    </row>
    <row r="1073" spans="1:13" ht="25.5" x14ac:dyDescent="0.2">
      <c r="A1073" s="190"/>
      <c r="B1073" s="191"/>
      <c r="C1073" s="192"/>
      <c r="D1073" s="146" t="s">
        <v>1323</v>
      </c>
      <c r="E1073" s="193"/>
      <c r="F1073" s="194"/>
      <c r="G1073" s="195"/>
      <c r="H1073" s="147">
        <v>46167.444201388891</v>
      </c>
      <c r="I1073" s="191"/>
      <c r="J1073" s="196"/>
      <c r="K1073" s="197"/>
      <c r="L1073" s="148">
        <v>747322.38</v>
      </c>
      <c r="M1073" s="55">
        <v>46143</v>
      </c>
    </row>
    <row r="1074" spans="1:13" ht="25.5" x14ac:dyDescent="0.2">
      <c r="A1074" s="190"/>
      <c r="B1074" s="191"/>
      <c r="C1074" s="192"/>
      <c r="D1074" s="146" t="s">
        <v>1323</v>
      </c>
      <c r="E1074" s="193"/>
      <c r="F1074" s="194"/>
      <c r="G1074" s="195"/>
      <c r="H1074" s="147">
        <v>46167.439097222225</v>
      </c>
      <c r="I1074" s="191"/>
      <c r="J1074" s="196"/>
      <c r="K1074" s="197"/>
      <c r="L1074" s="148">
        <v>5281220</v>
      </c>
      <c r="M1074" s="55">
        <v>46143</v>
      </c>
    </row>
    <row r="1075" spans="1:13" ht="25.5" x14ac:dyDescent="0.2">
      <c r="A1075" s="190"/>
      <c r="B1075" s="191"/>
      <c r="C1075" s="192"/>
      <c r="D1075" s="146" t="s">
        <v>1323</v>
      </c>
      <c r="E1075" s="193"/>
      <c r="F1075" s="194"/>
      <c r="G1075" s="195"/>
      <c r="H1075" s="147">
        <v>46167.427094907405</v>
      </c>
      <c r="I1075" s="191"/>
      <c r="J1075" s="196"/>
      <c r="K1075" s="197"/>
      <c r="L1075" s="148">
        <v>209939.8</v>
      </c>
      <c r="M1075" s="55">
        <v>46143</v>
      </c>
    </row>
    <row r="1076" spans="1:13" ht="25.5" x14ac:dyDescent="0.2">
      <c r="A1076" s="190"/>
      <c r="B1076" s="191"/>
      <c r="C1076" s="192"/>
      <c r="D1076" s="146" t="s">
        <v>1323</v>
      </c>
      <c r="E1076" s="193"/>
      <c r="F1076" s="194"/>
      <c r="G1076" s="195"/>
      <c r="H1076" s="147">
        <v>46167.419074074074</v>
      </c>
      <c r="I1076" s="191"/>
      <c r="J1076" s="196"/>
      <c r="K1076" s="197"/>
      <c r="L1076" s="148">
        <v>426258</v>
      </c>
      <c r="M1076" s="55">
        <v>46143</v>
      </c>
    </row>
    <row r="1077" spans="1:13" x14ac:dyDescent="0.2">
      <c r="A1077" s="190"/>
      <c r="B1077" s="191"/>
      <c r="C1077" s="192"/>
      <c r="D1077" s="146" t="s">
        <v>0</v>
      </c>
      <c r="E1077" s="193"/>
      <c r="F1077" s="194"/>
      <c r="G1077" s="195"/>
      <c r="H1077" s="147">
        <v>46164.681712962964</v>
      </c>
      <c r="I1077" s="191"/>
      <c r="J1077" s="196"/>
      <c r="K1077" s="197"/>
      <c r="L1077" s="148">
        <v>414200</v>
      </c>
      <c r="M1077" s="55">
        <v>46143</v>
      </c>
    </row>
    <row r="1078" spans="1:13" ht="25.5" x14ac:dyDescent="0.2">
      <c r="A1078" s="190"/>
      <c r="B1078" s="191"/>
      <c r="C1078" s="192"/>
      <c r="D1078" s="146" t="s">
        <v>1323</v>
      </c>
      <c r="E1078" s="193"/>
      <c r="F1078" s="194"/>
      <c r="G1078" s="195"/>
      <c r="H1078" s="147">
        <v>46164.516655092593</v>
      </c>
      <c r="I1078" s="191"/>
      <c r="J1078" s="196"/>
      <c r="K1078" s="197"/>
      <c r="L1078" s="148">
        <v>1297100</v>
      </c>
      <c r="M1078" s="55">
        <v>46143</v>
      </c>
    </row>
    <row r="1079" spans="1:13" ht="25.5" x14ac:dyDescent="0.2">
      <c r="A1079" s="190"/>
      <c r="B1079" s="191"/>
      <c r="C1079" s="192"/>
      <c r="D1079" s="146" t="s">
        <v>1323</v>
      </c>
      <c r="E1079" s="193"/>
      <c r="F1079" s="194"/>
      <c r="G1079" s="195"/>
      <c r="H1079" s="147">
        <v>46164.464305555557</v>
      </c>
      <c r="I1079" s="191"/>
      <c r="J1079" s="196"/>
      <c r="K1079" s="197"/>
      <c r="L1079" s="148">
        <v>3062232.95</v>
      </c>
      <c r="M1079" s="55">
        <v>46143</v>
      </c>
    </row>
    <row r="1080" spans="1:13" ht="25.5" x14ac:dyDescent="0.2">
      <c r="A1080" s="190"/>
      <c r="B1080" s="191"/>
      <c r="C1080" s="192"/>
      <c r="D1080" s="146" t="s">
        <v>1323</v>
      </c>
      <c r="E1080" s="193"/>
      <c r="F1080" s="194"/>
      <c r="G1080" s="195"/>
      <c r="H1080" s="147">
        <v>46164.367164351854</v>
      </c>
      <c r="I1080" s="191"/>
      <c r="J1080" s="196"/>
      <c r="K1080" s="197"/>
      <c r="L1080" s="148">
        <v>726359.34</v>
      </c>
      <c r="M1080" s="55">
        <v>46143</v>
      </c>
    </row>
    <row r="1081" spans="1:13" x14ac:dyDescent="0.2">
      <c r="A1081" s="190"/>
      <c r="B1081" s="191"/>
      <c r="C1081" s="192"/>
      <c r="D1081" s="146" t="s">
        <v>42</v>
      </c>
      <c r="E1081" s="193"/>
      <c r="F1081" s="194"/>
      <c r="G1081" s="195"/>
      <c r="H1081" s="147">
        <v>46162.719583333332</v>
      </c>
      <c r="I1081" s="191"/>
      <c r="J1081" s="196"/>
      <c r="K1081" s="197"/>
      <c r="L1081" s="148">
        <v>59.5</v>
      </c>
      <c r="M1081" s="55">
        <v>46143</v>
      </c>
    </row>
    <row r="1082" spans="1:13" ht="25.5" x14ac:dyDescent="0.2">
      <c r="A1082" s="190"/>
      <c r="B1082" s="191"/>
      <c r="C1082" s="192"/>
      <c r="D1082" s="146" t="s">
        <v>1323</v>
      </c>
      <c r="E1082" s="193"/>
      <c r="F1082" s="194"/>
      <c r="G1082" s="195"/>
      <c r="H1082" s="147">
        <v>46162.668483796297</v>
      </c>
      <c r="I1082" s="191"/>
      <c r="J1082" s="196"/>
      <c r="K1082" s="197"/>
      <c r="L1082" s="148">
        <v>571200</v>
      </c>
      <c r="M1082" s="55">
        <v>46143</v>
      </c>
    </row>
    <row r="1083" spans="1:13" ht="25.5" x14ac:dyDescent="0.2">
      <c r="A1083" s="190"/>
      <c r="B1083" s="191"/>
      <c r="C1083" s="192"/>
      <c r="D1083" s="146" t="s">
        <v>1323</v>
      </c>
      <c r="E1083" s="193"/>
      <c r="F1083" s="194"/>
      <c r="G1083" s="195"/>
      <c r="H1083" s="147">
        <v>46162.664351851854</v>
      </c>
      <c r="I1083" s="191"/>
      <c r="J1083" s="196"/>
      <c r="K1083" s="197"/>
      <c r="L1083" s="148">
        <v>505750</v>
      </c>
      <c r="M1083" s="55">
        <v>46143</v>
      </c>
    </row>
    <row r="1084" spans="1:13" ht="25.5" x14ac:dyDescent="0.2">
      <c r="A1084" s="190"/>
      <c r="B1084" s="191"/>
      <c r="C1084" s="192"/>
      <c r="D1084" s="146" t="s">
        <v>1323</v>
      </c>
      <c r="E1084" s="193"/>
      <c r="F1084" s="194"/>
      <c r="G1084" s="195"/>
      <c r="H1084" s="147">
        <v>46162.654942129629</v>
      </c>
      <c r="I1084" s="191"/>
      <c r="J1084" s="196"/>
      <c r="K1084" s="197"/>
      <c r="L1084" s="148">
        <v>290360</v>
      </c>
      <c r="M1084" s="55">
        <v>46143</v>
      </c>
    </row>
    <row r="1085" spans="1:13" ht="25.5" x14ac:dyDescent="0.2">
      <c r="A1085" s="190"/>
      <c r="B1085" s="191"/>
      <c r="C1085" s="192"/>
      <c r="D1085" s="146" t="s">
        <v>1323</v>
      </c>
      <c r="E1085" s="193"/>
      <c r="F1085" s="194"/>
      <c r="G1085" s="195"/>
      <c r="H1085" s="147">
        <v>46162.654606481483</v>
      </c>
      <c r="I1085" s="191"/>
      <c r="J1085" s="196"/>
      <c r="K1085" s="197"/>
      <c r="L1085" s="148">
        <v>2663150.98</v>
      </c>
      <c r="M1085" s="55">
        <v>46143</v>
      </c>
    </row>
    <row r="1086" spans="1:13" ht="25.5" x14ac:dyDescent="0.2">
      <c r="A1086" s="190"/>
      <c r="B1086" s="191"/>
      <c r="C1086" s="192"/>
      <c r="D1086" s="146" t="s">
        <v>1323</v>
      </c>
      <c r="E1086" s="193"/>
      <c r="F1086" s="194"/>
      <c r="G1086" s="195"/>
      <c r="H1086" s="147">
        <v>46162.642511574071</v>
      </c>
      <c r="I1086" s="191"/>
      <c r="J1086" s="196"/>
      <c r="K1086" s="197"/>
      <c r="L1086" s="148">
        <v>422450</v>
      </c>
      <c r="M1086" s="55">
        <v>46143</v>
      </c>
    </row>
    <row r="1087" spans="1:13" ht="25.5" x14ac:dyDescent="0.2">
      <c r="A1087" s="190"/>
      <c r="B1087" s="191"/>
      <c r="C1087" s="192"/>
      <c r="D1087" s="146" t="s">
        <v>1323</v>
      </c>
      <c r="E1087" s="193"/>
      <c r="F1087" s="194"/>
      <c r="G1087" s="195"/>
      <c r="H1087" s="147">
        <v>46162.521145833336</v>
      </c>
      <c r="I1087" s="191"/>
      <c r="J1087" s="196"/>
      <c r="K1087" s="197"/>
      <c r="L1087" s="148">
        <v>389998.7</v>
      </c>
      <c r="M1087" s="55">
        <v>46143</v>
      </c>
    </row>
    <row r="1088" spans="1:13" ht="25.5" x14ac:dyDescent="0.2">
      <c r="A1088" s="190"/>
      <c r="B1088" s="191"/>
      <c r="C1088" s="192"/>
      <c r="D1088" s="146" t="s">
        <v>1323</v>
      </c>
      <c r="E1088" s="193"/>
      <c r="F1088" s="194"/>
      <c r="G1088" s="195"/>
      <c r="H1088" s="147">
        <v>46162.502025462964</v>
      </c>
      <c r="I1088" s="191"/>
      <c r="J1088" s="196"/>
      <c r="K1088" s="197"/>
      <c r="L1088" s="148">
        <v>516703.95</v>
      </c>
      <c r="M1088" s="55">
        <v>46143</v>
      </c>
    </row>
    <row r="1089" spans="1:13" ht="25.5" x14ac:dyDescent="0.2">
      <c r="A1089" s="190"/>
      <c r="B1089" s="191"/>
      <c r="C1089" s="192"/>
      <c r="D1089" s="146" t="s">
        <v>1323</v>
      </c>
      <c r="E1089" s="193"/>
      <c r="F1089" s="194"/>
      <c r="G1089" s="195"/>
      <c r="H1089" s="147">
        <v>46162.472974537035</v>
      </c>
      <c r="I1089" s="191"/>
      <c r="J1089" s="196"/>
      <c r="K1089" s="197"/>
      <c r="L1089" s="148">
        <v>166600</v>
      </c>
      <c r="M1089" s="55">
        <v>46143</v>
      </c>
    </row>
    <row r="1090" spans="1:13" ht="25.5" x14ac:dyDescent="0.2">
      <c r="A1090" s="190"/>
      <c r="B1090" s="191"/>
      <c r="C1090" s="192"/>
      <c r="D1090" s="146" t="s">
        <v>1323</v>
      </c>
      <c r="E1090" s="193"/>
      <c r="F1090" s="194"/>
      <c r="G1090" s="195"/>
      <c r="H1090" s="147">
        <v>46162.471192129633</v>
      </c>
      <c r="I1090" s="191"/>
      <c r="J1090" s="196"/>
      <c r="K1090" s="197"/>
      <c r="L1090" s="148">
        <v>897407.56</v>
      </c>
      <c r="M1090" s="55">
        <v>46143</v>
      </c>
    </row>
    <row r="1091" spans="1:13" ht="25.5" x14ac:dyDescent="0.2">
      <c r="A1091" s="190"/>
      <c r="B1091" s="191"/>
      <c r="C1091" s="192"/>
      <c r="D1091" s="146" t="s">
        <v>1323</v>
      </c>
      <c r="E1091" s="193"/>
      <c r="F1091" s="194"/>
      <c r="G1091" s="195"/>
      <c r="H1091" s="147">
        <v>46162.441608796296</v>
      </c>
      <c r="I1091" s="191"/>
      <c r="J1091" s="196"/>
      <c r="K1091" s="197"/>
      <c r="L1091" s="148">
        <v>225505</v>
      </c>
      <c r="M1091" s="55">
        <v>46143</v>
      </c>
    </row>
    <row r="1092" spans="1:13" ht="25.5" x14ac:dyDescent="0.2">
      <c r="A1092" s="190"/>
      <c r="B1092" s="191"/>
      <c r="C1092" s="192"/>
      <c r="D1092" s="146" t="s">
        <v>1323</v>
      </c>
      <c r="E1092" s="193"/>
      <c r="F1092" s="194"/>
      <c r="G1092" s="195"/>
      <c r="H1092" s="147">
        <v>46162.425092592595</v>
      </c>
      <c r="I1092" s="191"/>
      <c r="J1092" s="196"/>
      <c r="K1092" s="197"/>
      <c r="L1092" s="148">
        <v>577150</v>
      </c>
      <c r="M1092" s="55">
        <v>46143</v>
      </c>
    </row>
    <row r="1093" spans="1:13" ht="25.5" x14ac:dyDescent="0.2">
      <c r="A1093" s="190"/>
      <c r="B1093" s="191"/>
      <c r="C1093" s="192"/>
      <c r="D1093" s="146" t="s">
        <v>1323</v>
      </c>
      <c r="E1093" s="193"/>
      <c r="F1093" s="194"/>
      <c r="G1093" s="195"/>
      <c r="H1093" s="147">
        <v>46162.407233796293</v>
      </c>
      <c r="I1093" s="191"/>
      <c r="J1093" s="196"/>
      <c r="K1093" s="197"/>
      <c r="L1093" s="148">
        <v>2249100</v>
      </c>
      <c r="M1093" s="55">
        <v>46143</v>
      </c>
    </row>
    <row r="1094" spans="1:13" ht="25.5" x14ac:dyDescent="0.2">
      <c r="A1094" s="190"/>
      <c r="B1094" s="191"/>
      <c r="C1094" s="192"/>
      <c r="D1094" s="146" t="s">
        <v>1323</v>
      </c>
      <c r="E1094" s="193"/>
      <c r="F1094" s="194"/>
      <c r="G1094" s="195"/>
      <c r="H1094" s="147">
        <v>46162.401446759257</v>
      </c>
      <c r="I1094" s="191"/>
      <c r="J1094" s="196"/>
      <c r="K1094" s="197"/>
      <c r="L1094" s="148">
        <v>589050</v>
      </c>
      <c r="M1094" s="55">
        <v>46143</v>
      </c>
    </row>
    <row r="1095" spans="1:13" ht="25.5" x14ac:dyDescent="0.2">
      <c r="A1095" s="190"/>
      <c r="B1095" s="191"/>
      <c r="C1095" s="192"/>
      <c r="D1095" s="146" t="s">
        <v>1323</v>
      </c>
      <c r="E1095" s="193"/>
      <c r="F1095" s="194"/>
      <c r="G1095" s="195"/>
      <c r="H1095" s="147">
        <v>46162.381504629629</v>
      </c>
      <c r="I1095" s="191"/>
      <c r="J1095" s="196"/>
      <c r="K1095" s="197"/>
      <c r="L1095" s="148">
        <v>320000.52</v>
      </c>
      <c r="M1095" s="55">
        <v>46143</v>
      </c>
    </row>
    <row r="1096" spans="1:13" ht="25.5" x14ac:dyDescent="0.2">
      <c r="A1096" s="190"/>
      <c r="B1096" s="191"/>
      <c r="C1096" s="192"/>
      <c r="D1096" s="146" t="s">
        <v>1323</v>
      </c>
      <c r="E1096" s="193"/>
      <c r="F1096" s="194"/>
      <c r="G1096" s="195"/>
      <c r="H1096" s="147">
        <v>46161.69023148148</v>
      </c>
      <c r="I1096" s="191"/>
      <c r="J1096" s="196"/>
      <c r="K1096" s="197"/>
      <c r="L1096" s="148">
        <v>1547000</v>
      </c>
      <c r="M1096" s="55">
        <v>46143</v>
      </c>
    </row>
    <row r="1097" spans="1:13" ht="25.5" x14ac:dyDescent="0.2">
      <c r="A1097" s="190"/>
      <c r="B1097" s="191"/>
      <c r="C1097" s="192"/>
      <c r="D1097" s="146" t="s">
        <v>1323</v>
      </c>
      <c r="E1097" s="193"/>
      <c r="F1097" s="194"/>
      <c r="G1097" s="195"/>
      <c r="H1097" s="147">
        <v>46161.646886574075</v>
      </c>
      <c r="I1097" s="191"/>
      <c r="J1097" s="196"/>
      <c r="K1097" s="197"/>
      <c r="L1097" s="148">
        <v>6899999.6100000003</v>
      </c>
      <c r="M1097" s="55">
        <v>46143</v>
      </c>
    </row>
    <row r="1098" spans="1:13" ht="25.5" x14ac:dyDescent="0.2">
      <c r="A1098" s="190"/>
      <c r="B1098" s="191"/>
      <c r="C1098" s="192"/>
      <c r="D1098" s="146" t="s">
        <v>1323</v>
      </c>
      <c r="E1098" s="193"/>
      <c r="F1098" s="194"/>
      <c r="G1098" s="195"/>
      <c r="H1098" s="147">
        <v>46161.614178240743</v>
      </c>
      <c r="I1098" s="191"/>
      <c r="J1098" s="196"/>
      <c r="K1098" s="197"/>
      <c r="L1098" s="148">
        <v>556634.4</v>
      </c>
      <c r="M1098" s="55">
        <v>46143</v>
      </c>
    </row>
    <row r="1099" spans="1:13" ht="25.5" x14ac:dyDescent="0.2">
      <c r="A1099" s="190"/>
      <c r="B1099" s="191"/>
      <c r="C1099" s="192"/>
      <c r="D1099" s="146" t="s">
        <v>1323</v>
      </c>
      <c r="E1099" s="193"/>
      <c r="F1099" s="194"/>
      <c r="G1099" s="195"/>
      <c r="H1099" s="147">
        <v>46161.468472222223</v>
      </c>
      <c r="I1099" s="191"/>
      <c r="J1099" s="196"/>
      <c r="K1099" s="197"/>
      <c r="L1099" s="148">
        <v>7499863.1399999997</v>
      </c>
      <c r="M1099" s="55">
        <v>46143</v>
      </c>
    </row>
    <row r="1100" spans="1:13" ht="25.5" x14ac:dyDescent="0.2">
      <c r="A1100" s="190"/>
      <c r="B1100" s="191"/>
      <c r="C1100" s="192"/>
      <c r="D1100" s="146" t="s">
        <v>1323</v>
      </c>
      <c r="E1100" s="193"/>
      <c r="F1100" s="194"/>
      <c r="G1100" s="195"/>
      <c r="H1100" s="147">
        <v>46161.467870370368</v>
      </c>
      <c r="I1100" s="191"/>
      <c r="J1100" s="196"/>
      <c r="K1100" s="197"/>
      <c r="L1100" s="148">
        <v>711612.86</v>
      </c>
      <c r="M1100" s="55">
        <v>46143</v>
      </c>
    </row>
    <row r="1101" spans="1:13" x14ac:dyDescent="0.2">
      <c r="A1101" s="190"/>
      <c r="B1101" s="191"/>
      <c r="C1101" s="192"/>
      <c r="D1101" s="146" t="s">
        <v>0</v>
      </c>
      <c r="E1101" s="193"/>
      <c r="F1101" s="194"/>
      <c r="G1101" s="195"/>
      <c r="H1101" s="147">
        <v>46161.466678240744</v>
      </c>
      <c r="I1101" s="191"/>
      <c r="J1101" s="196"/>
      <c r="K1101" s="197"/>
      <c r="L1101" s="148">
        <f>257040000/24*7</f>
        <v>74970000</v>
      </c>
      <c r="M1101" s="55">
        <v>46143</v>
      </c>
    </row>
    <row r="1102" spans="1:13" ht="25.5" x14ac:dyDescent="0.2">
      <c r="A1102" s="190"/>
      <c r="B1102" s="191"/>
      <c r="C1102" s="192"/>
      <c r="D1102" s="146" t="s">
        <v>1323</v>
      </c>
      <c r="E1102" s="193"/>
      <c r="F1102" s="194"/>
      <c r="G1102" s="195"/>
      <c r="H1102" s="147">
        <v>46161.451736111114</v>
      </c>
      <c r="I1102" s="191"/>
      <c r="J1102" s="196"/>
      <c r="K1102" s="197"/>
      <c r="L1102" s="148">
        <v>665210</v>
      </c>
      <c r="M1102" s="55">
        <v>46143</v>
      </c>
    </row>
    <row r="1103" spans="1:13" ht="25.5" x14ac:dyDescent="0.2">
      <c r="A1103" s="190"/>
      <c r="B1103" s="191"/>
      <c r="C1103" s="192"/>
      <c r="D1103" s="146" t="s">
        <v>1323</v>
      </c>
      <c r="E1103" s="193"/>
      <c r="F1103" s="194"/>
      <c r="G1103" s="195"/>
      <c r="H1103" s="147">
        <v>46161.399201388886</v>
      </c>
      <c r="I1103" s="191"/>
      <c r="J1103" s="196"/>
      <c r="K1103" s="197"/>
      <c r="L1103" s="148">
        <v>4000000</v>
      </c>
      <c r="M1103" s="55">
        <v>46143</v>
      </c>
    </row>
    <row r="1104" spans="1:13" ht="25.5" x14ac:dyDescent="0.2">
      <c r="A1104" s="190"/>
      <c r="B1104" s="191"/>
      <c r="C1104" s="192"/>
      <c r="D1104" s="146" t="s">
        <v>1323</v>
      </c>
      <c r="E1104" s="193"/>
      <c r="F1104" s="194"/>
      <c r="G1104" s="195"/>
      <c r="H1104" s="147">
        <v>46161.383530092593</v>
      </c>
      <c r="I1104" s="191"/>
      <c r="J1104" s="196"/>
      <c r="K1104" s="197"/>
      <c r="L1104" s="148">
        <v>2475200</v>
      </c>
      <c r="M1104" s="55">
        <v>46143</v>
      </c>
    </row>
    <row r="1105" spans="1:13" ht="25.5" x14ac:dyDescent="0.2">
      <c r="A1105" s="190"/>
      <c r="B1105" s="191"/>
      <c r="C1105" s="192"/>
      <c r="D1105" s="146" t="s">
        <v>1323</v>
      </c>
      <c r="E1105" s="193"/>
      <c r="F1105" s="194"/>
      <c r="G1105" s="195"/>
      <c r="H1105" s="147">
        <v>46160.676747685182</v>
      </c>
      <c r="I1105" s="191"/>
      <c r="J1105" s="196"/>
      <c r="K1105" s="197"/>
      <c r="L1105" s="148">
        <v>2618000</v>
      </c>
      <c r="M1105" s="55">
        <v>46143</v>
      </c>
    </row>
    <row r="1106" spans="1:13" ht="25.5" x14ac:dyDescent="0.2">
      <c r="A1106" s="190"/>
      <c r="B1106" s="191"/>
      <c r="C1106" s="192"/>
      <c r="D1106" s="146" t="s">
        <v>1323</v>
      </c>
      <c r="E1106" s="193"/>
      <c r="F1106" s="194"/>
      <c r="G1106" s="195"/>
      <c r="H1106" s="147">
        <v>46160.527962962966</v>
      </c>
      <c r="I1106" s="191"/>
      <c r="J1106" s="196"/>
      <c r="K1106" s="197"/>
      <c r="L1106" s="148">
        <v>523362</v>
      </c>
      <c r="M1106" s="55">
        <v>46143</v>
      </c>
    </row>
    <row r="1107" spans="1:13" ht="25.5" x14ac:dyDescent="0.2">
      <c r="A1107" s="190"/>
      <c r="B1107" s="191"/>
      <c r="C1107" s="192"/>
      <c r="D1107" s="146" t="s">
        <v>1323</v>
      </c>
      <c r="E1107" s="193"/>
      <c r="F1107" s="194"/>
      <c r="G1107" s="195"/>
      <c r="H1107" s="147">
        <v>46160.526493055557</v>
      </c>
      <c r="I1107" s="191"/>
      <c r="J1107" s="196"/>
      <c r="K1107" s="197"/>
      <c r="L1107" s="148">
        <v>3089736.23</v>
      </c>
      <c r="M1107" s="55">
        <v>46143</v>
      </c>
    </row>
    <row r="1108" spans="1:13" ht="25.5" x14ac:dyDescent="0.2">
      <c r="A1108" s="190"/>
      <c r="B1108" s="191"/>
      <c r="C1108" s="192"/>
      <c r="D1108" s="146" t="s">
        <v>1323</v>
      </c>
      <c r="E1108" s="193"/>
      <c r="F1108" s="194"/>
      <c r="G1108" s="195"/>
      <c r="H1108" s="147">
        <v>46160.43645833333</v>
      </c>
      <c r="I1108" s="191"/>
      <c r="J1108" s="196"/>
      <c r="K1108" s="197"/>
      <c r="L1108" s="148">
        <v>499800</v>
      </c>
      <c r="M1108" s="55">
        <v>46143</v>
      </c>
    </row>
    <row r="1109" spans="1:13" ht="25.5" x14ac:dyDescent="0.2">
      <c r="A1109" s="190"/>
      <c r="B1109" s="191"/>
      <c r="C1109" s="192"/>
      <c r="D1109" s="146" t="s">
        <v>1323</v>
      </c>
      <c r="E1109" s="193"/>
      <c r="F1109" s="194"/>
      <c r="G1109" s="195"/>
      <c r="H1109" s="147">
        <v>46160.412731481483</v>
      </c>
      <c r="I1109" s="191"/>
      <c r="J1109" s="196"/>
      <c r="K1109" s="197"/>
      <c r="L1109" s="148">
        <v>6500000.1500000004</v>
      </c>
      <c r="M1109" s="55">
        <v>46143</v>
      </c>
    </row>
    <row r="1110" spans="1:13" ht="25.5" x14ac:dyDescent="0.2">
      <c r="A1110" s="190"/>
      <c r="B1110" s="191"/>
      <c r="C1110" s="192"/>
      <c r="D1110" s="146" t="s">
        <v>1323</v>
      </c>
      <c r="E1110" s="193"/>
      <c r="F1110" s="194"/>
      <c r="G1110" s="195"/>
      <c r="H1110" s="147">
        <v>46160.349374999998</v>
      </c>
      <c r="I1110" s="191"/>
      <c r="J1110" s="196"/>
      <c r="K1110" s="197"/>
      <c r="L1110" s="148">
        <v>249900</v>
      </c>
      <c r="M1110" s="55">
        <v>46143</v>
      </c>
    </row>
    <row r="1111" spans="1:13" ht="25.5" x14ac:dyDescent="0.2">
      <c r="A1111" s="190"/>
      <c r="B1111" s="191"/>
      <c r="C1111" s="192"/>
      <c r="D1111" s="146" t="s">
        <v>1323</v>
      </c>
      <c r="E1111" s="193"/>
      <c r="F1111" s="194"/>
      <c r="G1111" s="195"/>
      <c r="H1111" s="147">
        <v>46160.344826388886</v>
      </c>
      <c r="I1111" s="191"/>
      <c r="J1111" s="196"/>
      <c r="K1111" s="197"/>
      <c r="L1111" s="148">
        <v>6711600</v>
      </c>
      <c r="M1111" s="55">
        <v>46143</v>
      </c>
    </row>
    <row r="1112" spans="1:13" x14ac:dyDescent="0.2">
      <c r="A1112" s="190"/>
      <c r="B1112" s="191"/>
      <c r="C1112" s="192"/>
      <c r="D1112" s="146" t="s">
        <v>42</v>
      </c>
      <c r="E1112" s="193"/>
      <c r="F1112" s="194"/>
      <c r="G1112" s="195"/>
      <c r="H1112" s="147">
        <v>46157.651550925926</v>
      </c>
      <c r="I1112" s="191"/>
      <c r="J1112" s="196"/>
      <c r="K1112" s="197"/>
      <c r="L1112" s="148">
        <v>1785000</v>
      </c>
      <c r="M1112" s="55">
        <v>46143</v>
      </c>
    </row>
    <row r="1113" spans="1:13" ht="25.5" x14ac:dyDescent="0.2">
      <c r="A1113" s="190"/>
      <c r="B1113" s="191"/>
      <c r="C1113" s="192"/>
      <c r="D1113" s="146" t="s">
        <v>1323</v>
      </c>
      <c r="E1113" s="193"/>
      <c r="F1113" s="194"/>
      <c r="G1113" s="195"/>
      <c r="H1113" s="147">
        <v>46157.584965277776</v>
      </c>
      <c r="I1113" s="191"/>
      <c r="J1113" s="196"/>
      <c r="K1113" s="197"/>
      <c r="L1113" s="148">
        <v>595000</v>
      </c>
      <c r="M1113" s="55">
        <v>46143</v>
      </c>
    </row>
    <row r="1114" spans="1:13" ht="25.5" x14ac:dyDescent="0.2">
      <c r="A1114" s="190"/>
      <c r="B1114" s="191"/>
      <c r="C1114" s="192"/>
      <c r="D1114" s="146" t="s">
        <v>1323</v>
      </c>
      <c r="E1114" s="193"/>
      <c r="F1114" s="194"/>
      <c r="G1114" s="195"/>
      <c r="H1114" s="147">
        <v>46157.516527777778</v>
      </c>
      <c r="I1114" s="191"/>
      <c r="J1114" s="196"/>
      <c r="K1114" s="197"/>
      <c r="L1114" s="148">
        <v>481950</v>
      </c>
      <c r="M1114" s="55">
        <v>46143</v>
      </c>
    </row>
    <row r="1115" spans="1:13" ht="25.5" x14ac:dyDescent="0.2">
      <c r="A1115" s="190"/>
      <c r="B1115" s="191"/>
      <c r="C1115" s="192"/>
      <c r="D1115" s="146" t="s">
        <v>1323</v>
      </c>
      <c r="E1115" s="193"/>
      <c r="F1115" s="194"/>
      <c r="G1115" s="195"/>
      <c r="H1115" s="147">
        <v>46157.447094907409</v>
      </c>
      <c r="I1115" s="191"/>
      <c r="J1115" s="196"/>
      <c r="K1115" s="197"/>
      <c r="L1115" s="148">
        <v>2400000</v>
      </c>
      <c r="M1115" s="55">
        <v>46143</v>
      </c>
    </row>
    <row r="1116" spans="1:13" ht="25.5" x14ac:dyDescent="0.2">
      <c r="A1116" s="190"/>
      <c r="B1116" s="191"/>
      <c r="C1116" s="192"/>
      <c r="D1116" s="146" t="s">
        <v>1323</v>
      </c>
      <c r="E1116" s="193"/>
      <c r="F1116" s="194"/>
      <c r="G1116" s="195"/>
      <c r="H1116" s="147">
        <v>46157.390729166669</v>
      </c>
      <c r="I1116" s="191"/>
      <c r="J1116" s="196"/>
      <c r="K1116" s="197"/>
      <c r="L1116" s="148">
        <v>5875030</v>
      </c>
      <c r="M1116" s="55">
        <v>46143</v>
      </c>
    </row>
    <row r="1117" spans="1:13" ht="25.5" x14ac:dyDescent="0.2">
      <c r="A1117" s="190"/>
      <c r="B1117" s="191"/>
      <c r="C1117" s="192"/>
      <c r="D1117" s="146" t="s">
        <v>1323</v>
      </c>
      <c r="E1117" s="193"/>
      <c r="F1117" s="194"/>
      <c r="G1117" s="195"/>
      <c r="H1117" s="147">
        <v>46156.712094907409</v>
      </c>
      <c r="I1117" s="191"/>
      <c r="J1117" s="196"/>
      <c r="K1117" s="197"/>
      <c r="L1117" s="148">
        <v>124950</v>
      </c>
      <c r="M1117" s="55">
        <v>46143</v>
      </c>
    </row>
    <row r="1118" spans="1:13" ht="25.5" x14ac:dyDescent="0.2">
      <c r="A1118" s="190"/>
      <c r="B1118" s="191"/>
      <c r="C1118" s="192"/>
      <c r="D1118" s="146" t="s">
        <v>1323</v>
      </c>
      <c r="E1118" s="193"/>
      <c r="F1118" s="194"/>
      <c r="G1118" s="195"/>
      <c r="H1118" s="147">
        <v>46156.71199074074</v>
      </c>
      <c r="I1118" s="191"/>
      <c r="J1118" s="196"/>
      <c r="K1118" s="197"/>
      <c r="L1118" s="148">
        <v>340340</v>
      </c>
      <c r="M1118" s="55">
        <v>46143</v>
      </c>
    </row>
    <row r="1119" spans="1:13" ht="25.5" x14ac:dyDescent="0.2">
      <c r="A1119" s="190"/>
      <c r="B1119" s="191"/>
      <c r="C1119" s="192"/>
      <c r="D1119" s="146" t="s">
        <v>1323</v>
      </c>
      <c r="E1119" s="193"/>
      <c r="F1119" s="194"/>
      <c r="G1119" s="195"/>
      <c r="H1119" s="147">
        <v>46156.682141203702</v>
      </c>
      <c r="I1119" s="191"/>
      <c r="J1119" s="196"/>
      <c r="K1119" s="197"/>
      <c r="L1119" s="148">
        <v>1894040.89</v>
      </c>
      <c r="M1119" s="55">
        <v>46143</v>
      </c>
    </row>
    <row r="1120" spans="1:13" ht="25.5" x14ac:dyDescent="0.2">
      <c r="A1120" s="190"/>
      <c r="B1120" s="191"/>
      <c r="C1120" s="192"/>
      <c r="D1120" s="146" t="s">
        <v>1323</v>
      </c>
      <c r="E1120" s="193"/>
      <c r="F1120" s="194"/>
      <c r="G1120" s="195"/>
      <c r="H1120" s="147">
        <v>46156.677523148152</v>
      </c>
      <c r="I1120" s="191"/>
      <c r="J1120" s="196"/>
      <c r="K1120" s="197"/>
      <c r="L1120" s="148">
        <v>2874078.48</v>
      </c>
      <c r="M1120" s="55">
        <v>46143</v>
      </c>
    </row>
    <row r="1121" spans="1:13" ht="25.5" x14ac:dyDescent="0.2">
      <c r="A1121" s="190"/>
      <c r="B1121" s="191"/>
      <c r="C1121" s="192"/>
      <c r="D1121" s="146" t="s">
        <v>1323</v>
      </c>
      <c r="E1121" s="193"/>
      <c r="F1121" s="194"/>
      <c r="G1121" s="195"/>
      <c r="H1121" s="147">
        <v>46156.672766203701</v>
      </c>
      <c r="I1121" s="191"/>
      <c r="J1121" s="196"/>
      <c r="K1121" s="197"/>
      <c r="L1121" s="148">
        <v>1099500</v>
      </c>
      <c r="M1121" s="55">
        <v>46143</v>
      </c>
    </row>
    <row r="1122" spans="1:13" ht="25.5" x14ac:dyDescent="0.2">
      <c r="A1122" s="190"/>
      <c r="B1122" s="191"/>
      <c r="C1122" s="192"/>
      <c r="D1122" s="146" t="s">
        <v>1323</v>
      </c>
      <c r="E1122" s="193"/>
      <c r="F1122" s="194"/>
      <c r="G1122" s="195"/>
      <c r="H1122" s="147">
        <v>46156.667071759257</v>
      </c>
      <c r="I1122" s="191"/>
      <c r="J1122" s="196"/>
      <c r="K1122" s="197"/>
      <c r="L1122" s="148">
        <v>337055.6</v>
      </c>
      <c r="M1122" s="55">
        <v>46143</v>
      </c>
    </row>
    <row r="1123" spans="1:13" ht="25.5" x14ac:dyDescent="0.2">
      <c r="A1123" s="190"/>
      <c r="B1123" s="191"/>
      <c r="C1123" s="192"/>
      <c r="D1123" s="146" t="s">
        <v>1323</v>
      </c>
      <c r="E1123" s="193"/>
      <c r="F1123" s="194"/>
      <c r="G1123" s="195"/>
      <c r="H1123" s="147">
        <v>46156.657777777778</v>
      </c>
      <c r="I1123" s="191"/>
      <c r="J1123" s="196"/>
      <c r="K1123" s="197"/>
      <c r="L1123" s="148">
        <v>1445850</v>
      </c>
      <c r="M1123" s="55">
        <v>46143</v>
      </c>
    </row>
    <row r="1124" spans="1:13" ht="25.5" x14ac:dyDescent="0.2">
      <c r="A1124" s="190"/>
      <c r="B1124" s="191"/>
      <c r="C1124" s="192"/>
      <c r="D1124" s="146" t="s">
        <v>1323</v>
      </c>
      <c r="E1124" s="193"/>
      <c r="F1124" s="194"/>
      <c r="G1124" s="195"/>
      <c r="H1124" s="147">
        <v>46156.553854166668</v>
      </c>
      <c r="I1124" s="191"/>
      <c r="J1124" s="196"/>
      <c r="K1124" s="197"/>
      <c r="L1124" s="148">
        <v>819910</v>
      </c>
      <c r="M1124" s="55">
        <v>46143</v>
      </c>
    </row>
    <row r="1125" spans="1:13" ht="25.5" x14ac:dyDescent="0.2">
      <c r="A1125" s="190"/>
      <c r="B1125" s="191"/>
      <c r="C1125" s="192"/>
      <c r="D1125" s="146" t="s">
        <v>1323</v>
      </c>
      <c r="E1125" s="193"/>
      <c r="F1125" s="194"/>
      <c r="G1125" s="195"/>
      <c r="H1125" s="147">
        <v>46156.546458333331</v>
      </c>
      <c r="I1125" s="191"/>
      <c r="J1125" s="196"/>
      <c r="K1125" s="197"/>
      <c r="L1125" s="148">
        <v>43470</v>
      </c>
      <c r="M1125" s="55">
        <v>46143</v>
      </c>
    </row>
    <row r="1126" spans="1:13" ht="25.5" x14ac:dyDescent="0.2">
      <c r="A1126" s="190"/>
      <c r="B1126" s="191"/>
      <c r="C1126" s="192"/>
      <c r="D1126" s="146" t="s">
        <v>1323</v>
      </c>
      <c r="E1126" s="193"/>
      <c r="F1126" s="194"/>
      <c r="G1126" s="195"/>
      <c r="H1126" s="147">
        <v>46156.527604166666</v>
      </c>
      <c r="I1126" s="191"/>
      <c r="J1126" s="196"/>
      <c r="K1126" s="197"/>
      <c r="L1126" s="148">
        <v>163030</v>
      </c>
      <c r="M1126" s="55">
        <v>46143</v>
      </c>
    </row>
    <row r="1127" spans="1:13" ht="25.5" x14ac:dyDescent="0.2">
      <c r="A1127" s="190"/>
      <c r="B1127" s="191"/>
      <c r="C1127" s="192"/>
      <c r="D1127" s="146" t="s">
        <v>1323</v>
      </c>
      <c r="E1127" s="193"/>
      <c r="F1127" s="194"/>
      <c r="G1127" s="195"/>
      <c r="H1127" s="147">
        <v>46156.520682870374</v>
      </c>
      <c r="I1127" s="191"/>
      <c r="J1127" s="196"/>
      <c r="K1127" s="197"/>
      <c r="L1127" s="148">
        <v>712532</v>
      </c>
      <c r="M1127" s="55">
        <v>46143</v>
      </c>
    </row>
    <row r="1128" spans="1:13" ht="25.5" x14ac:dyDescent="0.2">
      <c r="A1128" s="190"/>
      <c r="B1128" s="191"/>
      <c r="C1128" s="192"/>
      <c r="D1128" s="146" t="s">
        <v>1323</v>
      </c>
      <c r="E1128" s="193"/>
      <c r="F1128" s="194"/>
      <c r="G1128" s="195"/>
      <c r="H1128" s="147">
        <v>46156.406851851854</v>
      </c>
      <c r="I1128" s="191"/>
      <c r="J1128" s="196"/>
      <c r="K1128" s="197"/>
      <c r="L1128" s="148">
        <v>236810</v>
      </c>
      <c r="M1128" s="55">
        <v>46143</v>
      </c>
    </row>
    <row r="1129" spans="1:13" ht="25.5" x14ac:dyDescent="0.2">
      <c r="A1129" s="190"/>
      <c r="B1129" s="191"/>
      <c r="C1129" s="192"/>
      <c r="D1129" s="146" t="s">
        <v>1323</v>
      </c>
      <c r="E1129" s="193"/>
      <c r="F1129" s="194"/>
      <c r="G1129" s="195"/>
      <c r="H1129" s="147">
        <v>46156.402870370373</v>
      </c>
      <c r="I1129" s="191"/>
      <c r="J1129" s="196"/>
      <c r="K1129" s="197"/>
      <c r="L1129" s="148">
        <v>3903200</v>
      </c>
      <c r="M1129" s="55">
        <v>46143</v>
      </c>
    </row>
    <row r="1130" spans="1:13" ht="25.5" x14ac:dyDescent="0.2">
      <c r="A1130" s="190"/>
      <c r="B1130" s="191"/>
      <c r="C1130" s="192"/>
      <c r="D1130" s="146" t="s">
        <v>1323</v>
      </c>
      <c r="E1130" s="193"/>
      <c r="F1130" s="194"/>
      <c r="G1130" s="195"/>
      <c r="H1130" s="147">
        <v>46156.350428240738</v>
      </c>
      <c r="I1130" s="191"/>
      <c r="J1130" s="196"/>
      <c r="K1130" s="197"/>
      <c r="L1130" s="148">
        <v>1082900</v>
      </c>
      <c r="M1130" s="55">
        <v>46143</v>
      </c>
    </row>
    <row r="1131" spans="1:13" x14ac:dyDescent="0.2">
      <c r="A1131" s="190"/>
      <c r="B1131" s="191"/>
      <c r="C1131" s="192"/>
      <c r="D1131" s="146" t="s">
        <v>42</v>
      </c>
      <c r="E1131" s="193"/>
      <c r="F1131" s="194"/>
      <c r="G1131" s="195"/>
      <c r="H1131" s="147">
        <v>46155.741863425923</v>
      </c>
      <c r="I1131" s="191"/>
      <c r="J1131" s="196"/>
      <c r="K1131" s="197"/>
      <c r="L1131" s="148">
        <v>595000</v>
      </c>
      <c r="M1131" s="55">
        <v>46143</v>
      </c>
    </row>
    <row r="1132" spans="1:13" ht="25.5" x14ac:dyDescent="0.2">
      <c r="A1132" s="190"/>
      <c r="B1132" s="191"/>
      <c r="C1132" s="192"/>
      <c r="D1132" s="146" t="s">
        <v>1323</v>
      </c>
      <c r="E1132" s="193"/>
      <c r="F1132" s="194"/>
      <c r="G1132" s="195"/>
      <c r="H1132" s="147">
        <v>46155.7108912037</v>
      </c>
      <c r="I1132" s="191"/>
      <c r="J1132" s="196"/>
      <c r="K1132" s="197"/>
      <c r="L1132" s="148">
        <v>4499999.28</v>
      </c>
      <c r="M1132" s="55">
        <v>46143</v>
      </c>
    </row>
    <row r="1133" spans="1:13" ht="25.5" x14ac:dyDescent="0.2">
      <c r="A1133" s="190"/>
      <c r="B1133" s="191"/>
      <c r="C1133" s="192"/>
      <c r="D1133" s="146" t="s">
        <v>1323</v>
      </c>
      <c r="E1133" s="193"/>
      <c r="F1133" s="194"/>
      <c r="G1133" s="195"/>
      <c r="H1133" s="147">
        <v>46155.664768518516</v>
      </c>
      <c r="I1133" s="191"/>
      <c r="J1133" s="196"/>
      <c r="K1133" s="197"/>
      <c r="L1133" s="148">
        <v>184573.76</v>
      </c>
      <c r="M1133" s="55">
        <v>46143</v>
      </c>
    </row>
    <row r="1134" spans="1:13" ht="25.5" x14ac:dyDescent="0.2">
      <c r="A1134" s="190"/>
      <c r="B1134" s="191"/>
      <c r="C1134" s="192"/>
      <c r="D1134" s="146" t="s">
        <v>1323</v>
      </c>
      <c r="E1134" s="193"/>
      <c r="F1134" s="194"/>
      <c r="G1134" s="195"/>
      <c r="H1134" s="147">
        <v>46155.613807870373</v>
      </c>
      <c r="I1134" s="191"/>
      <c r="J1134" s="196"/>
      <c r="K1134" s="197"/>
      <c r="L1134" s="148">
        <v>806820</v>
      </c>
      <c r="M1134" s="55">
        <v>46143</v>
      </c>
    </row>
    <row r="1135" spans="1:13" ht="25.5" x14ac:dyDescent="0.2">
      <c r="A1135" s="190"/>
      <c r="B1135" s="191"/>
      <c r="C1135" s="192"/>
      <c r="D1135" s="146" t="s">
        <v>1323</v>
      </c>
      <c r="E1135" s="193"/>
      <c r="F1135" s="194"/>
      <c r="G1135" s="195"/>
      <c r="H1135" s="147">
        <v>46155.480497685188</v>
      </c>
      <c r="I1135" s="191"/>
      <c r="J1135" s="196"/>
      <c r="K1135" s="197"/>
      <c r="L1135" s="148">
        <v>299880</v>
      </c>
      <c r="M1135" s="55">
        <v>46143</v>
      </c>
    </row>
    <row r="1136" spans="1:13" ht="25.5" x14ac:dyDescent="0.2">
      <c r="A1136" s="190"/>
      <c r="B1136" s="191"/>
      <c r="C1136" s="192"/>
      <c r="D1136" s="146" t="s">
        <v>1323</v>
      </c>
      <c r="E1136" s="193"/>
      <c r="F1136" s="194"/>
      <c r="G1136" s="195"/>
      <c r="H1136" s="147">
        <v>46155.447187500002</v>
      </c>
      <c r="I1136" s="191"/>
      <c r="J1136" s="196"/>
      <c r="K1136" s="197"/>
      <c r="L1136" s="148">
        <v>1535100</v>
      </c>
      <c r="M1136" s="55">
        <v>46143</v>
      </c>
    </row>
    <row r="1137" spans="1:13" x14ac:dyDescent="0.2">
      <c r="A1137" s="190"/>
      <c r="B1137" s="191"/>
      <c r="C1137" s="192"/>
      <c r="D1137" s="146" t="s">
        <v>0</v>
      </c>
      <c r="E1137" s="193"/>
      <c r="F1137" s="194"/>
      <c r="G1137" s="195"/>
      <c r="H1137" s="147">
        <v>46155.423611111109</v>
      </c>
      <c r="I1137" s="191"/>
      <c r="J1137" s="196"/>
      <c r="K1137" s="197"/>
      <c r="L1137" s="148">
        <v>9061079.9999327995</v>
      </c>
      <c r="M1137" s="55">
        <v>46143</v>
      </c>
    </row>
    <row r="1138" spans="1:13" ht="25.5" x14ac:dyDescent="0.2">
      <c r="A1138" s="190"/>
      <c r="B1138" s="191"/>
      <c r="C1138" s="192"/>
      <c r="D1138" s="146" t="s">
        <v>1323</v>
      </c>
      <c r="E1138" s="193"/>
      <c r="F1138" s="194"/>
      <c r="G1138" s="195"/>
      <c r="H1138" s="147">
        <v>46155.392638888887</v>
      </c>
      <c r="I1138" s="191"/>
      <c r="J1138" s="196"/>
      <c r="K1138" s="197"/>
      <c r="L1138" s="148">
        <v>1249500</v>
      </c>
      <c r="M1138" s="55">
        <v>46143</v>
      </c>
    </row>
    <row r="1139" spans="1:13" ht="25.5" x14ac:dyDescent="0.2">
      <c r="A1139" s="190"/>
      <c r="B1139" s="191"/>
      <c r="C1139" s="192"/>
      <c r="D1139" s="146" t="s">
        <v>1323</v>
      </c>
      <c r="E1139" s="193"/>
      <c r="F1139" s="194"/>
      <c r="G1139" s="195"/>
      <c r="H1139" s="147">
        <v>46155.385081018518</v>
      </c>
      <c r="I1139" s="191"/>
      <c r="J1139" s="196"/>
      <c r="K1139" s="197"/>
      <c r="L1139" s="148">
        <v>380800</v>
      </c>
      <c r="M1139" s="55">
        <v>46143</v>
      </c>
    </row>
    <row r="1140" spans="1:13" ht="25.5" x14ac:dyDescent="0.2">
      <c r="A1140" s="190"/>
      <c r="B1140" s="191"/>
      <c r="C1140" s="192"/>
      <c r="D1140" s="146" t="s">
        <v>1323</v>
      </c>
      <c r="E1140" s="193"/>
      <c r="F1140" s="194"/>
      <c r="G1140" s="195"/>
      <c r="H1140" s="147">
        <v>46154.769988425927</v>
      </c>
      <c r="I1140" s="191"/>
      <c r="J1140" s="196"/>
      <c r="K1140" s="197"/>
      <c r="L1140" s="148">
        <v>2439000.2000000002</v>
      </c>
      <c r="M1140" s="55">
        <v>46143</v>
      </c>
    </row>
    <row r="1141" spans="1:13" ht="25.5" x14ac:dyDescent="0.2">
      <c r="A1141" s="190"/>
      <c r="B1141" s="191"/>
      <c r="C1141" s="192"/>
      <c r="D1141" s="146" t="s">
        <v>1323</v>
      </c>
      <c r="E1141" s="193"/>
      <c r="F1141" s="194"/>
      <c r="G1141" s="195"/>
      <c r="H1141" s="147">
        <v>46154.670601851853</v>
      </c>
      <c r="I1141" s="191"/>
      <c r="J1141" s="196"/>
      <c r="K1141" s="197"/>
      <c r="L1141" s="148">
        <v>5652500</v>
      </c>
      <c r="M1141" s="55">
        <v>46143</v>
      </c>
    </row>
    <row r="1142" spans="1:13" ht="25.5" x14ac:dyDescent="0.2">
      <c r="A1142" s="190"/>
      <c r="B1142" s="191"/>
      <c r="C1142" s="192"/>
      <c r="D1142" s="146" t="s">
        <v>1323</v>
      </c>
      <c r="E1142" s="193"/>
      <c r="F1142" s="194"/>
      <c r="G1142" s="195"/>
      <c r="H1142" s="147">
        <v>46154.560856481483</v>
      </c>
      <c r="I1142" s="191"/>
      <c r="J1142" s="196"/>
      <c r="K1142" s="197"/>
      <c r="L1142" s="148">
        <v>481712</v>
      </c>
      <c r="M1142" s="55">
        <v>46143</v>
      </c>
    </row>
    <row r="1143" spans="1:13" ht="25.5" x14ac:dyDescent="0.2">
      <c r="A1143" s="190"/>
      <c r="B1143" s="191"/>
      <c r="C1143" s="192"/>
      <c r="D1143" s="146" t="s">
        <v>1323</v>
      </c>
      <c r="E1143" s="193"/>
      <c r="F1143" s="194"/>
      <c r="G1143" s="195"/>
      <c r="H1143" s="147">
        <v>46154.510833333334</v>
      </c>
      <c r="I1143" s="191"/>
      <c r="J1143" s="196"/>
      <c r="K1143" s="197"/>
      <c r="L1143" s="148">
        <v>261788.1</v>
      </c>
      <c r="M1143" s="55">
        <v>46143</v>
      </c>
    </row>
    <row r="1144" spans="1:13" ht="25.5" x14ac:dyDescent="0.2">
      <c r="A1144" s="190"/>
      <c r="B1144" s="191"/>
      <c r="C1144" s="192"/>
      <c r="D1144" s="146" t="s">
        <v>1323</v>
      </c>
      <c r="E1144" s="193"/>
      <c r="F1144" s="194"/>
      <c r="G1144" s="195"/>
      <c r="H1144" s="147">
        <v>46154.486631944441</v>
      </c>
      <c r="I1144" s="191"/>
      <c r="J1144" s="196"/>
      <c r="K1144" s="197"/>
      <c r="L1144" s="148">
        <v>2553740</v>
      </c>
      <c r="M1144" s="55">
        <v>46143</v>
      </c>
    </row>
    <row r="1145" spans="1:13" ht="25.5" x14ac:dyDescent="0.2">
      <c r="A1145" s="190"/>
      <c r="B1145" s="191"/>
      <c r="C1145" s="192"/>
      <c r="D1145" s="146" t="s">
        <v>1323</v>
      </c>
      <c r="E1145" s="193"/>
      <c r="F1145" s="194"/>
      <c r="G1145" s="195"/>
      <c r="H1145" s="147">
        <v>46154.438240740739</v>
      </c>
      <c r="I1145" s="191"/>
      <c r="J1145" s="196"/>
      <c r="K1145" s="197"/>
      <c r="L1145" s="148">
        <v>4105500</v>
      </c>
      <c r="M1145" s="55">
        <v>46143</v>
      </c>
    </row>
    <row r="1146" spans="1:13" ht="25.5" x14ac:dyDescent="0.2">
      <c r="A1146" s="190"/>
      <c r="B1146" s="191"/>
      <c r="C1146" s="192"/>
      <c r="D1146" s="146" t="s">
        <v>1323</v>
      </c>
      <c r="E1146" s="193"/>
      <c r="F1146" s="194"/>
      <c r="G1146" s="195"/>
      <c r="H1146" s="147">
        <v>46154.416863425926</v>
      </c>
      <c r="I1146" s="191"/>
      <c r="J1146" s="196"/>
      <c r="K1146" s="197"/>
      <c r="L1146" s="148">
        <v>3904592.3</v>
      </c>
      <c r="M1146" s="55">
        <v>46143</v>
      </c>
    </row>
    <row r="1147" spans="1:13" ht="25.5" x14ac:dyDescent="0.2">
      <c r="A1147" s="190"/>
      <c r="B1147" s="191"/>
      <c r="C1147" s="192"/>
      <c r="D1147" s="146" t="s">
        <v>1323</v>
      </c>
      <c r="E1147" s="193"/>
      <c r="F1147" s="194"/>
      <c r="G1147" s="195"/>
      <c r="H1147" s="147">
        <v>46154.00744212963</v>
      </c>
      <c r="I1147" s="191"/>
      <c r="J1147" s="196"/>
      <c r="K1147" s="197"/>
      <c r="L1147" s="148">
        <v>1398868.8</v>
      </c>
      <c r="M1147" s="55">
        <v>46143</v>
      </c>
    </row>
    <row r="1148" spans="1:13" ht="25.5" x14ac:dyDescent="0.2">
      <c r="A1148" s="190"/>
      <c r="B1148" s="191"/>
      <c r="C1148" s="192"/>
      <c r="D1148" s="146" t="s">
        <v>1323</v>
      </c>
      <c r="E1148" s="193"/>
      <c r="F1148" s="194"/>
      <c r="G1148" s="195"/>
      <c r="H1148" s="147">
        <v>46153.989120370374</v>
      </c>
      <c r="I1148" s="191"/>
      <c r="J1148" s="196"/>
      <c r="K1148" s="197"/>
      <c r="L1148" s="148">
        <v>2359651</v>
      </c>
      <c r="M1148" s="55">
        <v>46143</v>
      </c>
    </row>
    <row r="1149" spans="1:13" ht="25.5" x14ac:dyDescent="0.2">
      <c r="A1149" s="190"/>
      <c r="B1149" s="191"/>
      <c r="C1149" s="192"/>
      <c r="D1149" s="146" t="s">
        <v>1323</v>
      </c>
      <c r="E1149" s="193"/>
      <c r="F1149" s="194"/>
      <c r="G1149" s="195"/>
      <c r="H1149" s="147">
        <v>46153.710324074076</v>
      </c>
      <c r="I1149" s="191"/>
      <c r="J1149" s="196"/>
      <c r="K1149" s="197"/>
      <c r="L1149" s="148">
        <v>434945</v>
      </c>
      <c r="M1149" s="55">
        <v>46143</v>
      </c>
    </row>
    <row r="1150" spans="1:13" x14ac:dyDescent="0.2">
      <c r="A1150" s="190"/>
      <c r="B1150" s="191"/>
      <c r="C1150" s="192"/>
      <c r="D1150" s="146" t="s">
        <v>42</v>
      </c>
      <c r="E1150" s="193"/>
      <c r="F1150" s="194"/>
      <c r="G1150" s="195"/>
      <c r="H1150" s="147">
        <v>46153.706087962964</v>
      </c>
      <c r="I1150" s="191"/>
      <c r="J1150" s="196"/>
      <c r="K1150" s="197"/>
      <c r="L1150" s="148">
        <f>397661188.54/12*8</f>
        <v>265107459.02666667</v>
      </c>
      <c r="M1150" s="55">
        <v>46143</v>
      </c>
    </row>
    <row r="1151" spans="1:13" ht="25.5" x14ac:dyDescent="0.2">
      <c r="A1151" s="190"/>
      <c r="B1151" s="191"/>
      <c r="C1151" s="192"/>
      <c r="D1151" s="146" t="s">
        <v>1323</v>
      </c>
      <c r="E1151" s="193"/>
      <c r="F1151" s="194"/>
      <c r="G1151" s="195"/>
      <c r="H1151" s="147">
        <v>46153.624398148146</v>
      </c>
      <c r="I1151" s="191"/>
      <c r="J1151" s="196"/>
      <c r="K1151" s="197"/>
      <c r="L1151" s="148">
        <v>3811570</v>
      </c>
      <c r="M1151" s="55">
        <v>46143</v>
      </c>
    </row>
    <row r="1152" spans="1:13" ht="25.5" x14ac:dyDescent="0.2">
      <c r="A1152" s="190"/>
      <c r="B1152" s="191"/>
      <c r="C1152" s="192"/>
      <c r="D1152" s="146" t="s">
        <v>1323</v>
      </c>
      <c r="E1152" s="193"/>
      <c r="F1152" s="194"/>
      <c r="G1152" s="195"/>
      <c r="H1152" s="147">
        <v>46153.55572916667</v>
      </c>
      <c r="I1152" s="191"/>
      <c r="J1152" s="196"/>
      <c r="K1152" s="197"/>
      <c r="L1152" s="148">
        <v>1188310.2</v>
      </c>
      <c r="M1152" s="55">
        <v>46143</v>
      </c>
    </row>
    <row r="1153" spans="1:13" ht="25.5" x14ac:dyDescent="0.2">
      <c r="A1153" s="190"/>
      <c r="B1153" s="191"/>
      <c r="C1153" s="192"/>
      <c r="D1153" s="146" t="s">
        <v>1323</v>
      </c>
      <c r="E1153" s="193"/>
      <c r="F1153" s="194"/>
      <c r="G1153" s="195"/>
      <c r="H1153" s="147">
        <v>46153.536886574075</v>
      </c>
      <c r="I1153" s="191"/>
      <c r="J1153" s="196"/>
      <c r="K1153" s="197"/>
      <c r="L1153" s="148">
        <v>471311.4</v>
      </c>
      <c r="M1153" s="55">
        <v>46143</v>
      </c>
    </row>
    <row r="1154" spans="1:13" x14ac:dyDescent="0.2">
      <c r="A1154" s="190"/>
      <c r="B1154" s="191"/>
      <c r="C1154" s="192"/>
      <c r="D1154" s="146" t="s">
        <v>42</v>
      </c>
      <c r="E1154" s="193"/>
      <c r="F1154" s="194"/>
      <c r="G1154" s="195"/>
      <c r="H1154" s="147">
        <v>46153.520289351851</v>
      </c>
      <c r="I1154" s="191"/>
      <c r="J1154" s="196"/>
      <c r="K1154" s="197"/>
      <c r="L1154" s="148">
        <v>8701220.5</v>
      </c>
      <c r="M1154" s="55">
        <v>46143</v>
      </c>
    </row>
    <row r="1155" spans="1:13" x14ac:dyDescent="0.2">
      <c r="A1155" s="190"/>
      <c r="B1155" s="191"/>
      <c r="C1155" s="192"/>
      <c r="D1155" s="146" t="s">
        <v>42</v>
      </c>
      <c r="E1155" s="193"/>
      <c r="F1155" s="194"/>
      <c r="G1155" s="195"/>
      <c r="H1155" s="147">
        <v>46153.482557870368</v>
      </c>
      <c r="I1155" s="191"/>
      <c r="J1155" s="196"/>
      <c r="K1155" s="197"/>
      <c r="L1155" s="148">
        <v>21991.200000000001</v>
      </c>
      <c r="M1155" s="55">
        <v>46143</v>
      </c>
    </row>
    <row r="1156" spans="1:13" ht="25.5" x14ac:dyDescent="0.2">
      <c r="A1156" s="190"/>
      <c r="B1156" s="191"/>
      <c r="C1156" s="192"/>
      <c r="D1156" s="146" t="s">
        <v>1323</v>
      </c>
      <c r="E1156" s="193"/>
      <c r="F1156" s="194"/>
      <c r="G1156" s="195"/>
      <c r="H1156" s="147">
        <v>46150.443159722221</v>
      </c>
      <c r="I1156" s="191"/>
      <c r="J1156" s="196"/>
      <c r="K1156" s="197"/>
      <c r="L1156" s="148">
        <v>1305192</v>
      </c>
      <c r="M1156" s="55">
        <v>46143</v>
      </c>
    </row>
    <row r="1157" spans="1:13" ht="25.5" x14ac:dyDescent="0.2">
      <c r="A1157" s="190"/>
      <c r="B1157" s="191"/>
      <c r="C1157" s="192"/>
      <c r="D1157" s="146" t="s">
        <v>1323</v>
      </c>
      <c r="E1157" s="193"/>
      <c r="F1157" s="194"/>
      <c r="G1157" s="195"/>
      <c r="H1157" s="147">
        <v>46150.439340277779</v>
      </c>
      <c r="I1157" s="191"/>
      <c r="J1157" s="196"/>
      <c r="K1157" s="197"/>
      <c r="L1157" s="148">
        <v>696150</v>
      </c>
      <c r="M1157" s="55">
        <v>46143</v>
      </c>
    </row>
    <row r="1158" spans="1:13" ht="25.5" x14ac:dyDescent="0.2">
      <c r="A1158" s="190"/>
      <c r="B1158" s="191"/>
      <c r="C1158" s="192"/>
      <c r="D1158" s="146" t="s">
        <v>1323</v>
      </c>
      <c r="E1158" s="193"/>
      <c r="F1158" s="194"/>
      <c r="G1158" s="195"/>
      <c r="H1158" s="147">
        <v>46150.436064814814</v>
      </c>
      <c r="I1158" s="191"/>
      <c r="J1158" s="196"/>
      <c r="K1158" s="197"/>
      <c r="L1158" s="148">
        <v>1962000.6</v>
      </c>
      <c r="M1158" s="55">
        <v>46143</v>
      </c>
    </row>
    <row r="1159" spans="1:13" ht="25.5" x14ac:dyDescent="0.2">
      <c r="A1159" s="190"/>
      <c r="B1159" s="191"/>
      <c r="C1159" s="192"/>
      <c r="D1159" s="146" t="s">
        <v>1323</v>
      </c>
      <c r="E1159" s="193"/>
      <c r="F1159" s="194"/>
      <c r="G1159" s="195"/>
      <c r="H1159" s="147">
        <v>46150.411273148151</v>
      </c>
      <c r="I1159" s="191"/>
      <c r="J1159" s="196"/>
      <c r="K1159" s="197"/>
      <c r="L1159" s="148">
        <v>1210884.5</v>
      </c>
      <c r="M1159" s="55">
        <v>46143</v>
      </c>
    </row>
    <row r="1160" spans="1:13" ht="25.5" x14ac:dyDescent="0.2">
      <c r="A1160" s="190"/>
      <c r="B1160" s="191"/>
      <c r="C1160" s="192"/>
      <c r="D1160" s="146" t="s">
        <v>1323</v>
      </c>
      <c r="E1160" s="193"/>
      <c r="F1160" s="194"/>
      <c r="G1160" s="195"/>
      <c r="H1160" s="147">
        <v>46149.677233796298</v>
      </c>
      <c r="I1160" s="191"/>
      <c r="J1160" s="196"/>
      <c r="K1160" s="197"/>
      <c r="L1160" s="148">
        <v>1611500</v>
      </c>
      <c r="M1160" s="55">
        <v>46143</v>
      </c>
    </row>
    <row r="1161" spans="1:13" ht="25.5" x14ac:dyDescent="0.2">
      <c r="A1161" s="190"/>
      <c r="B1161" s="191"/>
      <c r="C1161" s="192"/>
      <c r="D1161" s="146" t="s">
        <v>1323</v>
      </c>
      <c r="E1161" s="193"/>
      <c r="F1161" s="194"/>
      <c r="G1161" s="195"/>
      <c r="H1161" s="147">
        <v>46149.473726851851</v>
      </c>
      <c r="I1161" s="191"/>
      <c r="J1161" s="196"/>
      <c r="K1161" s="197"/>
      <c r="L1161" s="148">
        <v>399999.46</v>
      </c>
      <c r="M1161" s="55">
        <v>46143</v>
      </c>
    </row>
    <row r="1162" spans="1:13" x14ac:dyDescent="0.2">
      <c r="A1162" s="190"/>
      <c r="B1162" s="191"/>
      <c r="C1162" s="192"/>
      <c r="D1162" s="146" t="s">
        <v>42</v>
      </c>
      <c r="E1162" s="193"/>
      <c r="F1162" s="194"/>
      <c r="G1162" s="195"/>
      <c r="H1162" s="147">
        <v>46149.434652777774</v>
      </c>
      <c r="I1162" s="191"/>
      <c r="J1162" s="196"/>
      <c r="K1162" s="197"/>
      <c r="L1162" s="148">
        <v>1739903.76</v>
      </c>
      <c r="M1162" s="55">
        <v>46143</v>
      </c>
    </row>
    <row r="1163" spans="1:13" x14ac:dyDescent="0.2">
      <c r="A1163" s="190"/>
      <c r="B1163" s="191"/>
      <c r="C1163" s="192"/>
      <c r="D1163" s="146" t="s">
        <v>42</v>
      </c>
      <c r="E1163" s="193"/>
      <c r="F1163" s="194"/>
      <c r="G1163" s="195"/>
      <c r="H1163" s="147">
        <v>46149.407638888886</v>
      </c>
      <c r="I1163" s="191"/>
      <c r="J1163" s="196"/>
      <c r="K1163" s="197"/>
      <c r="L1163" s="148">
        <v>407371.51</v>
      </c>
      <c r="M1163" s="55">
        <v>46143</v>
      </c>
    </row>
    <row r="1164" spans="1:13" ht="25.5" x14ac:dyDescent="0.2">
      <c r="A1164" s="190"/>
      <c r="B1164" s="191"/>
      <c r="C1164" s="192"/>
      <c r="D1164" s="146" t="s">
        <v>1323</v>
      </c>
      <c r="E1164" s="193"/>
      <c r="F1164" s="194"/>
      <c r="G1164" s="195"/>
      <c r="H1164" s="147">
        <v>46148.674097222225</v>
      </c>
      <c r="I1164" s="191"/>
      <c r="J1164" s="196"/>
      <c r="K1164" s="197"/>
      <c r="L1164" s="148">
        <v>1251761</v>
      </c>
      <c r="M1164" s="55">
        <v>46143</v>
      </c>
    </row>
    <row r="1165" spans="1:13" ht="25.5" x14ac:dyDescent="0.2">
      <c r="A1165" s="190"/>
      <c r="B1165" s="191"/>
      <c r="C1165" s="192"/>
      <c r="D1165" s="146" t="s">
        <v>1323</v>
      </c>
      <c r="E1165" s="193"/>
      <c r="F1165" s="194"/>
      <c r="G1165" s="195"/>
      <c r="H1165" s="147">
        <v>46147.738657407404</v>
      </c>
      <c r="I1165" s="191"/>
      <c r="J1165" s="196"/>
      <c r="K1165" s="197"/>
      <c r="L1165" s="148">
        <v>3213000</v>
      </c>
      <c r="M1165" s="55">
        <v>46143</v>
      </c>
    </row>
    <row r="1166" spans="1:13" x14ac:dyDescent="0.2">
      <c r="A1166" s="190"/>
      <c r="B1166" s="191"/>
      <c r="C1166" s="192"/>
      <c r="D1166" s="146" t="s">
        <v>42</v>
      </c>
      <c r="E1166" s="193"/>
      <c r="F1166" s="194"/>
      <c r="G1166" s="195"/>
      <c r="H1166" s="147">
        <v>46147.688344907408</v>
      </c>
      <c r="I1166" s="191"/>
      <c r="J1166" s="196"/>
      <c r="K1166" s="197"/>
      <c r="L1166" s="148">
        <v>3123750</v>
      </c>
      <c r="M1166" s="55">
        <v>46143</v>
      </c>
    </row>
    <row r="1167" spans="1:13" ht="25.5" x14ac:dyDescent="0.2">
      <c r="A1167" s="190"/>
      <c r="B1167" s="191"/>
      <c r="C1167" s="192"/>
      <c r="D1167" s="146" t="s">
        <v>1323</v>
      </c>
      <c r="E1167" s="193"/>
      <c r="F1167" s="194"/>
      <c r="G1167" s="195"/>
      <c r="H1167" s="147">
        <v>46147.687685185185</v>
      </c>
      <c r="I1167" s="191"/>
      <c r="J1167" s="196"/>
      <c r="K1167" s="197"/>
      <c r="L1167" s="148">
        <v>4061470</v>
      </c>
      <c r="M1167" s="55">
        <v>46143</v>
      </c>
    </row>
    <row r="1168" spans="1:13" ht="25.5" x14ac:dyDescent="0.2">
      <c r="A1168" s="190"/>
      <c r="B1168" s="191"/>
      <c r="C1168" s="192"/>
      <c r="D1168" s="146" t="s">
        <v>1323</v>
      </c>
      <c r="E1168" s="193"/>
      <c r="F1168" s="194"/>
      <c r="G1168" s="195"/>
      <c r="H1168" s="147">
        <v>46147.505671296298</v>
      </c>
      <c r="I1168" s="191"/>
      <c r="J1168" s="196"/>
      <c r="K1168" s="197"/>
      <c r="L1168" s="148">
        <v>2500000</v>
      </c>
      <c r="M1168" s="55">
        <v>46143</v>
      </c>
    </row>
    <row r="1169" spans="1:13" x14ac:dyDescent="0.2">
      <c r="A1169" s="190"/>
      <c r="B1169" s="191"/>
      <c r="C1169" s="192"/>
      <c r="D1169" s="146" t="s">
        <v>42</v>
      </c>
      <c r="E1169" s="193"/>
      <c r="F1169" s="194"/>
      <c r="G1169" s="195"/>
      <c r="H1169" s="147">
        <v>46147.465682870374</v>
      </c>
      <c r="I1169" s="191"/>
      <c r="J1169" s="196"/>
      <c r="K1169" s="197"/>
      <c r="L1169" s="148">
        <v>606031.30000000005</v>
      </c>
      <c r="M1169" s="55">
        <v>46143</v>
      </c>
    </row>
    <row r="1170" spans="1:13" ht="25.5" x14ac:dyDescent="0.2">
      <c r="A1170" s="190"/>
      <c r="B1170" s="191"/>
      <c r="C1170" s="192"/>
      <c r="D1170" s="146" t="s">
        <v>1323</v>
      </c>
      <c r="E1170" s="193"/>
      <c r="F1170" s="194"/>
      <c r="G1170" s="195"/>
      <c r="H1170" s="147">
        <v>46147.436979166669</v>
      </c>
      <c r="I1170" s="191"/>
      <c r="J1170" s="196"/>
      <c r="K1170" s="197"/>
      <c r="L1170" s="148">
        <v>2141048</v>
      </c>
      <c r="M1170" s="55">
        <v>46143</v>
      </c>
    </row>
    <row r="1171" spans="1:13" ht="25.5" x14ac:dyDescent="0.2">
      <c r="A1171" s="190"/>
      <c r="B1171" s="191"/>
      <c r="C1171" s="192"/>
      <c r="D1171" s="146" t="s">
        <v>1323</v>
      </c>
      <c r="E1171" s="193"/>
      <c r="F1171" s="194"/>
      <c r="G1171" s="195"/>
      <c r="H1171" s="147">
        <v>46147.398657407408</v>
      </c>
      <c r="I1171" s="191"/>
      <c r="J1171" s="196"/>
      <c r="K1171" s="197"/>
      <c r="L1171" s="148">
        <v>367060.26</v>
      </c>
      <c r="M1171" s="55">
        <v>46143</v>
      </c>
    </row>
    <row r="1172" spans="1:13" ht="25.5" x14ac:dyDescent="0.2">
      <c r="A1172" s="190"/>
      <c r="B1172" s="191"/>
      <c r="C1172" s="192"/>
      <c r="D1172" s="146" t="s">
        <v>1323</v>
      </c>
      <c r="E1172" s="193"/>
      <c r="F1172" s="194"/>
      <c r="G1172" s="195"/>
      <c r="H1172" s="147">
        <v>46147.385555555556</v>
      </c>
      <c r="I1172" s="191"/>
      <c r="J1172" s="196"/>
      <c r="K1172" s="197"/>
      <c r="L1172" s="148">
        <v>559300</v>
      </c>
      <c r="M1172" s="55">
        <v>46143</v>
      </c>
    </row>
    <row r="1173" spans="1:13" ht="25.5" x14ac:dyDescent="0.2">
      <c r="A1173" s="190"/>
      <c r="B1173" s="191"/>
      <c r="C1173" s="192"/>
      <c r="D1173" s="146" t="s">
        <v>1323</v>
      </c>
      <c r="E1173" s="193"/>
      <c r="F1173" s="194"/>
      <c r="G1173" s="195"/>
      <c r="H1173" s="147">
        <v>46147.31523148148</v>
      </c>
      <c r="I1173" s="191"/>
      <c r="J1173" s="196"/>
      <c r="K1173" s="197"/>
      <c r="L1173" s="148">
        <v>1499400</v>
      </c>
      <c r="M1173" s="55">
        <v>46143</v>
      </c>
    </row>
    <row r="1174" spans="1:13" ht="25.5" x14ac:dyDescent="0.2">
      <c r="A1174" s="190"/>
      <c r="B1174" s="191"/>
      <c r="C1174" s="192"/>
      <c r="D1174" s="146" t="s">
        <v>1323</v>
      </c>
      <c r="E1174" s="193"/>
      <c r="F1174" s="194"/>
      <c r="G1174" s="195"/>
      <c r="H1174" s="147">
        <v>46146.709930555553</v>
      </c>
      <c r="I1174" s="191"/>
      <c r="J1174" s="196"/>
      <c r="K1174" s="197"/>
      <c r="L1174" s="148">
        <v>1081781.3999999999</v>
      </c>
      <c r="M1174" s="55">
        <v>46143</v>
      </c>
    </row>
    <row r="1175" spans="1:13" ht="25.5" x14ac:dyDescent="0.2">
      <c r="A1175" s="190"/>
      <c r="B1175" s="191"/>
      <c r="C1175" s="192"/>
      <c r="D1175" s="146" t="s">
        <v>1323</v>
      </c>
      <c r="E1175" s="193"/>
      <c r="F1175" s="194"/>
      <c r="G1175" s="195"/>
      <c r="H1175" s="147">
        <v>46146.585057870368</v>
      </c>
      <c r="I1175" s="191"/>
      <c r="J1175" s="196"/>
      <c r="K1175" s="197"/>
      <c r="L1175" s="148">
        <v>1495830</v>
      </c>
      <c r="M1175" s="55">
        <v>46143</v>
      </c>
    </row>
    <row r="1176" spans="1:13" ht="25.5" x14ac:dyDescent="0.2">
      <c r="A1176" s="190"/>
      <c r="B1176" s="191"/>
      <c r="C1176" s="192"/>
      <c r="D1176" s="146" t="s">
        <v>1323</v>
      </c>
      <c r="E1176" s="193"/>
      <c r="F1176" s="194"/>
      <c r="G1176" s="195"/>
      <c r="H1176" s="147">
        <v>46146.533252314817</v>
      </c>
      <c r="I1176" s="191"/>
      <c r="J1176" s="196"/>
      <c r="K1176" s="197"/>
      <c r="L1176" s="148">
        <v>1428000</v>
      </c>
      <c r="M1176" s="55">
        <v>46143</v>
      </c>
    </row>
    <row r="1177" spans="1:13" ht="25.5" x14ac:dyDescent="0.2">
      <c r="A1177" s="190"/>
      <c r="B1177" s="191"/>
      <c r="C1177" s="192"/>
      <c r="D1177" s="146" t="s">
        <v>1323</v>
      </c>
      <c r="E1177" s="193"/>
      <c r="F1177" s="194"/>
      <c r="G1177" s="195"/>
      <c r="H1177" s="147">
        <v>46146.478819444441</v>
      </c>
      <c r="I1177" s="191"/>
      <c r="J1177" s="196"/>
      <c r="K1177" s="197"/>
      <c r="L1177" s="148">
        <v>104958</v>
      </c>
      <c r="M1177" s="55">
        <v>46143</v>
      </c>
    </row>
    <row r="1178" spans="1:13" ht="25.5" x14ac:dyDescent="0.2">
      <c r="A1178" s="190"/>
      <c r="B1178" s="191"/>
      <c r="C1178" s="192"/>
      <c r="D1178" s="146" t="s">
        <v>1323</v>
      </c>
      <c r="E1178" s="193"/>
      <c r="F1178" s="194"/>
      <c r="G1178" s="195"/>
      <c r="H1178" s="147">
        <v>46146.452118055553</v>
      </c>
      <c r="I1178" s="191"/>
      <c r="J1178" s="196"/>
      <c r="K1178" s="197"/>
      <c r="L1178" s="148">
        <v>577150</v>
      </c>
      <c r="M1178" s="55">
        <v>46143</v>
      </c>
    </row>
    <row r="1179" spans="1:13" ht="25.5" x14ac:dyDescent="0.2">
      <c r="A1179" s="190"/>
      <c r="B1179" s="191"/>
      <c r="C1179" s="192"/>
      <c r="D1179" s="146" t="s">
        <v>1323</v>
      </c>
      <c r="E1179" s="193"/>
      <c r="F1179" s="194"/>
      <c r="G1179" s="195"/>
      <c r="H1179" s="147">
        <v>46146.369733796295</v>
      </c>
      <c r="I1179" s="191"/>
      <c r="J1179" s="196"/>
      <c r="K1179" s="197"/>
      <c r="L1179" s="148">
        <v>721604.1</v>
      </c>
      <c r="M1179" s="55">
        <v>46143</v>
      </c>
    </row>
    <row r="1180" spans="1:13" ht="25.5" x14ac:dyDescent="0.2">
      <c r="A1180" s="190"/>
      <c r="B1180" s="191"/>
      <c r="C1180" s="192"/>
      <c r="D1180" s="146" t="s">
        <v>1323</v>
      </c>
      <c r="E1180" s="193"/>
      <c r="F1180" s="194"/>
      <c r="G1180" s="195"/>
      <c r="H1180" s="147">
        <v>46146.312719907408</v>
      </c>
      <c r="I1180" s="191"/>
      <c r="J1180" s="196"/>
      <c r="K1180" s="197"/>
      <c r="L1180" s="148">
        <v>1486310</v>
      </c>
      <c r="M1180" s="55">
        <v>46143</v>
      </c>
    </row>
    <row r="1181" spans="1:13" x14ac:dyDescent="0.2">
      <c r="A1181" s="190"/>
      <c r="B1181" s="191"/>
      <c r="C1181" s="192"/>
      <c r="D1181" s="146" t="s">
        <v>0</v>
      </c>
      <c r="E1181" s="193"/>
      <c r="F1181" s="194"/>
      <c r="G1181" s="195"/>
      <c r="H1181" s="147">
        <v>46142.695844907408</v>
      </c>
      <c r="I1181" s="191"/>
      <c r="J1181" s="196"/>
      <c r="K1181" s="197"/>
      <c r="L1181" s="148">
        <v>40730998.700000003</v>
      </c>
      <c r="M1181" s="55">
        <v>46113</v>
      </c>
    </row>
    <row r="1182" spans="1:13" x14ac:dyDescent="0.2">
      <c r="A1182" s="190"/>
      <c r="B1182" s="191"/>
      <c r="C1182" s="192"/>
      <c r="D1182" s="146" t="s">
        <v>0</v>
      </c>
      <c r="E1182" s="193"/>
      <c r="F1182" s="194"/>
      <c r="G1182" s="195"/>
      <c r="H1182" s="147">
        <v>46142.695844907408</v>
      </c>
      <c r="I1182" s="191"/>
      <c r="J1182" s="196"/>
      <c r="K1182" s="197"/>
      <c r="L1182" s="148">
        <v>4383786.26</v>
      </c>
      <c r="M1182" s="55">
        <v>46113</v>
      </c>
    </row>
    <row r="1183" spans="1:13" x14ac:dyDescent="0.2">
      <c r="A1183" s="190"/>
      <c r="B1183" s="191"/>
      <c r="C1183" s="192"/>
      <c r="D1183" s="146" t="s">
        <v>42</v>
      </c>
      <c r="E1183" s="193"/>
      <c r="F1183" s="194"/>
      <c r="G1183" s="195"/>
      <c r="H1183" s="147">
        <v>46142.680937500001</v>
      </c>
      <c r="I1183" s="191"/>
      <c r="J1183" s="196"/>
      <c r="K1183" s="197"/>
      <c r="L1183" s="148">
        <v>1500000</v>
      </c>
      <c r="M1183" s="55">
        <v>46113</v>
      </c>
    </row>
    <row r="1184" spans="1:13" ht="25.5" x14ac:dyDescent="0.2">
      <c r="A1184" s="190"/>
      <c r="B1184" s="191"/>
      <c r="C1184" s="192"/>
      <c r="D1184" s="146" t="s">
        <v>1323</v>
      </c>
      <c r="E1184" s="193"/>
      <c r="F1184" s="194"/>
      <c r="G1184" s="195"/>
      <c r="H1184" s="147">
        <v>46142.663587962961</v>
      </c>
      <c r="I1184" s="191"/>
      <c r="J1184" s="196"/>
      <c r="K1184" s="197"/>
      <c r="L1184" s="148">
        <v>392700</v>
      </c>
      <c r="M1184" s="55">
        <v>46113</v>
      </c>
    </row>
    <row r="1185" spans="1:13" x14ac:dyDescent="0.2">
      <c r="A1185" s="190"/>
      <c r="B1185" s="191"/>
      <c r="C1185" s="192"/>
      <c r="D1185" s="146" t="s">
        <v>0</v>
      </c>
      <c r="E1185" s="193"/>
      <c r="F1185" s="194"/>
      <c r="G1185" s="195"/>
      <c r="H1185" s="147">
        <v>46142.559513888889</v>
      </c>
      <c r="I1185" s="191"/>
      <c r="J1185" s="196"/>
      <c r="K1185" s="197"/>
      <c r="L1185" s="148">
        <v>185640</v>
      </c>
      <c r="M1185" s="55">
        <v>46113</v>
      </c>
    </row>
    <row r="1186" spans="1:13" ht="25.5" x14ac:dyDescent="0.2">
      <c r="A1186" s="190"/>
      <c r="B1186" s="191"/>
      <c r="C1186" s="192"/>
      <c r="D1186" s="146" t="s">
        <v>1323</v>
      </c>
      <c r="E1186" s="193"/>
      <c r="F1186" s="194"/>
      <c r="G1186" s="195"/>
      <c r="H1186" s="147">
        <v>46142.510891203703</v>
      </c>
      <c r="I1186" s="191"/>
      <c r="J1186" s="196"/>
      <c r="K1186" s="197"/>
      <c r="L1186" s="148">
        <v>165249.35</v>
      </c>
      <c r="M1186" s="55">
        <v>46113</v>
      </c>
    </row>
    <row r="1187" spans="1:13" ht="25.5" x14ac:dyDescent="0.2">
      <c r="A1187" s="190"/>
      <c r="B1187" s="191"/>
      <c r="C1187" s="192"/>
      <c r="D1187" s="146" t="s">
        <v>1323</v>
      </c>
      <c r="E1187" s="193"/>
      <c r="F1187" s="194"/>
      <c r="G1187" s="195"/>
      <c r="H1187" s="147">
        <v>46142.494305555556</v>
      </c>
      <c r="I1187" s="191"/>
      <c r="J1187" s="196"/>
      <c r="K1187" s="197"/>
      <c r="L1187" s="148">
        <v>226752.12</v>
      </c>
      <c r="M1187" s="55">
        <v>46113</v>
      </c>
    </row>
    <row r="1188" spans="1:13" ht="25.5" x14ac:dyDescent="0.2">
      <c r="A1188" s="190"/>
      <c r="B1188" s="191"/>
      <c r="C1188" s="192"/>
      <c r="D1188" s="146" t="s">
        <v>1323</v>
      </c>
      <c r="E1188" s="193"/>
      <c r="F1188" s="194"/>
      <c r="G1188" s="195"/>
      <c r="H1188" s="147">
        <v>46142.483101851853</v>
      </c>
      <c r="I1188" s="191"/>
      <c r="J1188" s="196"/>
      <c r="K1188" s="197"/>
      <c r="L1188" s="148">
        <v>1309000</v>
      </c>
      <c r="M1188" s="55">
        <v>46113</v>
      </c>
    </row>
    <row r="1189" spans="1:13" ht="25.5" x14ac:dyDescent="0.2">
      <c r="A1189" s="190"/>
      <c r="B1189" s="191"/>
      <c r="C1189" s="192"/>
      <c r="D1189" s="146" t="s">
        <v>1323</v>
      </c>
      <c r="E1189" s="193"/>
      <c r="F1189" s="194"/>
      <c r="G1189" s="195"/>
      <c r="H1189" s="147">
        <v>46142.473113425927</v>
      </c>
      <c r="I1189" s="191"/>
      <c r="J1189" s="196"/>
      <c r="K1189" s="197"/>
      <c r="L1189" s="148">
        <v>7000000</v>
      </c>
      <c r="M1189" s="55">
        <v>46113</v>
      </c>
    </row>
    <row r="1190" spans="1:13" ht="25.5" x14ac:dyDescent="0.2">
      <c r="A1190" s="190"/>
      <c r="B1190" s="191"/>
      <c r="C1190" s="192"/>
      <c r="D1190" s="146" t="s">
        <v>1323</v>
      </c>
      <c r="E1190" s="193"/>
      <c r="F1190" s="194"/>
      <c r="G1190" s="195"/>
      <c r="H1190" s="147">
        <v>46141.670011574075</v>
      </c>
      <c r="I1190" s="191"/>
      <c r="J1190" s="196"/>
      <c r="K1190" s="197"/>
      <c r="L1190" s="148">
        <v>404600</v>
      </c>
      <c r="M1190" s="55">
        <v>46113</v>
      </c>
    </row>
    <row r="1191" spans="1:13" ht="25.5" x14ac:dyDescent="0.2">
      <c r="A1191" s="190"/>
      <c r="B1191" s="191"/>
      <c r="C1191" s="192"/>
      <c r="D1191" s="146" t="s">
        <v>1323</v>
      </c>
      <c r="E1191" s="193"/>
      <c r="F1191" s="194"/>
      <c r="G1191" s="195"/>
      <c r="H1191" s="147">
        <v>46141.641481481478</v>
      </c>
      <c r="I1191" s="191"/>
      <c r="J1191" s="196"/>
      <c r="K1191" s="197"/>
      <c r="L1191" s="148">
        <v>587526.80000000005</v>
      </c>
      <c r="M1191" s="55">
        <v>46113</v>
      </c>
    </row>
    <row r="1192" spans="1:13" x14ac:dyDescent="0.2">
      <c r="A1192" s="190"/>
      <c r="B1192" s="191"/>
      <c r="C1192" s="192"/>
      <c r="D1192" s="146" t="s">
        <v>0</v>
      </c>
      <c r="E1192" s="193"/>
      <c r="F1192" s="194"/>
      <c r="G1192" s="195"/>
      <c r="H1192" s="147">
        <v>46141.623611111114</v>
      </c>
      <c r="I1192" s="191"/>
      <c r="J1192" s="196"/>
      <c r="K1192" s="197"/>
      <c r="L1192" s="148">
        <f>99500000+533990000</f>
        <v>633490000</v>
      </c>
      <c r="M1192" s="55">
        <v>46113</v>
      </c>
    </row>
    <row r="1193" spans="1:13" ht="25.5" x14ac:dyDescent="0.2">
      <c r="A1193" s="190"/>
      <c r="B1193" s="191"/>
      <c r="C1193" s="192"/>
      <c r="D1193" s="146" t="s">
        <v>1323</v>
      </c>
      <c r="E1193" s="193"/>
      <c r="F1193" s="194"/>
      <c r="G1193" s="195"/>
      <c r="H1193" s="147">
        <v>46141.603784722225</v>
      </c>
      <c r="I1193" s="191"/>
      <c r="J1193" s="196"/>
      <c r="K1193" s="197"/>
      <c r="L1193" s="148">
        <v>2998800</v>
      </c>
      <c r="M1193" s="55">
        <v>46113</v>
      </c>
    </row>
    <row r="1194" spans="1:13" ht="25.5" x14ac:dyDescent="0.2">
      <c r="A1194" s="190"/>
      <c r="B1194" s="191"/>
      <c r="C1194" s="192"/>
      <c r="D1194" s="146" t="s">
        <v>1323</v>
      </c>
      <c r="E1194" s="193"/>
      <c r="F1194" s="194"/>
      <c r="G1194" s="195"/>
      <c r="H1194" s="147">
        <v>46141.5153587963</v>
      </c>
      <c r="I1194" s="191"/>
      <c r="J1194" s="196"/>
      <c r="K1194" s="197"/>
      <c r="L1194" s="148">
        <v>357000</v>
      </c>
      <c r="M1194" s="55">
        <v>46113</v>
      </c>
    </row>
    <row r="1195" spans="1:13" ht="25.5" x14ac:dyDescent="0.2">
      <c r="A1195" s="190"/>
      <c r="B1195" s="191"/>
      <c r="C1195" s="192"/>
      <c r="D1195" s="146" t="s">
        <v>1323</v>
      </c>
      <c r="E1195" s="193"/>
      <c r="F1195" s="194"/>
      <c r="G1195" s="195"/>
      <c r="H1195" s="147">
        <v>46141.502418981479</v>
      </c>
      <c r="I1195" s="191"/>
      <c r="J1195" s="196"/>
      <c r="K1195" s="197"/>
      <c r="L1195" s="148">
        <v>5831000</v>
      </c>
      <c r="M1195" s="55">
        <v>46113</v>
      </c>
    </row>
    <row r="1196" spans="1:13" ht="25.5" x14ac:dyDescent="0.2">
      <c r="A1196" s="190"/>
      <c r="B1196" s="191"/>
      <c r="C1196" s="192"/>
      <c r="D1196" s="146" t="s">
        <v>1323</v>
      </c>
      <c r="E1196" s="193"/>
      <c r="F1196" s="194"/>
      <c r="G1196" s="195"/>
      <c r="H1196" s="147">
        <v>46141.415243055555</v>
      </c>
      <c r="I1196" s="191"/>
      <c r="J1196" s="196"/>
      <c r="K1196" s="197"/>
      <c r="L1196" s="148">
        <v>5107480</v>
      </c>
      <c r="M1196" s="55">
        <v>46113</v>
      </c>
    </row>
    <row r="1197" spans="1:13" ht="25.5" x14ac:dyDescent="0.2">
      <c r="A1197" s="190"/>
      <c r="B1197" s="191"/>
      <c r="C1197" s="192"/>
      <c r="D1197" s="146" t="s">
        <v>1323</v>
      </c>
      <c r="E1197" s="193"/>
      <c r="F1197" s="194"/>
      <c r="G1197" s="195"/>
      <c r="H1197" s="147">
        <v>46141.412812499999</v>
      </c>
      <c r="I1197" s="191"/>
      <c r="J1197" s="196"/>
      <c r="K1197" s="197"/>
      <c r="L1197" s="148">
        <v>1309000</v>
      </c>
      <c r="M1197" s="55">
        <v>46113</v>
      </c>
    </row>
    <row r="1198" spans="1:13" ht="25.5" x14ac:dyDescent="0.2">
      <c r="A1198" s="190"/>
      <c r="B1198" s="191"/>
      <c r="C1198" s="192"/>
      <c r="D1198" s="146" t="s">
        <v>1323</v>
      </c>
      <c r="E1198" s="193"/>
      <c r="F1198" s="194"/>
      <c r="G1198" s="195"/>
      <c r="H1198" s="147">
        <v>46141.395590277774</v>
      </c>
      <c r="I1198" s="191"/>
      <c r="J1198" s="196"/>
      <c r="K1198" s="197"/>
      <c r="L1198" s="148">
        <v>517475.07</v>
      </c>
      <c r="M1198" s="55">
        <v>46113</v>
      </c>
    </row>
    <row r="1199" spans="1:13" ht="25.5" x14ac:dyDescent="0.2">
      <c r="A1199" s="190"/>
      <c r="B1199" s="191"/>
      <c r="C1199" s="192"/>
      <c r="D1199" s="146" t="s">
        <v>1323</v>
      </c>
      <c r="E1199" s="193"/>
      <c r="F1199" s="194"/>
      <c r="G1199" s="195"/>
      <c r="H1199" s="147">
        <v>46140.937615740739</v>
      </c>
      <c r="I1199" s="191"/>
      <c r="J1199" s="196"/>
      <c r="K1199" s="197"/>
      <c r="L1199" s="148">
        <v>1799999.95</v>
      </c>
      <c r="M1199" s="55">
        <v>46113</v>
      </c>
    </row>
    <row r="1200" spans="1:13" x14ac:dyDescent="0.2">
      <c r="A1200" s="190"/>
      <c r="B1200" s="191"/>
      <c r="C1200" s="192"/>
      <c r="D1200" s="146" t="s">
        <v>0</v>
      </c>
      <c r="E1200" s="193"/>
      <c r="F1200" s="194"/>
      <c r="G1200" s="195"/>
      <c r="H1200" s="147">
        <v>46140.768506944441</v>
      </c>
      <c r="I1200" s="191"/>
      <c r="J1200" s="196"/>
      <c r="K1200" s="197"/>
      <c r="L1200" s="148">
        <v>1457626.24</v>
      </c>
      <c r="M1200" s="55">
        <v>46113</v>
      </c>
    </row>
    <row r="1201" spans="1:13" ht="25.5" x14ac:dyDescent="0.2">
      <c r="A1201" s="190"/>
      <c r="B1201" s="191"/>
      <c r="C1201" s="192"/>
      <c r="D1201" s="146" t="s">
        <v>1323</v>
      </c>
      <c r="E1201" s="193"/>
      <c r="F1201" s="194"/>
      <c r="G1201" s="195"/>
      <c r="H1201" s="147">
        <v>46140.733703703707</v>
      </c>
      <c r="I1201" s="191"/>
      <c r="J1201" s="196"/>
      <c r="K1201" s="197"/>
      <c r="L1201" s="148">
        <v>297350.06</v>
      </c>
      <c r="M1201" s="55">
        <v>46113</v>
      </c>
    </row>
    <row r="1202" spans="1:13" ht="25.5" x14ac:dyDescent="0.2">
      <c r="A1202" s="190"/>
      <c r="B1202" s="191"/>
      <c r="C1202" s="192"/>
      <c r="D1202" s="146" t="s">
        <v>1323</v>
      </c>
      <c r="E1202" s="193"/>
      <c r="F1202" s="194"/>
      <c r="G1202" s="195"/>
      <c r="H1202" s="147">
        <v>46140.730219907404</v>
      </c>
      <c r="I1202" s="191"/>
      <c r="J1202" s="196"/>
      <c r="K1202" s="197"/>
      <c r="L1202" s="148">
        <v>416095.4</v>
      </c>
      <c r="M1202" s="55">
        <v>46113</v>
      </c>
    </row>
    <row r="1203" spans="1:13" x14ac:dyDescent="0.2">
      <c r="A1203" s="190"/>
      <c r="B1203" s="191"/>
      <c r="C1203" s="192"/>
      <c r="D1203" s="146" t="s">
        <v>0</v>
      </c>
      <c r="E1203" s="193"/>
      <c r="F1203" s="194"/>
      <c r="G1203" s="195"/>
      <c r="H1203" s="147">
        <v>46140.707743055558</v>
      </c>
      <c r="I1203" s="191"/>
      <c r="J1203" s="196"/>
      <c r="K1203" s="197"/>
      <c r="L1203" s="148">
        <v>1551717.16</v>
      </c>
      <c r="M1203" s="55">
        <v>46113</v>
      </c>
    </row>
    <row r="1204" spans="1:13" ht="25.5" x14ac:dyDescent="0.2">
      <c r="A1204" s="190"/>
      <c r="B1204" s="191"/>
      <c r="C1204" s="192"/>
      <c r="D1204" s="146" t="s">
        <v>1323</v>
      </c>
      <c r="E1204" s="193"/>
      <c r="F1204" s="194"/>
      <c r="G1204" s="195"/>
      <c r="H1204" s="147">
        <v>46140.637939814813</v>
      </c>
      <c r="I1204" s="191"/>
      <c r="J1204" s="196"/>
      <c r="K1204" s="197"/>
      <c r="L1204" s="148">
        <v>1999200</v>
      </c>
      <c r="M1204" s="55">
        <v>46113</v>
      </c>
    </row>
    <row r="1205" spans="1:13" x14ac:dyDescent="0.2">
      <c r="A1205" s="190"/>
      <c r="B1205" s="191"/>
      <c r="C1205" s="192"/>
      <c r="D1205" s="146" t="s">
        <v>42</v>
      </c>
      <c r="E1205" s="193"/>
      <c r="F1205" s="194"/>
      <c r="G1205" s="195"/>
      <c r="H1205" s="147">
        <v>46140.476724537039</v>
      </c>
      <c r="I1205" s="191"/>
      <c r="J1205" s="196"/>
      <c r="K1205" s="197"/>
      <c r="L1205" s="148">
        <v>9253440</v>
      </c>
      <c r="M1205" s="55">
        <v>46113</v>
      </c>
    </row>
    <row r="1206" spans="1:13" ht="25.5" x14ac:dyDescent="0.2">
      <c r="A1206" s="190"/>
      <c r="B1206" s="191"/>
      <c r="C1206" s="192"/>
      <c r="D1206" s="146" t="s">
        <v>1323</v>
      </c>
      <c r="E1206" s="193"/>
      <c r="F1206" s="194"/>
      <c r="G1206" s="195"/>
      <c r="H1206" s="147">
        <v>46140.468425925923</v>
      </c>
      <c r="I1206" s="191"/>
      <c r="J1206" s="196"/>
      <c r="K1206" s="197"/>
      <c r="L1206" s="148">
        <v>1799999.95</v>
      </c>
      <c r="M1206" s="55">
        <v>46113</v>
      </c>
    </row>
    <row r="1207" spans="1:13" ht="25.5" x14ac:dyDescent="0.2">
      <c r="A1207" s="190"/>
      <c r="B1207" s="191"/>
      <c r="C1207" s="192"/>
      <c r="D1207" s="146" t="s">
        <v>1323</v>
      </c>
      <c r="E1207" s="193"/>
      <c r="F1207" s="194"/>
      <c r="G1207" s="195"/>
      <c r="H1207" s="147">
        <v>46140.353402777779</v>
      </c>
      <c r="I1207" s="191"/>
      <c r="J1207" s="196"/>
      <c r="K1207" s="197"/>
      <c r="L1207" s="148">
        <v>649954.19999999995</v>
      </c>
      <c r="M1207" s="55">
        <v>46113</v>
      </c>
    </row>
    <row r="1208" spans="1:13" ht="25.5" x14ac:dyDescent="0.2">
      <c r="A1208" s="190"/>
      <c r="B1208" s="191"/>
      <c r="C1208" s="192"/>
      <c r="D1208" s="146" t="s">
        <v>1323</v>
      </c>
      <c r="E1208" s="193"/>
      <c r="F1208" s="194"/>
      <c r="G1208" s="195"/>
      <c r="H1208" s="147">
        <v>46139.732685185183</v>
      </c>
      <c r="I1208" s="191"/>
      <c r="J1208" s="196"/>
      <c r="K1208" s="197"/>
      <c r="L1208" s="148">
        <v>587265</v>
      </c>
      <c r="M1208" s="55">
        <v>46113</v>
      </c>
    </row>
    <row r="1209" spans="1:13" ht="25.5" x14ac:dyDescent="0.2">
      <c r="A1209" s="190"/>
      <c r="B1209" s="191"/>
      <c r="C1209" s="192"/>
      <c r="D1209" s="146" t="s">
        <v>1323</v>
      </c>
      <c r="E1209" s="193"/>
      <c r="F1209" s="194"/>
      <c r="G1209" s="195"/>
      <c r="H1209" s="147">
        <v>46139.715046296296</v>
      </c>
      <c r="I1209" s="191"/>
      <c r="J1209" s="196"/>
      <c r="K1209" s="197"/>
      <c r="L1209" s="148">
        <v>2679285</v>
      </c>
      <c r="M1209" s="55">
        <v>46113</v>
      </c>
    </row>
    <row r="1210" spans="1:13" ht="25.5" x14ac:dyDescent="0.2">
      <c r="A1210" s="190"/>
      <c r="B1210" s="191"/>
      <c r="C1210" s="192"/>
      <c r="D1210" s="146" t="s">
        <v>1323</v>
      </c>
      <c r="E1210" s="193"/>
      <c r="F1210" s="194"/>
      <c r="G1210" s="195"/>
      <c r="H1210" s="147">
        <v>46139.658784722225</v>
      </c>
      <c r="I1210" s="191"/>
      <c r="J1210" s="196"/>
      <c r="K1210" s="197"/>
      <c r="L1210" s="148">
        <v>3498600</v>
      </c>
      <c r="M1210" s="55">
        <v>46113</v>
      </c>
    </row>
    <row r="1211" spans="1:13" ht="25.5" x14ac:dyDescent="0.2">
      <c r="A1211" s="190"/>
      <c r="B1211" s="191"/>
      <c r="C1211" s="192"/>
      <c r="D1211" s="146" t="s">
        <v>1323</v>
      </c>
      <c r="E1211" s="193"/>
      <c r="F1211" s="194"/>
      <c r="G1211" s="195"/>
      <c r="H1211" s="147">
        <v>46139.649131944447</v>
      </c>
      <c r="I1211" s="191"/>
      <c r="J1211" s="196"/>
      <c r="K1211" s="197"/>
      <c r="L1211" s="148">
        <v>595000</v>
      </c>
      <c r="M1211" s="55">
        <v>46113</v>
      </c>
    </row>
    <row r="1212" spans="1:13" x14ac:dyDescent="0.2">
      <c r="A1212" s="190"/>
      <c r="B1212" s="191"/>
      <c r="C1212" s="192"/>
      <c r="D1212" s="146" t="s">
        <v>42</v>
      </c>
      <c r="E1212" s="193"/>
      <c r="F1212" s="194"/>
      <c r="G1212" s="195"/>
      <c r="H1212" s="147">
        <v>46139.633553240739</v>
      </c>
      <c r="I1212" s="191"/>
      <c r="J1212" s="196"/>
      <c r="K1212" s="197"/>
      <c r="L1212" s="148">
        <v>714000</v>
      </c>
      <c r="M1212" s="55">
        <v>46113</v>
      </c>
    </row>
    <row r="1213" spans="1:13" ht="25.5" x14ac:dyDescent="0.2">
      <c r="A1213" s="190"/>
      <c r="B1213" s="191"/>
      <c r="C1213" s="192"/>
      <c r="D1213" s="146" t="s">
        <v>1323</v>
      </c>
      <c r="E1213" s="193"/>
      <c r="F1213" s="194"/>
      <c r="G1213" s="195"/>
      <c r="H1213" s="147">
        <v>46139.629155092596</v>
      </c>
      <c r="I1213" s="191"/>
      <c r="J1213" s="196"/>
      <c r="K1213" s="197"/>
      <c r="L1213" s="148">
        <v>1237600</v>
      </c>
      <c r="M1213" s="55">
        <v>46113</v>
      </c>
    </row>
    <row r="1214" spans="1:13" x14ac:dyDescent="0.2">
      <c r="A1214" s="190"/>
      <c r="B1214" s="191"/>
      <c r="C1214" s="192"/>
      <c r="D1214" s="146" t="s">
        <v>42</v>
      </c>
      <c r="E1214" s="193"/>
      <c r="F1214" s="194"/>
      <c r="G1214" s="195"/>
      <c r="H1214" s="147">
        <v>46139.616331018522</v>
      </c>
      <c r="I1214" s="191"/>
      <c r="J1214" s="196"/>
      <c r="K1214" s="197"/>
      <c r="L1214" s="148">
        <v>1987300</v>
      </c>
      <c r="M1214" s="55">
        <v>46113</v>
      </c>
    </row>
    <row r="1215" spans="1:13" ht="25.5" x14ac:dyDescent="0.2">
      <c r="A1215" s="190"/>
      <c r="B1215" s="191"/>
      <c r="C1215" s="192"/>
      <c r="D1215" s="146" t="s">
        <v>1323</v>
      </c>
      <c r="E1215" s="193"/>
      <c r="F1215" s="194"/>
      <c r="G1215" s="195"/>
      <c r="H1215" s="147">
        <v>46139.510023148148</v>
      </c>
      <c r="I1215" s="191"/>
      <c r="J1215" s="196"/>
      <c r="K1215" s="197"/>
      <c r="L1215" s="148">
        <v>1781430</v>
      </c>
      <c r="M1215" s="55">
        <v>46113</v>
      </c>
    </row>
    <row r="1216" spans="1:13" x14ac:dyDescent="0.2">
      <c r="A1216" s="190"/>
      <c r="B1216" s="191"/>
      <c r="C1216" s="192"/>
      <c r="D1216" s="146" t="s">
        <v>0</v>
      </c>
      <c r="E1216" s="193"/>
      <c r="F1216" s="194"/>
      <c r="G1216" s="195"/>
      <c r="H1216" s="147">
        <v>46139.484722222223</v>
      </c>
      <c r="I1216" s="191"/>
      <c r="J1216" s="196"/>
      <c r="K1216" s="197"/>
      <c r="L1216" s="148">
        <v>21599999.399999999</v>
      </c>
      <c r="M1216" s="55">
        <v>46113</v>
      </c>
    </row>
    <row r="1217" spans="1:13" ht="25.5" x14ac:dyDescent="0.2">
      <c r="A1217" s="190"/>
      <c r="B1217" s="191"/>
      <c r="C1217" s="192"/>
      <c r="D1217" s="146" t="s">
        <v>1323</v>
      </c>
      <c r="E1217" s="193"/>
      <c r="F1217" s="194"/>
      <c r="G1217" s="195"/>
      <c r="H1217" s="147">
        <v>46139.388865740744</v>
      </c>
      <c r="I1217" s="191"/>
      <c r="J1217" s="196"/>
      <c r="K1217" s="197"/>
      <c r="L1217" s="148">
        <v>2417175.6</v>
      </c>
      <c r="M1217" s="55">
        <v>46113</v>
      </c>
    </row>
    <row r="1218" spans="1:13" x14ac:dyDescent="0.2">
      <c r="A1218" s="190"/>
      <c r="B1218" s="191"/>
      <c r="C1218" s="192"/>
      <c r="D1218" s="146" t="s">
        <v>42</v>
      </c>
      <c r="E1218" s="193"/>
      <c r="F1218" s="194"/>
      <c r="G1218" s="195"/>
      <c r="H1218" s="147">
        <v>46136.685381944444</v>
      </c>
      <c r="I1218" s="191"/>
      <c r="J1218" s="196"/>
      <c r="K1218" s="197"/>
      <c r="L1218" s="148">
        <v>1143487.6599999999</v>
      </c>
      <c r="M1218" s="55">
        <v>46113</v>
      </c>
    </row>
    <row r="1219" spans="1:13" x14ac:dyDescent="0.2">
      <c r="A1219" s="190"/>
      <c r="B1219" s="191"/>
      <c r="C1219" s="192"/>
      <c r="D1219" s="146" t="s">
        <v>42</v>
      </c>
      <c r="E1219" s="193"/>
      <c r="F1219" s="194"/>
      <c r="G1219" s="195"/>
      <c r="H1219" s="147">
        <v>46136.650590277779</v>
      </c>
      <c r="I1219" s="191"/>
      <c r="J1219" s="196"/>
      <c r="K1219" s="197"/>
      <c r="L1219" s="148">
        <v>416500</v>
      </c>
      <c r="M1219" s="55">
        <v>46113</v>
      </c>
    </row>
    <row r="1220" spans="1:13" ht="25.5" x14ac:dyDescent="0.2">
      <c r="A1220" s="190"/>
      <c r="B1220" s="191"/>
      <c r="C1220" s="192"/>
      <c r="D1220" s="146" t="s">
        <v>1323</v>
      </c>
      <c r="E1220" s="193"/>
      <c r="F1220" s="194"/>
      <c r="G1220" s="195"/>
      <c r="H1220" s="147">
        <v>46136.644618055558</v>
      </c>
      <c r="I1220" s="191"/>
      <c r="J1220" s="196"/>
      <c r="K1220" s="197"/>
      <c r="L1220" s="148">
        <v>345540.3</v>
      </c>
      <c r="M1220" s="55">
        <v>46113</v>
      </c>
    </row>
    <row r="1221" spans="1:13" ht="25.5" x14ac:dyDescent="0.2">
      <c r="A1221" s="190"/>
      <c r="B1221" s="191"/>
      <c r="C1221" s="192"/>
      <c r="D1221" s="146" t="s">
        <v>1323</v>
      </c>
      <c r="E1221" s="193"/>
      <c r="F1221" s="194"/>
      <c r="G1221" s="195"/>
      <c r="H1221" s="147">
        <v>46136.610729166663</v>
      </c>
      <c r="I1221" s="191"/>
      <c r="J1221" s="196"/>
      <c r="K1221" s="197"/>
      <c r="L1221" s="148">
        <v>523600</v>
      </c>
      <c r="M1221" s="55">
        <v>46113</v>
      </c>
    </row>
    <row r="1222" spans="1:13" ht="25.5" x14ac:dyDescent="0.2">
      <c r="A1222" s="190"/>
      <c r="B1222" s="191"/>
      <c r="C1222" s="192"/>
      <c r="D1222" s="146" t="s">
        <v>1323</v>
      </c>
      <c r="E1222" s="193"/>
      <c r="F1222" s="194"/>
      <c r="G1222" s="195"/>
      <c r="H1222" s="147">
        <v>46136.559340277781</v>
      </c>
      <c r="I1222" s="191"/>
      <c r="J1222" s="196"/>
      <c r="K1222" s="197"/>
      <c r="L1222" s="148">
        <v>449999.69</v>
      </c>
      <c r="M1222" s="55">
        <v>46113</v>
      </c>
    </row>
    <row r="1223" spans="1:13" ht="25.5" x14ac:dyDescent="0.2">
      <c r="A1223" s="190"/>
      <c r="B1223" s="191"/>
      <c r="C1223" s="192"/>
      <c r="D1223" s="146" t="s">
        <v>1323</v>
      </c>
      <c r="E1223" s="193"/>
      <c r="F1223" s="194"/>
      <c r="G1223" s="195"/>
      <c r="H1223" s="147">
        <v>46136.490949074076</v>
      </c>
      <c r="I1223" s="191"/>
      <c r="J1223" s="196"/>
      <c r="K1223" s="197"/>
      <c r="L1223" s="148">
        <v>4029102</v>
      </c>
      <c r="M1223" s="55">
        <v>46113</v>
      </c>
    </row>
    <row r="1224" spans="1:13" x14ac:dyDescent="0.2">
      <c r="A1224" s="190"/>
      <c r="B1224" s="191"/>
      <c r="C1224" s="192"/>
      <c r="D1224" s="146" t="s">
        <v>42</v>
      </c>
      <c r="E1224" s="193"/>
      <c r="F1224" s="194"/>
      <c r="G1224" s="195"/>
      <c r="H1224" s="147">
        <v>46136.472986111112</v>
      </c>
      <c r="I1224" s="191"/>
      <c r="J1224" s="196"/>
      <c r="K1224" s="197"/>
      <c r="L1224" s="148">
        <v>393742.44</v>
      </c>
      <c r="M1224" s="55">
        <v>46113</v>
      </c>
    </row>
    <row r="1225" spans="1:13" ht="25.5" x14ac:dyDescent="0.2">
      <c r="A1225" s="190"/>
      <c r="B1225" s="191"/>
      <c r="C1225" s="192"/>
      <c r="D1225" s="146" t="s">
        <v>1323</v>
      </c>
      <c r="E1225" s="193"/>
      <c r="F1225" s="194"/>
      <c r="G1225" s="195"/>
      <c r="H1225" s="147">
        <v>46136.446006944447</v>
      </c>
      <c r="I1225" s="191"/>
      <c r="J1225" s="196"/>
      <c r="K1225" s="197"/>
      <c r="L1225" s="148">
        <v>2150707.23</v>
      </c>
      <c r="M1225" s="55">
        <v>46113</v>
      </c>
    </row>
    <row r="1226" spans="1:13" ht="25.5" x14ac:dyDescent="0.2">
      <c r="A1226" s="190"/>
      <c r="B1226" s="191"/>
      <c r="C1226" s="192"/>
      <c r="D1226" s="146" t="s">
        <v>1323</v>
      </c>
      <c r="E1226" s="193"/>
      <c r="F1226" s="194"/>
      <c r="G1226" s="195"/>
      <c r="H1226" s="147">
        <v>46136.44259259259</v>
      </c>
      <c r="I1226" s="191"/>
      <c r="J1226" s="196"/>
      <c r="K1226" s="197"/>
      <c r="L1226" s="148">
        <v>416500</v>
      </c>
      <c r="M1226" s="55">
        <v>46113</v>
      </c>
    </row>
    <row r="1227" spans="1:13" ht="25.5" x14ac:dyDescent="0.2">
      <c r="A1227" s="190"/>
      <c r="B1227" s="191"/>
      <c r="C1227" s="192"/>
      <c r="D1227" s="146" t="s">
        <v>1323</v>
      </c>
      <c r="E1227" s="193"/>
      <c r="F1227" s="194"/>
      <c r="G1227" s="195"/>
      <c r="H1227" s="147">
        <v>46136.426944444444</v>
      </c>
      <c r="I1227" s="191"/>
      <c r="J1227" s="196"/>
      <c r="K1227" s="197"/>
      <c r="L1227" s="148">
        <v>3498600</v>
      </c>
      <c r="M1227" s="55">
        <v>46113</v>
      </c>
    </row>
    <row r="1228" spans="1:13" ht="25.5" x14ac:dyDescent="0.2">
      <c r="A1228" s="190"/>
      <c r="B1228" s="191"/>
      <c r="C1228" s="192"/>
      <c r="D1228" s="146" t="s">
        <v>1323</v>
      </c>
      <c r="E1228" s="193"/>
      <c r="F1228" s="194"/>
      <c r="G1228" s="195"/>
      <c r="H1228" s="147">
        <v>46136.424085648148</v>
      </c>
      <c r="I1228" s="191"/>
      <c r="J1228" s="196"/>
      <c r="K1228" s="197"/>
      <c r="L1228" s="148">
        <v>1199999.57</v>
      </c>
      <c r="M1228" s="55">
        <v>46113</v>
      </c>
    </row>
    <row r="1229" spans="1:13" ht="25.5" x14ac:dyDescent="0.2">
      <c r="A1229" s="190"/>
      <c r="B1229" s="191"/>
      <c r="C1229" s="192"/>
      <c r="D1229" s="146" t="s">
        <v>1323</v>
      </c>
      <c r="E1229" s="193"/>
      <c r="F1229" s="194"/>
      <c r="G1229" s="195"/>
      <c r="H1229" s="147">
        <v>46136.386134259257</v>
      </c>
      <c r="I1229" s="191"/>
      <c r="J1229" s="196"/>
      <c r="K1229" s="197"/>
      <c r="L1229" s="148">
        <v>790041</v>
      </c>
      <c r="M1229" s="55">
        <v>46113</v>
      </c>
    </row>
    <row r="1230" spans="1:13" ht="25.5" x14ac:dyDescent="0.2">
      <c r="A1230" s="190"/>
      <c r="B1230" s="191"/>
      <c r="C1230" s="192"/>
      <c r="D1230" s="146" t="s">
        <v>1323</v>
      </c>
      <c r="E1230" s="193"/>
      <c r="F1230" s="194"/>
      <c r="G1230" s="195"/>
      <c r="H1230" s="147">
        <v>46135.738449074073</v>
      </c>
      <c r="I1230" s="191"/>
      <c r="J1230" s="196"/>
      <c r="K1230" s="197"/>
      <c r="L1230" s="148">
        <v>1499999.76</v>
      </c>
      <c r="M1230" s="55">
        <v>46113</v>
      </c>
    </row>
    <row r="1231" spans="1:13" ht="25.5" x14ac:dyDescent="0.2">
      <c r="A1231" s="190"/>
      <c r="B1231" s="191"/>
      <c r="C1231" s="192"/>
      <c r="D1231" s="146" t="s">
        <v>1323</v>
      </c>
      <c r="E1231" s="193"/>
      <c r="F1231" s="194"/>
      <c r="G1231" s="195"/>
      <c r="H1231" s="147">
        <v>46135.651770833334</v>
      </c>
      <c r="I1231" s="191"/>
      <c r="J1231" s="196"/>
      <c r="K1231" s="197"/>
      <c r="L1231" s="148">
        <v>587860</v>
      </c>
      <c r="M1231" s="55">
        <v>46113</v>
      </c>
    </row>
    <row r="1232" spans="1:13" ht="25.5" x14ac:dyDescent="0.2">
      <c r="A1232" s="190"/>
      <c r="B1232" s="191"/>
      <c r="C1232" s="192"/>
      <c r="D1232" s="146" t="s">
        <v>1323</v>
      </c>
      <c r="E1232" s="193"/>
      <c r="F1232" s="194"/>
      <c r="G1232" s="195"/>
      <c r="H1232" s="147">
        <v>46135.636967592596</v>
      </c>
      <c r="I1232" s="191"/>
      <c r="J1232" s="196"/>
      <c r="K1232" s="197"/>
      <c r="L1232" s="148">
        <v>1966701.1</v>
      </c>
      <c r="M1232" s="55">
        <v>46113</v>
      </c>
    </row>
    <row r="1233" spans="1:13" ht="25.5" x14ac:dyDescent="0.2">
      <c r="A1233" s="190"/>
      <c r="B1233" s="191"/>
      <c r="C1233" s="192"/>
      <c r="D1233" s="146" t="s">
        <v>1323</v>
      </c>
      <c r="E1233" s="193"/>
      <c r="F1233" s="194"/>
      <c r="G1233" s="195"/>
      <c r="H1233" s="147">
        <v>46135.577118055553</v>
      </c>
      <c r="I1233" s="191"/>
      <c r="J1233" s="196"/>
      <c r="K1233" s="197"/>
      <c r="L1233" s="148">
        <v>297500</v>
      </c>
      <c r="M1233" s="55">
        <v>46113</v>
      </c>
    </row>
    <row r="1234" spans="1:13" x14ac:dyDescent="0.2">
      <c r="A1234" s="190"/>
      <c r="B1234" s="191"/>
      <c r="C1234" s="192"/>
      <c r="D1234" s="146" t="s">
        <v>42</v>
      </c>
      <c r="E1234" s="193"/>
      <c r="F1234" s="194"/>
      <c r="G1234" s="195"/>
      <c r="H1234" s="147">
        <v>46135.479907407411</v>
      </c>
      <c r="I1234" s="191"/>
      <c r="J1234" s="196"/>
      <c r="K1234" s="197"/>
      <c r="L1234" s="148">
        <v>15.0059</v>
      </c>
      <c r="M1234" s="55">
        <v>46113</v>
      </c>
    </row>
    <row r="1235" spans="1:13" ht="25.5" x14ac:dyDescent="0.2">
      <c r="A1235" s="190"/>
      <c r="B1235" s="191"/>
      <c r="C1235" s="192"/>
      <c r="D1235" s="146" t="s">
        <v>1323</v>
      </c>
      <c r="E1235" s="193"/>
      <c r="F1235" s="194"/>
      <c r="G1235" s="195"/>
      <c r="H1235" s="147">
        <v>46135.41133101852</v>
      </c>
      <c r="I1235" s="191"/>
      <c r="J1235" s="196"/>
      <c r="K1235" s="197"/>
      <c r="L1235" s="148">
        <v>621180</v>
      </c>
      <c r="M1235" s="55">
        <v>46113</v>
      </c>
    </row>
    <row r="1236" spans="1:13" x14ac:dyDescent="0.2">
      <c r="A1236" s="190"/>
      <c r="B1236" s="191"/>
      <c r="C1236" s="192"/>
      <c r="D1236" s="146" t="s">
        <v>42</v>
      </c>
      <c r="E1236" s="193"/>
      <c r="F1236" s="194"/>
      <c r="G1236" s="195"/>
      <c r="H1236" s="147">
        <v>46134.667268518519</v>
      </c>
      <c r="I1236" s="191"/>
      <c r="J1236" s="196"/>
      <c r="K1236" s="197"/>
      <c r="L1236" s="148">
        <v>624750</v>
      </c>
      <c r="M1236" s="55">
        <v>46113</v>
      </c>
    </row>
    <row r="1237" spans="1:13" ht="25.5" x14ac:dyDescent="0.2">
      <c r="A1237" s="190"/>
      <c r="B1237" s="191"/>
      <c r="C1237" s="192"/>
      <c r="D1237" s="146" t="s">
        <v>1323</v>
      </c>
      <c r="E1237" s="193"/>
      <c r="F1237" s="194"/>
      <c r="G1237" s="195"/>
      <c r="H1237" s="147">
        <v>46134.571539351855</v>
      </c>
      <c r="I1237" s="191"/>
      <c r="J1237" s="196"/>
      <c r="K1237" s="197"/>
      <c r="L1237" s="148">
        <v>428400</v>
      </c>
      <c r="M1237" s="55">
        <v>46113</v>
      </c>
    </row>
    <row r="1238" spans="1:13" x14ac:dyDescent="0.2">
      <c r="A1238" s="190"/>
      <c r="B1238" s="191"/>
      <c r="C1238" s="192"/>
      <c r="D1238" s="146" t="s">
        <v>0</v>
      </c>
      <c r="E1238" s="193"/>
      <c r="F1238" s="194"/>
      <c r="G1238" s="195"/>
      <c r="H1238" s="147">
        <v>46134.375231481485</v>
      </c>
      <c r="I1238" s="191"/>
      <c r="J1238" s="196"/>
      <c r="K1238" s="197"/>
      <c r="L1238" s="148">
        <v>444599.99999939202</v>
      </c>
      <c r="M1238" s="55">
        <v>46113</v>
      </c>
    </row>
    <row r="1239" spans="1:13" ht="25.5" x14ac:dyDescent="0.2">
      <c r="A1239" s="190"/>
      <c r="B1239" s="191"/>
      <c r="C1239" s="192"/>
      <c r="D1239" s="146" t="s">
        <v>1323</v>
      </c>
      <c r="E1239" s="193"/>
      <c r="F1239" s="194"/>
      <c r="G1239" s="195"/>
      <c r="H1239" s="147">
        <v>46133.733067129629</v>
      </c>
      <c r="I1239" s="191"/>
      <c r="J1239" s="196"/>
      <c r="K1239" s="197"/>
      <c r="L1239" s="148">
        <v>1243852.26</v>
      </c>
      <c r="M1239" s="55">
        <v>46113</v>
      </c>
    </row>
    <row r="1240" spans="1:13" ht="25.5" x14ac:dyDescent="0.2">
      <c r="A1240" s="190"/>
      <c r="B1240" s="191"/>
      <c r="C1240" s="192"/>
      <c r="D1240" s="146" t="s">
        <v>1323</v>
      </c>
      <c r="E1240" s="193"/>
      <c r="F1240" s="194"/>
      <c r="G1240" s="195"/>
      <c r="H1240" s="147">
        <v>46133.672361111108</v>
      </c>
      <c r="I1240" s="191"/>
      <c r="J1240" s="196"/>
      <c r="K1240" s="197"/>
      <c r="L1240" s="148">
        <v>185640</v>
      </c>
      <c r="M1240" s="55">
        <v>46113</v>
      </c>
    </row>
    <row r="1241" spans="1:13" ht="25.5" x14ac:dyDescent="0.2">
      <c r="A1241" s="190"/>
      <c r="B1241" s="191"/>
      <c r="C1241" s="192"/>
      <c r="D1241" s="146" t="s">
        <v>1323</v>
      </c>
      <c r="E1241" s="193"/>
      <c r="F1241" s="194"/>
      <c r="G1241" s="195"/>
      <c r="H1241" s="147">
        <v>46133.533437500002</v>
      </c>
      <c r="I1241" s="191"/>
      <c r="J1241" s="196"/>
      <c r="K1241" s="197"/>
      <c r="L1241" s="148">
        <v>1353279.9</v>
      </c>
      <c r="M1241" s="55">
        <v>46113</v>
      </c>
    </row>
    <row r="1242" spans="1:13" ht="25.5" x14ac:dyDescent="0.2">
      <c r="A1242" s="190"/>
      <c r="B1242" s="191"/>
      <c r="C1242" s="192"/>
      <c r="D1242" s="146" t="s">
        <v>1323</v>
      </c>
      <c r="E1242" s="193"/>
      <c r="F1242" s="194"/>
      <c r="G1242" s="195"/>
      <c r="H1242" s="147">
        <v>46133.528807870367</v>
      </c>
      <c r="I1242" s="191"/>
      <c r="J1242" s="196"/>
      <c r="K1242" s="197"/>
      <c r="L1242" s="148">
        <v>1166200</v>
      </c>
      <c r="M1242" s="55">
        <v>46113</v>
      </c>
    </row>
    <row r="1243" spans="1:13" ht="25.5" x14ac:dyDescent="0.2">
      <c r="A1243" s="190"/>
      <c r="B1243" s="191"/>
      <c r="C1243" s="192"/>
      <c r="D1243" s="146" t="s">
        <v>1323</v>
      </c>
      <c r="E1243" s="193"/>
      <c r="F1243" s="194"/>
      <c r="G1243" s="195"/>
      <c r="H1243" s="147">
        <v>46133.499409722222</v>
      </c>
      <c r="I1243" s="191"/>
      <c r="J1243" s="196"/>
      <c r="K1243" s="197"/>
      <c r="L1243" s="148">
        <v>595000</v>
      </c>
      <c r="M1243" s="55">
        <v>46113</v>
      </c>
    </row>
    <row r="1244" spans="1:13" ht="25.5" x14ac:dyDescent="0.2">
      <c r="A1244" s="190"/>
      <c r="B1244" s="191"/>
      <c r="C1244" s="192"/>
      <c r="D1244" s="146" t="s">
        <v>1323</v>
      </c>
      <c r="E1244" s="193"/>
      <c r="F1244" s="194"/>
      <c r="G1244" s="195"/>
      <c r="H1244" s="147">
        <v>46133.459918981483</v>
      </c>
      <c r="I1244" s="191"/>
      <c r="J1244" s="196"/>
      <c r="K1244" s="197"/>
      <c r="L1244" s="148">
        <v>232050</v>
      </c>
      <c r="M1244" s="55">
        <v>46113</v>
      </c>
    </row>
    <row r="1245" spans="1:13" ht="25.5" x14ac:dyDescent="0.2">
      <c r="A1245" s="190"/>
      <c r="B1245" s="191"/>
      <c r="C1245" s="192"/>
      <c r="D1245" s="146" t="s">
        <v>1323</v>
      </c>
      <c r="E1245" s="193"/>
      <c r="F1245" s="194"/>
      <c r="G1245" s="195"/>
      <c r="H1245" s="147">
        <v>46133.441388888888</v>
      </c>
      <c r="I1245" s="191"/>
      <c r="J1245" s="196"/>
      <c r="K1245" s="197"/>
      <c r="L1245" s="148">
        <v>4249999.32</v>
      </c>
      <c r="M1245" s="55">
        <v>46113</v>
      </c>
    </row>
    <row r="1246" spans="1:13" ht="25.5" x14ac:dyDescent="0.2">
      <c r="A1246" s="190"/>
      <c r="B1246" s="191"/>
      <c r="C1246" s="192"/>
      <c r="D1246" s="146" t="s">
        <v>1323</v>
      </c>
      <c r="E1246" s="193"/>
      <c r="F1246" s="194"/>
      <c r="G1246" s="195"/>
      <c r="H1246" s="147">
        <v>46133.420266203706</v>
      </c>
      <c r="I1246" s="191"/>
      <c r="J1246" s="196"/>
      <c r="K1246" s="197"/>
      <c r="L1246" s="148">
        <v>1178100</v>
      </c>
      <c r="M1246" s="55">
        <v>46113</v>
      </c>
    </row>
    <row r="1247" spans="1:13" ht="25.5" x14ac:dyDescent="0.2">
      <c r="A1247" s="190"/>
      <c r="B1247" s="191"/>
      <c r="C1247" s="192"/>
      <c r="D1247" s="146" t="s">
        <v>1323</v>
      </c>
      <c r="E1247" s="193"/>
      <c r="F1247" s="194"/>
      <c r="G1247" s="195"/>
      <c r="H1247" s="147">
        <v>46133.41333333333</v>
      </c>
      <c r="I1247" s="191"/>
      <c r="J1247" s="196"/>
      <c r="K1247" s="197"/>
      <c r="L1247" s="148">
        <v>307127.09999999998</v>
      </c>
      <c r="M1247" s="55">
        <v>46113</v>
      </c>
    </row>
    <row r="1248" spans="1:13" ht="25.5" x14ac:dyDescent="0.2">
      <c r="A1248" s="190"/>
      <c r="B1248" s="191"/>
      <c r="C1248" s="192"/>
      <c r="D1248" s="146" t="s">
        <v>1323</v>
      </c>
      <c r="E1248" s="193"/>
      <c r="F1248" s="194"/>
      <c r="G1248" s="195"/>
      <c r="H1248" s="147">
        <v>46133.40425925926</v>
      </c>
      <c r="I1248" s="191"/>
      <c r="J1248" s="196"/>
      <c r="K1248" s="197"/>
      <c r="L1248" s="148">
        <v>272807.5</v>
      </c>
      <c r="M1248" s="55">
        <v>46113</v>
      </c>
    </row>
    <row r="1249" spans="1:13" ht="25.5" x14ac:dyDescent="0.2">
      <c r="A1249" s="190"/>
      <c r="B1249" s="191"/>
      <c r="C1249" s="192"/>
      <c r="D1249" s="146" t="s">
        <v>1323</v>
      </c>
      <c r="E1249" s="193"/>
      <c r="F1249" s="194"/>
      <c r="G1249" s="195"/>
      <c r="H1249" s="147">
        <v>46133.401053240741</v>
      </c>
      <c r="I1249" s="191"/>
      <c r="J1249" s="196"/>
      <c r="K1249" s="197"/>
      <c r="L1249" s="148">
        <v>476000</v>
      </c>
      <c r="M1249" s="55">
        <v>46113</v>
      </c>
    </row>
    <row r="1250" spans="1:13" ht="25.5" x14ac:dyDescent="0.2">
      <c r="A1250" s="190"/>
      <c r="B1250" s="191"/>
      <c r="C1250" s="192"/>
      <c r="D1250" s="146" t="s">
        <v>1323</v>
      </c>
      <c r="E1250" s="193"/>
      <c r="F1250" s="194"/>
      <c r="G1250" s="195"/>
      <c r="H1250" s="147">
        <v>46133.390625</v>
      </c>
      <c r="I1250" s="191"/>
      <c r="J1250" s="196"/>
      <c r="K1250" s="197"/>
      <c r="L1250" s="148">
        <v>87762.5</v>
      </c>
      <c r="M1250" s="55">
        <v>46113</v>
      </c>
    </row>
    <row r="1251" spans="1:13" ht="25.5" x14ac:dyDescent="0.2">
      <c r="A1251" s="190"/>
      <c r="B1251" s="191"/>
      <c r="C1251" s="192"/>
      <c r="D1251" s="146" t="s">
        <v>1323</v>
      </c>
      <c r="E1251" s="193"/>
      <c r="F1251" s="194"/>
      <c r="G1251" s="195"/>
      <c r="H1251" s="147">
        <v>46133.38354166667</v>
      </c>
      <c r="I1251" s="191"/>
      <c r="J1251" s="196"/>
      <c r="K1251" s="197"/>
      <c r="L1251" s="148">
        <v>247460.5</v>
      </c>
      <c r="M1251" s="55">
        <v>46113</v>
      </c>
    </row>
    <row r="1252" spans="1:13" ht="25.5" x14ac:dyDescent="0.2">
      <c r="A1252" s="190"/>
      <c r="B1252" s="191"/>
      <c r="C1252" s="192"/>
      <c r="D1252" s="146" t="s">
        <v>1323</v>
      </c>
      <c r="E1252" s="193"/>
      <c r="F1252" s="194"/>
      <c r="G1252" s="195"/>
      <c r="H1252" s="147">
        <v>46132.701273148145</v>
      </c>
      <c r="I1252" s="191"/>
      <c r="J1252" s="196"/>
      <c r="K1252" s="197"/>
      <c r="L1252" s="148">
        <v>4000000</v>
      </c>
      <c r="M1252" s="55">
        <v>46113</v>
      </c>
    </row>
    <row r="1253" spans="1:13" ht="25.5" x14ac:dyDescent="0.2">
      <c r="A1253" s="190"/>
      <c r="B1253" s="191"/>
      <c r="C1253" s="192"/>
      <c r="D1253" s="146" t="s">
        <v>1323</v>
      </c>
      <c r="E1253" s="193"/>
      <c r="F1253" s="194"/>
      <c r="G1253" s="195"/>
      <c r="H1253" s="147">
        <v>46132.695694444446</v>
      </c>
      <c r="I1253" s="191"/>
      <c r="J1253" s="196"/>
      <c r="K1253" s="197"/>
      <c r="L1253" s="148">
        <v>2975000</v>
      </c>
      <c r="M1253" s="55">
        <v>46113</v>
      </c>
    </row>
    <row r="1254" spans="1:13" ht="25.5" x14ac:dyDescent="0.2">
      <c r="A1254" s="190"/>
      <c r="B1254" s="191"/>
      <c r="C1254" s="192"/>
      <c r="D1254" s="146" t="s">
        <v>1323</v>
      </c>
      <c r="E1254" s="193"/>
      <c r="F1254" s="194"/>
      <c r="G1254" s="195"/>
      <c r="H1254" s="147">
        <v>46132.668622685182</v>
      </c>
      <c r="I1254" s="191"/>
      <c r="J1254" s="196"/>
      <c r="K1254" s="197"/>
      <c r="L1254" s="148">
        <v>54740</v>
      </c>
      <c r="M1254" s="55">
        <v>46113</v>
      </c>
    </row>
    <row r="1255" spans="1:13" ht="25.5" x14ac:dyDescent="0.2">
      <c r="A1255" s="190"/>
      <c r="B1255" s="191"/>
      <c r="C1255" s="192"/>
      <c r="D1255" s="146" t="s">
        <v>1323</v>
      </c>
      <c r="E1255" s="193"/>
      <c r="F1255" s="194"/>
      <c r="G1255" s="195"/>
      <c r="H1255" s="147">
        <v>46132.666620370372</v>
      </c>
      <c r="I1255" s="191"/>
      <c r="J1255" s="196"/>
      <c r="K1255" s="197"/>
      <c r="L1255" s="148">
        <v>1959596.8</v>
      </c>
      <c r="M1255" s="55">
        <v>46113</v>
      </c>
    </row>
    <row r="1256" spans="1:13" ht="25.5" x14ac:dyDescent="0.2">
      <c r="A1256" s="190"/>
      <c r="B1256" s="191"/>
      <c r="C1256" s="192"/>
      <c r="D1256" s="146" t="s">
        <v>1323</v>
      </c>
      <c r="E1256" s="193"/>
      <c r="F1256" s="194"/>
      <c r="G1256" s="195"/>
      <c r="H1256" s="147">
        <v>46132.645104166666</v>
      </c>
      <c r="I1256" s="191"/>
      <c r="J1256" s="196"/>
      <c r="K1256" s="197"/>
      <c r="L1256" s="148">
        <v>274890</v>
      </c>
      <c r="M1256" s="55">
        <v>46113</v>
      </c>
    </row>
    <row r="1257" spans="1:13" ht="25.5" x14ac:dyDescent="0.2">
      <c r="A1257" s="190"/>
      <c r="B1257" s="191"/>
      <c r="C1257" s="192"/>
      <c r="D1257" s="146" t="s">
        <v>1323</v>
      </c>
      <c r="E1257" s="193"/>
      <c r="F1257" s="194"/>
      <c r="G1257" s="195"/>
      <c r="H1257" s="147">
        <v>46132.563587962963</v>
      </c>
      <c r="I1257" s="191"/>
      <c r="J1257" s="196"/>
      <c r="K1257" s="197"/>
      <c r="L1257" s="148">
        <v>3470040</v>
      </c>
      <c r="M1257" s="55">
        <v>46113</v>
      </c>
    </row>
    <row r="1258" spans="1:13" ht="25.5" x14ac:dyDescent="0.2">
      <c r="A1258" s="190"/>
      <c r="B1258" s="191"/>
      <c r="C1258" s="192"/>
      <c r="D1258" s="146" t="s">
        <v>1323</v>
      </c>
      <c r="E1258" s="193"/>
      <c r="F1258" s="194"/>
      <c r="G1258" s="195"/>
      <c r="H1258" s="147">
        <v>46132.502349537041</v>
      </c>
      <c r="I1258" s="191"/>
      <c r="J1258" s="196"/>
      <c r="K1258" s="197"/>
      <c r="L1258" s="148">
        <v>390439</v>
      </c>
      <c r="M1258" s="55">
        <v>46113</v>
      </c>
    </row>
    <row r="1259" spans="1:13" ht="25.5" x14ac:dyDescent="0.2">
      <c r="A1259" s="190"/>
      <c r="B1259" s="191"/>
      <c r="C1259" s="192"/>
      <c r="D1259" s="146" t="s">
        <v>1323</v>
      </c>
      <c r="E1259" s="193"/>
      <c r="F1259" s="194"/>
      <c r="G1259" s="195"/>
      <c r="H1259" s="147">
        <v>46132.481111111112</v>
      </c>
      <c r="I1259" s="191"/>
      <c r="J1259" s="196"/>
      <c r="K1259" s="197"/>
      <c r="L1259" s="148">
        <v>2618000</v>
      </c>
      <c r="M1259" s="55">
        <v>46113</v>
      </c>
    </row>
    <row r="1260" spans="1:13" ht="25.5" x14ac:dyDescent="0.2">
      <c r="A1260" s="190"/>
      <c r="B1260" s="191"/>
      <c r="C1260" s="192"/>
      <c r="D1260" s="146" t="s">
        <v>1323</v>
      </c>
      <c r="E1260" s="193"/>
      <c r="F1260" s="194"/>
      <c r="G1260" s="195"/>
      <c r="H1260" s="147">
        <v>46132.4528125</v>
      </c>
      <c r="I1260" s="191"/>
      <c r="J1260" s="196"/>
      <c r="K1260" s="197"/>
      <c r="L1260" s="148">
        <v>392700</v>
      </c>
      <c r="M1260" s="55">
        <v>46113</v>
      </c>
    </row>
    <row r="1261" spans="1:13" ht="25.5" x14ac:dyDescent="0.2">
      <c r="A1261" s="190"/>
      <c r="B1261" s="191"/>
      <c r="C1261" s="192"/>
      <c r="D1261" s="146" t="s">
        <v>1323</v>
      </c>
      <c r="E1261" s="193"/>
      <c r="F1261" s="194"/>
      <c r="G1261" s="195"/>
      <c r="H1261" s="147">
        <v>46132.452187499999</v>
      </c>
      <c r="I1261" s="191"/>
      <c r="J1261" s="196"/>
      <c r="K1261" s="197"/>
      <c r="L1261" s="148">
        <v>487900</v>
      </c>
      <c r="M1261" s="55">
        <v>46113</v>
      </c>
    </row>
    <row r="1262" spans="1:13" ht="25.5" x14ac:dyDescent="0.2">
      <c r="A1262" s="190"/>
      <c r="B1262" s="191"/>
      <c r="C1262" s="192"/>
      <c r="D1262" s="146" t="s">
        <v>1323</v>
      </c>
      <c r="E1262" s="193"/>
      <c r="F1262" s="194"/>
      <c r="G1262" s="195"/>
      <c r="H1262" s="147">
        <v>46132.383842592593</v>
      </c>
      <c r="I1262" s="191"/>
      <c r="J1262" s="196"/>
      <c r="K1262" s="197"/>
      <c r="L1262" s="148">
        <v>513485</v>
      </c>
      <c r="M1262" s="55">
        <v>46113</v>
      </c>
    </row>
    <row r="1263" spans="1:13" ht="25.5" x14ac:dyDescent="0.2">
      <c r="A1263" s="190"/>
      <c r="B1263" s="191"/>
      <c r="C1263" s="192"/>
      <c r="D1263" s="146" t="s">
        <v>1323</v>
      </c>
      <c r="E1263" s="193"/>
      <c r="F1263" s="194"/>
      <c r="G1263" s="195"/>
      <c r="H1263" s="147">
        <v>46132.365011574075</v>
      </c>
      <c r="I1263" s="191"/>
      <c r="J1263" s="196"/>
      <c r="K1263" s="197"/>
      <c r="L1263" s="148">
        <v>922250</v>
      </c>
      <c r="M1263" s="55">
        <v>46113</v>
      </c>
    </row>
    <row r="1264" spans="1:13" ht="25.5" x14ac:dyDescent="0.2">
      <c r="A1264" s="190"/>
      <c r="B1264" s="191"/>
      <c r="C1264" s="192"/>
      <c r="D1264" s="146" t="s">
        <v>1323</v>
      </c>
      <c r="E1264" s="193"/>
      <c r="F1264" s="194"/>
      <c r="G1264" s="195"/>
      <c r="H1264" s="147">
        <v>46129.692453703705</v>
      </c>
      <c r="I1264" s="191"/>
      <c r="J1264" s="196"/>
      <c r="K1264" s="197"/>
      <c r="L1264" s="148">
        <v>190000.16</v>
      </c>
      <c r="M1264" s="55">
        <v>46113</v>
      </c>
    </row>
    <row r="1265" spans="1:13" ht="25.5" x14ac:dyDescent="0.2">
      <c r="A1265" s="190"/>
      <c r="B1265" s="191"/>
      <c r="C1265" s="192"/>
      <c r="D1265" s="146" t="s">
        <v>1323</v>
      </c>
      <c r="E1265" s="193"/>
      <c r="F1265" s="194"/>
      <c r="G1265" s="195"/>
      <c r="H1265" s="147">
        <v>46129.664664351854</v>
      </c>
      <c r="I1265" s="191"/>
      <c r="J1265" s="196"/>
      <c r="K1265" s="197"/>
      <c r="L1265" s="148">
        <v>499562</v>
      </c>
      <c r="M1265" s="55">
        <v>46113</v>
      </c>
    </row>
    <row r="1266" spans="1:13" ht="25.5" x14ac:dyDescent="0.2">
      <c r="A1266" s="190"/>
      <c r="B1266" s="191"/>
      <c r="C1266" s="192"/>
      <c r="D1266" s="146" t="s">
        <v>1323</v>
      </c>
      <c r="E1266" s="193"/>
      <c r="F1266" s="194"/>
      <c r="G1266" s="195"/>
      <c r="H1266" s="147">
        <v>46129.640393518515</v>
      </c>
      <c r="I1266" s="191"/>
      <c r="J1266" s="196"/>
      <c r="K1266" s="197"/>
      <c r="L1266" s="148">
        <v>119978.18</v>
      </c>
      <c r="M1266" s="55">
        <v>46113</v>
      </c>
    </row>
    <row r="1267" spans="1:13" ht="25.5" x14ac:dyDescent="0.2">
      <c r="A1267" s="190"/>
      <c r="B1267" s="191"/>
      <c r="C1267" s="192"/>
      <c r="D1267" s="146" t="s">
        <v>1323</v>
      </c>
      <c r="E1267" s="193"/>
      <c r="F1267" s="194"/>
      <c r="G1267" s="195"/>
      <c r="H1267" s="147">
        <v>46129.629282407404</v>
      </c>
      <c r="I1267" s="191"/>
      <c r="J1267" s="196"/>
      <c r="K1267" s="197"/>
      <c r="L1267" s="148">
        <v>104999.65</v>
      </c>
      <c r="M1267" s="55">
        <v>46113</v>
      </c>
    </row>
    <row r="1268" spans="1:13" ht="25.5" x14ac:dyDescent="0.2">
      <c r="A1268" s="190"/>
      <c r="B1268" s="191"/>
      <c r="C1268" s="192"/>
      <c r="D1268" s="146" t="s">
        <v>1323</v>
      </c>
      <c r="E1268" s="193"/>
      <c r="F1268" s="194"/>
      <c r="G1268" s="195"/>
      <c r="H1268" s="147">
        <v>46129.564062500001</v>
      </c>
      <c r="I1268" s="191"/>
      <c r="J1268" s="196"/>
      <c r="K1268" s="197"/>
      <c r="L1268" s="148">
        <v>1149540</v>
      </c>
      <c r="M1268" s="55">
        <v>46113</v>
      </c>
    </row>
    <row r="1269" spans="1:13" ht="25.5" x14ac:dyDescent="0.2">
      <c r="A1269" s="190"/>
      <c r="B1269" s="191"/>
      <c r="C1269" s="192"/>
      <c r="D1269" s="146" t="s">
        <v>1323</v>
      </c>
      <c r="E1269" s="193"/>
      <c r="F1269" s="194"/>
      <c r="G1269" s="195"/>
      <c r="H1269" s="147">
        <v>46129.545034722221</v>
      </c>
      <c r="I1269" s="191"/>
      <c r="J1269" s="196"/>
      <c r="K1269" s="197"/>
      <c r="L1269" s="148">
        <v>728280</v>
      </c>
      <c r="M1269" s="55">
        <v>46113</v>
      </c>
    </row>
    <row r="1270" spans="1:13" x14ac:dyDescent="0.2">
      <c r="A1270" s="190"/>
      <c r="B1270" s="191"/>
      <c r="C1270" s="192"/>
      <c r="D1270" s="146" t="s">
        <v>0</v>
      </c>
      <c r="E1270" s="193"/>
      <c r="F1270" s="194"/>
      <c r="G1270" s="195"/>
      <c r="H1270" s="147">
        <v>46129.513796296298</v>
      </c>
      <c r="I1270" s="191"/>
      <c r="J1270" s="196"/>
      <c r="K1270" s="197"/>
      <c r="L1270" s="148">
        <v>500134.39</v>
      </c>
      <c r="M1270" s="55">
        <v>46113</v>
      </c>
    </row>
    <row r="1271" spans="1:13" ht="25.5" x14ac:dyDescent="0.2">
      <c r="A1271" s="190"/>
      <c r="B1271" s="191"/>
      <c r="C1271" s="192"/>
      <c r="D1271" s="146" t="s">
        <v>1323</v>
      </c>
      <c r="E1271" s="193"/>
      <c r="F1271" s="194"/>
      <c r="G1271" s="195"/>
      <c r="H1271" s="147">
        <v>46129.446886574071</v>
      </c>
      <c r="I1271" s="191"/>
      <c r="J1271" s="196"/>
      <c r="K1271" s="197"/>
      <c r="L1271" s="148">
        <v>404600</v>
      </c>
      <c r="M1271" s="55">
        <v>46113</v>
      </c>
    </row>
    <row r="1272" spans="1:13" x14ac:dyDescent="0.2">
      <c r="A1272" s="190"/>
      <c r="B1272" s="191"/>
      <c r="C1272" s="192"/>
      <c r="D1272" s="146" t="s">
        <v>42</v>
      </c>
      <c r="E1272" s="193"/>
      <c r="F1272" s="194"/>
      <c r="G1272" s="195"/>
      <c r="H1272" s="147">
        <v>46129.427997685183</v>
      </c>
      <c r="I1272" s="191"/>
      <c r="J1272" s="196"/>
      <c r="K1272" s="197"/>
      <c r="L1272" s="148">
        <v>1463694.05</v>
      </c>
      <c r="M1272" s="55">
        <v>46113</v>
      </c>
    </row>
    <row r="1273" spans="1:13" x14ac:dyDescent="0.2">
      <c r="A1273" s="190"/>
      <c r="B1273" s="191"/>
      <c r="C1273" s="192"/>
      <c r="D1273" s="146" t="s">
        <v>42</v>
      </c>
      <c r="E1273" s="193"/>
      <c r="F1273" s="194"/>
      <c r="G1273" s="195"/>
      <c r="H1273" s="147">
        <v>46129.393229166664</v>
      </c>
      <c r="I1273" s="191"/>
      <c r="J1273" s="196"/>
      <c r="K1273" s="197"/>
      <c r="L1273" s="148">
        <v>1185240</v>
      </c>
      <c r="M1273" s="55">
        <v>46113</v>
      </c>
    </row>
    <row r="1274" spans="1:13" ht="25.5" x14ac:dyDescent="0.2">
      <c r="A1274" s="190"/>
      <c r="B1274" s="191"/>
      <c r="C1274" s="192"/>
      <c r="D1274" s="146" t="s">
        <v>1323</v>
      </c>
      <c r="E1274" s="193"/>
      <c r="F1274" s="194"/>
      <c r="G1274" s="195"/>
      <c r="H1274" s="147">
        <v>46129.354780092595</v>
      </c>
      <c r="I1274" s="191"/>
      <c r="J1274" s="196"/>
      <c r="K1274" s="197"/>
      <c r="L1274" s="148">
        <v>875602</v>
      </c>
      <c r="M1274" s="55">
        <v>46113</v>
      </c>
    </row>
    <row r="1275" spans="1:13" ht="25.5" x14ac:dyDescent="0.2">
      <c r="A1275" s="190"/>
      <c r="B1275" s="191"/>
      <c r="C1275" s="192"/>
      <c r="D1275" s="146" t="s">
        <v>1323</v>
      </c>
      <c r="E1275" s="193"/>
      <c r="F1275" s="194"/>
      <c r="G1275" s="195"/>
      <c r="H1275" s="147">
        <v>46128.833541666667</v>
      </c>
      <c r="I1275" s="191"/>
      <c r="J1275" s="196"/>
      <c r="K1275" s="197"/>
      <c r="L1275" s="148">
        <v>163625</v>
      </c>
      <c r="M1275" s="55">
        <v>46113</v>
      </c>
    </row>
    <row r="1276" spans="1:13" ht="25.5" x14ac:dyDescent="0.2">
      <c r="A1276" s="190"/>
      <c r="B1276" s="191"/>
      <c r="C1276" s="192"/>
      <c r="D1276" s="146" t="s">
        <v>1323</v>
      </c>
      <c r="E1276" s="193"/>
      <c r="F1276" s="194"/>
      <c r="G1276" s="195"/>
      <c r="H1276" s="147">
        <v>46128.702962962961</v>
      </c>
      <c r="I1276" s="191"/>
      <c r="J1276" s="196"/>
      <c r="K1276" s="197"/>
      <c r="L1276" s="148">
        <v>124988.08</v>
      </c>
      <c r="M1276" s="55">
        <v>46113</v>
      </c>
    </row>
    <row r="1277" spans="1:13" ht="25.5" x14ac:dyDescent="0.2">
      <c r="A1277" s="190"/>
      <c r="B1277" s="191"/>
      <c r="C1277" s="192"/>
      <c r="D1277" s="146" t="s">
        <v>1323</v>
      </c>
      <c r="E1277" s="193"/>
      <c r="F1277" s="194"/>
      <c r="G1277" s="195"/>
      <c r="H1277" s="147">
        <v>46128.667997685188</v>
      </c>
      <c r="I1277" s="191"/>
      <c r="J1277" s="196"/>
      <c r="K1277" s="197"/>
      <c r="L1277" s="148">
        <v>317492</v>
      </c>
      <c r="M1277" s="55">
        <v>46113</v>
      </c>
    </row>
    <row r="1278" spans="1:13" ht="25.5" x14ac:dyDescent="0.2">
      <c r="A1278" s="190"/>
      <c r="B1278" s="191"/>
      <c r="C1278" s="192"/>
      <c r="D1278" s="146" t="s">
        <v>1323</v>
      </c>
      <c r="E1278" s="193"/>
      <c r="F1278" s="194"/>
      <c r="G1278" s="195"/>
      <c r="H1278" s="147">
        <v>46128.516481481478</v>
      </c>
      <c r="I1278" s="191"/>
      <c r="J1278" s="196"/>
      <c r="K1278" s="197"/>
      <c r="L1278" s="148">
        <v>885055.36</v>
      </c>
      <c r="M1278" s="55">
        <v>46113</v>
      </c>
    </row>
    <row r="1279" spans="1:13" ht="25.5" x14ac:dyDescent="0.2">
      <c r="A1279" s="190"/>
      <c r="B1279" s="191"/>
      <c r="C1279" s="192"/>
      <c r="D1279" s="146" t="s">
        <v>1323</v>
      </c>
      <c r="E1279" s="193"/>
      <c r="F1279" s="194"/>
      <c r="G1279" s="195"/>
      <c r="H1279" s="147">
        <v>46128.512430555558</v>
      </c>
      <c r="I1279" s="191"/>
      <c r="J1279" s="196"/>
      <c r="K1279" s="197"/>
      <c r="L1279" s="148">
        <v>129989.65</v>
      </c>
      <c r="M1279" s="55">
        <v>46113</v>
      </c>
    </row>
    <row r="1280" spans="1:13" ht="25.5" x14ac:dyDescent="0.2">
      <c r="A1280" s="190"/>
      <c r="B1280" s="191"/>
      <c r="C1280" s="192"/>
      <c r="D1280" s="146" t="s">
        <v>1323</v>
      </c>
      <c r="E1280" s="193"/>
      <c r="F1280" s="194"/>
      <c r="G1280" s="195"/>
      <c r="H1280" s="147">
        <v>46128.436898148146</v>
      </c>
      <c r="I1280" s="191"/>
      <c r="J1280" s="196"/>
      <c r="K1280" s="197"/>
      <c r="L1280" s="148">
        <v>243713.19</v>
      </c>
      <c r="M1280" s="55">
        <v>46113</v>
      </c>
    </row>
    <row r="1281" spans="1:13" ht="25.5" x14ac:dyDescent="0.2">
      <c r="A1281" s="190"/>
      <c r="B1281" s="191"/>
      <c r="C1281" s="192"/>
      <c r="D1281" s="146" t="s">
        <v>1323</v>
      </c>
      <c r="E1281" s="193"/>
      <c r="F1281" s="194"/>
      <c r="G1281" s="195"/>
      <c r="H1281" s="147">
        <v>46128.421863425923</v>
      </c>
      <c r="I1281" s="191"/>
      <c r="J1281" s="196"/>
      <c r="K1281" s="197"/>
      <c r="L1281" s="148">
        <v>691702.97</v>
      </c>
      <c r="M1281" s="55">
        <v>46113</v>
      </c>
    </row>
    <row r="1282" spans="1:13" ht="25.5" x14ac:dyDescent="0.2">
      <c r="A1282" s="190"/>
      <c r="B1282" s="191"/>
      <c r="C1282" s="192"/>
      <c r="D1282" s="146" t="s">
        <v>1323</v>
      </c>
      <c r="E1282" s="193"/>
      <c r="F1282" s="194"/>
      <c r="G1282" s="195"/>
      <c r="H1282" s="147">
        <v>46128.394965277781</v>
      </c>
      <c r="I1282" s="191"/>
      <c r="J1282" s="196"/>
      <c r="K1282" s="197"/>
      <c r="L1282" s="148">
        <v>198968</v>
      </c>
      <c r="M1282" s="55">
        <v>46113</v>
      </c>
    </row>
    <row r="1283" spans="1:13" ht="25.5" x14ac:dyDescent="0.2">
      <c r="A1283" s="190"/>
      <c r="B1283" s="191"/>
      <c r="C1283" s="192"/>
      <c r="D1283" s="146" t="s">
        <v>1323</v>
      </c>
      <c r="E1283" s="193"/>
      <c r="F1283" s="194"/>
      <c r="G1283" s="195"/>
      <c r="H1283" s="147">
        <v>46128.376342592594</v>
      </c>
      <c r="I1283" s="191"/>
      <c r="J1283" s="196"/>
      <c r="K1283" s="197"/>
      <c r="L1283" s="148">
        <v>355691</v>
      </c>
      <c r="M1283" s="55">
        <v>46113</v>
      </c>
    </row>
    <row r="1284" spans="1:13" ht="25.5" x14ac:dyDescent="0.2">
      <c r="A1284" s="190"/>
      <c r="B1284" s="191"/>
      <c r="C1284" s="192"/>
      <c r="D1284" s="146" t="s">
        <v>1323</v>
      </c>
      <c r="E1284" s="193"/>
      <c r="F1284" s="194"/>
      <c r="G1284" s="195"/>
      <c r="H1284" s="147">
        <v>46128.365358796298</v>
      </c>
      <c r="I1284" s="191"/>
      <c r="J1284" s="196"/>
      <c r="K1284" s="197"/>
      <c r="L1284" s="148">
        <v>237988.1</v>
      </c>
      <c r="M1284" s="55">
        <v>46113</v>
      </c>
    </row>
    <row r="1285" spans="1:13" ht="25.5" x14ac:dyDescent="0.2">
      <c r="A1285" s="190"/>
      <c r="B1285" s="191"/>
      <c r="C1285" s="192"/>
      <c r="D1285" s="146" t="s">
        <v>1323</v>
      </c>
      <c r="E1285" s="193"/>
      <c r="F1285" s="194"/>
      <c r="G1285" s="195"/>
      <c r="H1285" s="147">
        <v>46127.687106481484</v>
      </c>
      <c r="I1285" s="191"/>
      <c r="J1285" s="196"/>
      <c r="K1285" s="197"/>
      <c r="L1285" s="148">
        <v>354984.14</v>
      </c>
      <c r="M1285" s="55">
        <v>46113</v>
      </c>
    </row>
    <row r="1286" spans="1:13" ht="25.5" x14ac:dyDescent="0.2">
      <c r="A1286" s="190"/>
      <c r="B1286" s="191"/>
      <c r="C1286" s="192"/>
      <c r="D1286" s="146" t="s">
        <v>1323</v>
      </c>
      <c r="E1286" s="193"/>
      <c r="F1286" s="194"/>
      <c r="G1286" s="195"/>
      <c r="H1286" s="147">
        <v>46127.677106481482</v>
      </c>
      <c r="I1286" s="191"/>
      <c r="J1286" s="196"/>
      <c r="K1286" s="197"/>
      <c r="L1286" s="148">
        <v>192387.3</v>
      </c>
      <c r="M1286" s="55">
        <v>46113</v>
      </c>
    </row>
    <row r="1287" spans="1:13" ht="25.5" x14ac:dyDescent="0.2">
      <c r="A1287" s="190"/>
      <c r="B1287" s="191"/>
      <c r="C1287" s="192"/>
      <c r="D1287" s="146" t="s">
        <v>1323</v>
      </c>
      <c r="E1287" s="193"/>
      <c r="F1287" s="194"/>
      <c r="G1287" s="195"/>
      <c r="H1287" s="147">
        <v>46127.663414351853</v>
      </c>
      <c r="I1287" s="191"/>
      <c r="J1287" s="196"/>
      <c r="K1287" s="197"/>
      <c r="L1287" s="148">
        <v>3641035.86</v>
      </c>
      <c r="M1287" s="55">
        <v>46113</v>
      </c>
    </row>
    <row r="1288" spans="1:13" ht="25.5" x14ac:dyDescent="0.2">
      <c r="A1288" s="190"/>
      <c r="B1288" s="191"/>
      <c r="C1288" s="192"/>
      <c r="D1288" s="146" t="s">
        <v>1323</v>
      </c>
      <c r="E1288" s="193"/>
      <c r="F1288" s="194"/>
      <c r="G1288" s="195"/>
      <c r="H1288" s="147">
        <v>46127.660613425927</v>
      </c>
      <c r="I1288" s="191"/>
      <c r="J1288" s="196"/>
      <c r="K1288" s="197"/>
      <c r="L1288" s="148">
        <v>1022205.24</v>
      </c>
      <c r="M1288" s="55">
        <v>46113</v>
      </c>
    </row>
    <row r="1289" spans="1:13" ht="25.5" x14ac:dyDescent="0.2">
      <c r="A1289" s="190"/>
      <c r="B1289" s="191"/>
      <c r="C1289" s="192"/>
      <c r="D1289" s="146" t="s">
        <v>1323</v>
      </c>
      <c r="E1289" s="193"/>
      <c r="F1289" s="194"/>
      <c r="G1289" s="195"/>
      <c r="H1289" s="147">
        <v>46127.509687500002</v>
      </c>
      <c r="I1289" s="191"/>
      <c r="J1289" s="196"/>
      <c r="K1289" s="197"/>
      <c r="L1289" s="148">
        <v>669999.75</v>
      </c>
      <c r="M1289" s="55">
        <v>46113</v>
      </c>
    </row>
    <row r="1290" spans="1:13" ht="25.5" x14ac:dyDescent="0.2">
      <c r="A1290" s="190"/>
      <c r="B1290" s="191"/>
      <c r="C1290" s="192"/>
      <c r="D1290" s="146" t="s">
        <v>1323</v>
      </c>
      <c r="E1290" s="193"/>
      <c r="F1290" s="194"/>
      <c r="G1290" s="195"/>
      <c r="H1290" s="147">
        <v>46127.484768518516</v>
      </c>
      <c r="I1290" s="191"/>
      <c r="J1290" s="196"/>
      <c r="K1290" s="197"/>
      <c r="L1290" s="148">
        <v>485345.07</v>
      </c>
      <c r="M1290" s="55">
        <v>46113</v>
      </c>
    </row>
    <row r="1291" spans="1:13" ht="25.5" x14ac:dyDescent="0.2">
      <c r="A1291" s="190"/>
      <c r="B1291" s="191"/>
      <c r="C1291" s="192"/>
      <c r="D1291" s="146" t="s">
        <v>1323</v>
      </c>
      <c r="E1291" s="193"/>
      <c r="F1291" s="194"/>
      <c r="G1291" s="195"/>
      <c r="H1291" s="147">
        <v>46127.454976851855</v>
      </c>
      <c r="I1291" s="191"/>
      <c r="J1291" s="196"/>
      <c r="K1291" s="197"/>
      <c r="L1291" s="148">
        <v>359800.07</v>
      </c>
      <c r="M1291" s="55">
        <v>46113</v>
      </c>
    </row>
    <row r="1292" spans="1:13" ht="25.5" x14ac:dyDescent="0.2">
      <c r="A1292" s="190"/>
      <c r="B1292" s="191"/>
      <c r="C1292" s="192"/>
      <c r="D1292" s="146" t="s">
        <v>1323</v>
      </c>
      <c r="E1292" s="193"/>
      <c r="F1292" s="194"/>
      <c r="G1292" s="195"/>
      <c r="H1292" s="147">
        <v>46127.399895833332</v>
      </c>
      <c r="I1292" s="191"/>
      <c r="J1292" s="196"/>
      <c r="K1292" s="197"/>
      <c r="L1292" s="148">
        <v>422450</v>
      </c>
      <c r="M1292" s="55">
        <v>46113</v>
      </c>
    </row>
    <row r="1293" spans="1:13" ht="25.5" x14ac:dyDescent="0.2">
      <c r="A1293" s="190"/>
      <c r="B1293" s="191"/>
      <c r="C1293" s="192"/>
      <c r="D1293" s="146" t="s">
        <v>1323</v>
      </c>
      <c r="E1293" s="193"/>
      <c r="F1293" s="194"/>
      <c r="G1293" s="195"/>
      <c r="H1293" s="147">
        <v>46126.69971064815</v>
      </c>
      <c r="I1293" s="191"/>
      <c r="J1293" s="196"/>
      <c r="K1293" s="197"/>
      <c r="L1293" s="148">
        <v>1661240</v>
      </c>
      <c r="M1293" s="55">
        <v>46113</v>
      </c>
    </row>
    <row r="1294" spans="1:13" ht="25.5" x14ac:dyDescent="0.2">
      <c r="A1294" s="190"/>
      <c r="B1294" s="191"/>
      <c r="C1294" s="192"/>
      <c r="D1294" s="146" t="s">
        <v>1323</v>
      </c>
      <c r="E1294" s="193"/>
      <c r="F1294" s="194"/>
      <c r="G1294" s="195"/>
      <c r="H1294" s="147">
        <v>46126.674444444441</v>
      </c>
      <c r="I1294" s="191"/>
      <c r="J1294" s="196"/>
      <c r="K1294" s="197"/>
      <c r="L1294" s="148">
        <v>202300</v>
      </c>
      <c r="M1294" s="55">
        <v>46113</v>
      </c>
    </row>
    <row r="1295" spans="1:13" ht="25.5" x14ac:dyDescent="0.2">
      <c r="A1295" s="190"/>
      <c r="B1295" s="191"/>
      <c r="C1295" s="192"/>
      <c r="D1295" s="146" t="s">
        <v>1323</v>
      </c>
      <c r="E1295" s="193"/>
      <c r="F1295" s="194"/>
      <c r="G1295" s="195"/>
      <c r="H1295" s="147">
        <v>46126.669293981482</v>
      </c>
      <c r="I1295" s="191"/>
      <c r="J1295" s="196"/>
      <c r="K1295" s="197"/>
      <c r="L1295" s="148">
        <v>1588650</v>
      </c>
      <c r="M1295" s="55">
        <v>46113</v>
      </c>
    </row>
    <row r="1296" spans="1:13" ht="25.5" x14ac:dyDescent="0.2">
      <c r="A1296" s="190"/>
      <c r="B1296" s="191"/>
      <c r="C1296" s="192"/>
      <c r="D1296" s="146" t="s">
        <v>1323</v>
      </c>
      <c r="E1296" s="193"/>
      <c r="F1296" s="194"/>
      <c r="G1296" s="195"/>
      <c r="H1296" s="147">
        <v>46126.559317129628</v>
      </c>
      <c r="I1296" s="191"/>
      <c r="J1296" s="196"/>
      <c r="K1296" s="197"/>
      <c r="L1296" s="148">
        <v>3000000</v>
      </c>
      <c r="M1296" s="55">
        <v>46113</v>
      </c>
    </row>
    <row r="1297" spans="1:13" ht="25.5" x14ac:dyDescent="0.2">
      <c r="A1297" s="190"/>
      <c r="B1297" s="191"/>
      <c r="C1297" s="192"/>
      <c r="D1297" s="146" t="s">
        <v>1323</v>
      </c>
      <c r="E1297" s="193"/>
      <c r="F1297" s="194"/>
      <c r="G1297" s="195"/>
      <c r="H1297" s="147">
        <v>46126.442337962966</v>
      </c>
      <c r="I1297" s="191"/>
      <c r="J1297" s="196"/>
      <c r="K1297" s="197"/>
      <c r="L1297" s="148">
        <v>299880</v>
      </c>
      <c r="M1297" s="55">
        <v>46113</v>
      </c>
    </row>
    <row r="1298" spans="1:13" ht="25.5" x14ac:dyDescent="0.2">
      <c r="A1298" s="190"/>
      <c r="B1298" s="191"/>
      <c r="C1298" s="192"/>
      <c r="D1298" s="146" t="s">
        <v>1323</v>
      </c>
      <c r="E1298" s="193"/>
      <c r="F1298" s="194"/>
      <c r="G1298" s="195"/>
      <c r="H1298" s="147">
        <v>46126.410833333335</v>
      </c>
      <c r="I1298" s="191"/>
      <c r="J1298" s="196"/>
      <c r="K1298" s="197"/>
      <c r="L1298" s="148">
        <v>1676948</v>
      </c>
      <c r="M1298" s="55">
        <v>46113</v>
      </c>
    </row>
    <row r="1299" spans="1:13" ht="25.5" x14ac:dyDescent="0.2">
      <c r="A1299" s="190"/>
      <c r="B1299" s="191"/>
      <c r="C1299" s="192"/>
      <c r="D1299" s="146" t="s">
        <v>1323</v>
      </c>
      <c r="E1299" s="193"/>
      <c r="F1299" s="194"/>
      <c r="G1299" s="195"/>
      <c r="H1299" s="147">
        <v>46125.678912037038</v>
      </c>
      <c r="I1299" s="191"/>
      <c r="J1299" s="196"/>
      <c r="K1299" s="197"/>
      <c r="L1299" s="148">
        <v>969997.56</v>
      </c>
      <c r="M1299" s="55">
        <v>46113</v>
      </c>
    </row>
    <row r="1300" spans="1:13" x14ac:dyDescent="0.2">
      <c r="A1300" s="190"/>
      <c r="B1300" s="191"/>
      <c r="C1300" s="192"/>
      <c r="D1300" s="146" t="s">
        <v>0</v>
      </c>
      <c r="E1300" s="193"/>
      <c r="F1300" s="194"/>
      <c r="G1300" s="195"/>
      <c r="H1300" s="147">
        <v>46125.636620370373</v>
      </c>
      <c r="I1300" s="191"/>
      <c r="J1300" s="196"/>
      <c r="K1300" s="197"/>
      <c r="L1300" s="148">
        <v>2677500</v>
      </c>
      <c r="M1300" s="55">
        <v>46113</v>
      </c>
    </row>
    <row r="1301" spans="1:13" ht="25.5" x14ac:dyDescent="0.2">
      <c r="A1301" s="190"/>
      <c r="B1301" s="191"/>
      <c r="C1301" s="192"/>
      <c r="D1301" s="146" t="s">
        <v>1323</v>
      </c>
      <c r="E1301" s="193"/>
      <c r="F1301" s="194"/>
      <c r="G1301" s="195"/>
      <c r="H1301" s="147">
        <v>46125.525937500002</v>
      </c>
      <c r="I1301" s="191"/>
      <c r="J1301" s="196"/>
      <c r="K1301" s="197"/>
      <c r="L1301" s="148">
        <v>3670747.78</v>
      </c>
      <c r="M1301" s="55">
        <v>46113</v>
      </c>
    </row>
    <row r="1302" spans="1:13" ht="25.5" x14ac:dyDescent="0.2">
      <c r="A1302" s="190"/>
      <c r="B1302" s="191"/>
      <c r="C1302" s="192"/>
      <c r="D1302" s="146" t="s">
        <v>1323</v>
      </c>
      <c r="E1302" s="193"/>
      <c r="F1302" s="194"/>
      <c r="G1302" s="195"/>
      <c r="H1302" s="147">
        <v>46125.506712962961</v>
      </c>
      <c r="I1302" s="191"/>
      <c r="J1302" s="196"/>
      <c r="K1302" s="197"/>
      <c r="L1302" s="148">
        <v>244118.98</v>
      </c>
      <c r="M1302" s="55">
        <v>46113</v>
      </c>
    </row>
    <row r="1303" spans="1:13" ht="25.5" x14ac:dyDescent="0.2">
      <c r="A1303" s="190"/>
      <c r="B1303" s="191"/>
      <c r="C1303" s="192"/>
      <c r="D1303" s="146" t="s">
        <v>1323</v>
      </c>
      <c r="E1303" s="193"/>
      <c r="F1303" s="194"/>
      <c r="G1303" s="195"/>
      <c r="H1303" s="147">
        <v>46125.486921296295</v>
      </c>
      <c r="I1303" s="191"/>
      <c r="J1303" s="196"/>
      <c r="K1303" s="197"/>
      <c r="L1303" s="148">
        <v>594988.1</v>
      </c>
      <c r="M1303" s="55">
        <v>46113</v>
      </c>
    </row>
    <row r="1304" spans="1:13" ht="25.5" x14ac:dyDescent="0.2">
      <c r="A1304" s="190"/>
      <c r="B1304" s="191"/>
      <c r="C1304" s="192"/>
      <c r="D1304" s="146" t="s">
        <v>1323</v>
      </c>
      <c r="E1304" s="193"/>
      <c r="F1304" s="194"/>
      <c r="G1304" s="195"/>
      <c r="H1304" s="147">
        <v>46125.479120370372</v>
      </c>
      <c r="I1304" s="191"/>
      <c r="J1304" s="196"/>
      <c r="K1304" s="197"/>
      <c r="L1304" s="148">
        <v>321300</v>
      </c>
      <c r="M1304" s="55">
        <v>46113</v>
      </c>
    </row>
    <row r="1305" spans="1:13" ht="25.5" x14ac:dyDescent="0.2">
      <c r="A1305" s="190"/>
      <c r="B1305" s="191"/>
      <c r="C1305" s="192"/>
      <c r="D1305" s="146" t="s">
        <v>1323</v>
      </c>
      <c r="E1305" s="193"/>
      <c r="F1305" s="194"/>
      <c r="G1305" s="195"/>
      <c r="H1305" s="147">
        <v>46125.436736111114</v>
      </c>
      <c r="I1305" s="191"/>
      <c r="J1305" s="196"/>
      <c r="K1305" s="197"/>
      <c r="L1305" s="148">
        <v>4100000</v>
      </c>
      <c r="M1305" s="55">
        <v>46113</v>
      </c>
    </row>
    <row r="1306" spans="1:13" ht="25.5" x14ac:dyDescent="0.2">
      <c r="A1306" s="190"/>
      <c r="B1306" s="191"/>
      <c r="C1306" s="192"/>
      <c r="D1306" s="146" t="s">
        <v>1323</v>
      </c>
      <c r="E1306" s="193"/>
      <c r="F1306" s="194"/>
      <c r="G1306" s="195"/>
      <c r="H1306" s="147">
        <v>46125.41170138889</v>
      </c>
      <c r="I1306" s="191"/>
      <c r="J1306" s="196"/>
      <c r="K1306" s="197"/>
      <c r="L1306" s="148">
        <v>495040</v>
      </c>
      <c r="M1306" s="55">
        <v>46113</v>
      </c>
    </row>
    <row r="1307" spans="1:13" ht="25.5" x14ac:dyDescent="0.2">
      <c r="A1307" s="190"/>
      <c r="B1307" s="191"/>
      <c r="C1307" s="192"/>
      <c r="D1307" s="146" t="s">
        <v>1323</v>
      </c>
      <c r="E1307" s="193"/>
      <c r="F1307" s="194"/>
      <c r="G1307" s="195"/>
      <c r="H1307" s="147">
        <v>46125.394247685188</v>
      </c>
      <c r="I1307" s="191"/>
      <c r="J1307" s="196"/>
      <c r="K1307" s="197"/>
      <c r="L1307" s="148">
        <v>265965</v>
      </c>
      <c r="M1307" s="55">
        <v>46113</v>
      </c>
    </row>
    <row r="1308" spans="1:13" ht="25.5" x14ac:dyDescent="0.2">
      <c r="A1308" s="190"/>
      <c r="B1308" s="191"/>
      <c r="C1308" s="192"/>
      <c r="D1308" s="146" t="s">
        <v>1323</v>
      </c>
      <c r="E1308" s="193"/>
      <c r="F1308" s="194"/>
      <c r="G1308" s="195"/>
      <c r="H1308" s="147">
        <v>46125.392256944448</v>
      </c>
      <c r="I1308" s="191"/>
      <c r="J1308" s="196"/>
      <c r="K1308" s="197"/>
      <c r="L1308" s="148">
        <v>334544.7</v>
      </c>
      <c r="M1308" s="55">
        <v>46113</v>
      </c>
    </row>
    <row r="1309" spans="1:13" ht="25.5" x14ac:dyDescent="0.2">
      <c r="A1309" s="190"/>
      <c r="B1309" s="191"/>
      <c r="C1309" s="192"/>
      <c r="D1309" s="146" t="s">
        <v>1323</v>
      </c>
      <c r="E1309" s="193"/>
      <c r="F1309" s="194"/>
      <c r="G1309" s="195"/>
      <c r="H1309" s="147">
        <v>46125.359942129631</v>
      </c>
      <c r="I1309" s="191"/>
      <c r="J1309" s="196"/>
      <c r="K1309" s="197"/>
      <c r="L1309" s="148">
        <v>2094578.5</v>
      </c>
      <c r="M1309" s="55">
        <v>46113</v>
      </c>
    </row>
    <row r="1310" spans="1:13" x14ac:dyDescent="0.2">
      <c r="A1310" s="190"/>
      <c r="B1310" s="191"/>
      <c r="C1310" s="192"/>
      <c r="D1310" s="146" t="s">
        <v>0</v>
      </c>
      <c r="E1310" s="193"/>
      <c r="F1310" s="194"/>
      <c r="G1310" s="195"/>
      <c r="H1310" s="147">
        <v>46122.832152777781</v>
      </c>
      <c r="I1310" s="191"/>
      <c r="J1310" s="196"/>
      <c r="K1310" s="197"/>
      <c r="L1310" s="148">
        <v>689010</v>
      </c>
      <c r="M1310" s="55">
        <v>46113</v>
      </c>
    </row>
    <row r="1311" spans="1:13" ht="25.5" x14ac:dyDescent="0.2">
      <c r="A1311" s="190"/>
      <c r="B1311" s="191"/>
      <c r="C1311" s="192"/>
      <c r="D1311" s="146" t="s">
        <v>1323</v>
      </c>
      <c r="E1311" s="193"/>
      <c r="F1311" s="194"/>
      <c r="G1311" s="195"/>
      <c r="H1311" s="147">
        <v>46122.646724537037</v>
      </c>
      <c r="I1311" s="191"/>
      <c r="J1311" s="196"/>
      <c r="K1311" s="197"/>
      <c r="L1311" s="148">
        <v>2975000</v>
      </c>
      <c r="M1311" s="55">
        <v>46113</v>
      </c>
    </row>
    <row r="1312" spans="1:13" ht="25.5" x14ac:dyDescent="0.2">
      <c r="A1312" s="190"/>
      <c r="B1312" s="191"/>
      <c r="C1312" s="192"/>
      <c r="D1312" s="146" t="s">
        <v>1323</v>
      </c>
      <c r="E1312" s="193"/>
      <c r="F1312" s="194"/>
      <c r="G1312" s="195"/>
      <c r="H1312" s="147">
        <v>46122.63790509259</v>
      </c>
      <c r="I1312" s="191"/>
      <c r="J1312" s="196"/>
      <c r="K1312" s="197"/>
      <c r="L1312" s="148">
        <v>737800</v>
      </c>
      <c r="M1312" s="55">
        <v>46113</v>
      </c>
    </row>
    <row r="1313" spans="1:13" ht="25.5" x14ac:dyDescent="0.2">
      <c r="A1313" s="190"/>
      <c r="B1313" s="191"/>
      <c r="C1313" s="192"/>
      <c r="D1313" s="146" t="s">
        <v>1323</v>
      </c>
      <c r="E1313" s="193"/>
      <c r="F1313" s="194"/>
      <c r="G1313" s="195"/>
      <c r="H1313" s="147">
        <v>46122.587789351855</v>
      </c>
      <c r="I1313" s="191"/>
      <c r="J1313" s="196"/>
      <c r="K1313" s="197"/>
      <c r="L1313" s="148">
        <v>1796306.19</v>
      </c>
      <c r="M1313" s="55">
        <v>46113</v>
      </c>
    </row>
    <row r="1314" spans="1:13" ht="25.5" x14ac:dyDescent="0.2">
      <c r="A1314" s="190"/>
      <c r="B1314" s="191"/>
      <c r="C1314" s="192"/>
      <c r="D1314" s="146" t="s">
        <v>1323</v>
      </c>
      <c r="E1314" s="193"/>
      <c r="F1314" s="194"/>
      <c r="G1314" s="195"/>
      <c r="H1314" s="147">
        <v>46122.563252314816</v>
      </c>
      <c r="I1314" s="191"/>
      <c r="J1314" s="196"/>
      <c r="K1314" s="197"/>
      <c r="L1314" s="148">
        <v>870723</v>
      </c>
      <c r="M1314" s="55">
        <v>46113</v>
      </c>
    </row>
    <row r="1315" spans="1:13" ht="25.5" x14ac:dyDescent="0.2">
      <c r="A1315" s="190"/>
      <c r="B1315" s="191"/>
      <c r="C1315" s="192"/>
      <c r="D1315" s="146" t="s">
        <v>1323</v>
      </c>
      <c r="E1315" s="193"/>
      <c r="F1315" s="194"/>
      <c r="G1315" s="195"/>
      <c r="H1315" s="147">
        <v>46122.519814814812</v>
      </c>
      <c r="I1315" s="191"/>
      <c r="J1315" s="196"/>
      <c r="K1315" s="197"/>
      <c r="L1315" s="148">
        <v>3898440</v>
      </c>
      <c r="M1315" s="55">
        <v>46113</v>
      </c>
    </row>
    <row r="1316" spans="1:13" ht="25.5" x14ac:dyDescent="0.2">
      <c r="A1316" s="190"/>
      <c r="B1316" s="191"/>
      <c r="C1316" s="192"/>
      <c r="D1316" s="146" t="s">
        <v>1323</v>
      </c>
      <c r="E1316" s="193"/>
      <c r="F1316" s="194"/>
      <c r="G1316" s="195"/>
      <c r="H1316" s="147">
        <v>46122.519085648149</v>
      </c>
      <c r="I1316" s="191"/>
      <c r="J1316" s="196"/>
      <c r="K1316" s="197"/>
      <c r="L1316" s="148">
        <v>523600</v>
      </c>
      <c r="M1316" s="55">
        <v>46113</v>
      </c>
    </row>
    <row r="1317" spans="1:13" ht="25.5" x14ac:dyDescent="0.2">
      <c r="A1317" s="190"/>
      <c r="B1317" s="191"/>
      <c r="C1317" s="192"/>
      <c r="D1317" s="146" t="s">
        <v>1323</v>
      </c>
      <c r="E1317" s="193"/>
      <c r="F1317" s="194"/>
      <c r="G1317" s="195"/>
      <c r="H1317" s="147">
        <v>46122.496319444443</v>
      </c>
      <c r="I1317" s="191"/>
      <c r="J1317" s="196"/>
      <c r="K1317" s="197"/>
      <c r="L1317" s="148">
        <v>4458930</v>
      </c>
      <c r="M1317" s="55">
        <v>46113</v>
      </c>
    </row>
    <row r="1318" spans="1:13" ht="25.5" x14ac:dyDescent="0.2">
      <c r="A1318" s="190"/>
      <c r="B1318" s="191"/>
      <c r="C1318" s="192"/>
      <c r="D1318" s="146" t="s">
        <v>1323</v>
      </c>
      <c r="E1318" s="193"/>
      <c r="F1318" s="194"/>
      <c r="G1318" s="195"/>
      <c r="H1318" s="147">
        <v>46122.484120370369</v>
      </c>
      <c r="I1318" s="191"/>
      <c r="J1318" s="196"/>
      <c r="K1318" s="197"/>
      <c r="L1318" s="148">
        <v>932697.01</v>
      </c>
      <c r="M1318" s="55">
        <v>46113</v>
      </c>
    </row>
    <row r="1319" spans="1:13" ht="25.5" x14ac:dyDescent="0.2">
      <c r="A1319" s="190"/>
      <c r="B1319" s="191"/>
      <c r="C1319" s="192"/>
      <c r="D1319" s="146" t="s">
        <v>1323</v>
      </c>
      <c r="E1319" s="193"/>
      <c r="F1319" s="194"/>
      <c r="G1319" s="195"/>
      <c r="H1319" s="147">
        <v>46122.451770833337</v>
      </c>
      <c r="I1319" s="191"/>
      <c r="J1319" s="196"/>
      <c r="K1319" s="197"/>
      <c r="L1319" s="148">
        <v>1261400</v>
      </c>
      <c r="M1319" s="55">
        <v>46113</v>
      </c>
    </row>
    <row r="1320" spans="1:13" ht="25.5" x14ac:dyDescent="0.2">
      <c r="A1320" s="190"/>
      <c r="B1320" s="191"/>
      <c r="C1320" s="192"/>
      <c r="D1320" s="146" t="s">
        <v>1323</v>
      </c>
      <c r="E1320" s="193"/>
      <c r="F1320" s="194"/>
      <c r="G1320" s="195"/>
      <c r="H1320" s="147">
        <v>46122.395787037036</v>
      </c>
      <c r="I1320" s="191"/>
      <c r="J1320" s="196"/>
      <c r="K1320" s="197"/>
      <c r="L1320" s="148">
        <v>1411863.6</v>
      </c>
      <c r="M1320" s="55">
        <v>46113</v>
      </c>
    </row>
    <row r="1321" spans="1:13" ht="25.5" x14ac:dyDescent="0.2">
      <c r="A1321" s="190"/>
      <c r="B1321" s="191"/>
      <c r="C1321" s="192"/>
      <c r="D1321" s="146" t="s">
        <v>1323</v>
      </c>
      <c r="E1321" s="193"/>
      <c r="F1321" s="194"/>
      <c r="G1321" s="195"/>
      <c r="H1321" s="147">
        <v>46121.486087962963</v>
      </c>
      <c r="I1321" s="191"/>
      <c r="J1321" s="196"/>
      <c r="K1321" s="197"/>
      <c r="L1321" s="148">
        <v>374255</v>
      </c>
      <c r="M1321" s="55">
        <v>46113</v>
      </c>
    </row>
    <row r="1322" spans="1:13" x14ac:dyDescent="0.2">
      <c r="A1322" s="190"/>
      <c r="B1322" s="191"/>
      <c r="C1322" s="192"/>
      <c r="D1322" s="146" t="s">
        <v>42</v>
      </c>
      <c r="E1322" s="193"/>
      <c r="F1322" s="194"/>
      <c r="G1322" s="195"/>
      <c r="H1322" s="147">
        <v>46120.910520833335</v>
      </c>
      <c r="I1322" s="191"/>
      <c r="J1322" s="196"/>
      <c r="K1322" s="197"/>
      <c r="L1322" s="148">
        <v>690200</v>
      </c>
      <c r="M1322" s="55">
        <v>46113</v>
      </c>
    </row>
    <row r="1323" spans="1:13" x14ac:dyDescent="0.2">
      <c r="A1323" s="190"/>
      <c r="B1323" s="191"/>
      <c r="C1323" s="192"/>
      <c r="D1323" s="146" t="s">
        <v>42</v>
      </c>
      <c r="E1323" s="193"/>
      <c r="F1323" s="194"/>
      <c r="G1323" s="195"/>
      <c r="H1323" s="147">
        <v>46120.731111111112</v>
      </c>
      <c r="I1323" s="191"/>
      <c r="J1323" s="196"/>
      <c r="K1323" s="197"/>
      <c r="L1323" s="148">
        <v>1336370</v>
      </c>
      <c r="M1323" s="55">
        <v>46113</v>
      </c>
    </row>
    <row r="1324" spans="1:13" x14ac:dyDescent="0.2">
      <c r="A1324" s="190"/>
      <c r="B1324" s="191"/>
      <c r="C1324" s="192"/>
      <c r="D1324" s="146" t="s">
        <v>42</v>
      </c>
      <c r="E1324" s="193"/>
      <c r="F1324" s="194"/>
      <c r="G1324" s="195"/>
      <c r="H1324" s="147">
        <v>46120.72148148148</v>
      </c>
      <c r="I1324" s="191"/>
      <c r="J1324" s="196"/>
      <c r="K1324" s="197"/>
      <c r="L1324" s="148">
        <v>523600</v>
      </c>
      <c r="M1324" s="55">
        <v>46113</v>
      </c>
    </row>
    <row r="1325" spans="1:13" ht="25.5" x14ac:dyDescent="0.2">
      <c r="A1325" s="190"/>
      <c r="B1325" s="191"/>
      <c r="C1325" s="192"/>
      <c r="D1325" s="146" t="s">
        <v>1323</v>
      </c>
      <c r="E1325" s="193"/>
      <c r="F1325" s="194"/>
      <c r="G1325" s="195"/>
      <c r="H1325" s="147">
        <v>46120.669074074074</v>
      </c>
      <c r="I1325" s="191"/>
      <c r="J1325" s="196"/>
      <c r="K1325" s="197"/>
      <c r="L1325" s="148">
        <v>6849122</v>
      </c>
      <c r="M1325" s="55">
        <v>46113</v>
      </c>
    </row>
    <row r="1326" spans="1:13" x14ac:dyDescent="0.2">
      <c r="A1326" s="190"/>
      <c r="B1326" s="191"/>
      <c r="C1326" s="192"/>
      <c r="D1326" s="146" t="s">
        <v>42</v>
      </c>
      <c r="E1326" s="193"/>
      <c r="F1326" s="194"/>
      <c r="G1326" s="195"/>
      <c r="H1326" s="147">
        <v>46120.664571759262</v>
      </c>
      <c r="I1326" s="191"/>
      <c r="J1326" s="196"/>
      <c r="K1326" s="197"/>
      <c r="L1326" s="148">
        <v>906780</v>
      </c>
      <c r="M1326" s="55">
        <v>46113</v>
      </c>
    </row>
    <row r="1327" spans="1:13" ht="25.5" x14ac:dyDescent="0.2">
      <c r="A1327" s="190"/>
      <c r="B1327" s="191"/>
      <c r="C1327" s="192"/>
      <c r="D1327" s="146" t="s">
        <v>1323</v>
      </c>
      <c r="E1327" s="193"/>
      <c r="F1327" s="194"/>
      <c r="G1327" s="195"/>
      <c r="H1327" s="147">
        <v>46120.652731481481</v>
      </c>
      <c r="I1327" s="191"/>
      <c r="J1327" s="196"/>
      <c r="K1327" s="197"/>
      <c r="L1327" s="148">
        <v>892500</v>
      </c>
      <c r="M1327" s="55">
        <v>46113</v>
      </c>
    </row>
    <row r="1328" spans="1:13" ht="25.5" x14ac:dyDescent="0.2">
      <c r="A1328" s="190"/>
      <c r="B1328" s="191"/>
      <c r="C1328" s="192"/>
      <c r="D1328" s="146" t="s">
        <v>1323</v>
      </c>
      <c r="E1328" s="193"/>
      <c r="F1328" s="194"/>
      <c r="G1328" s="195"/>
      <c r="H1328" s="147">
        <v>46120.635081018518</v>
      </c>
      <c r="I1328" s="191"/>
      <c r="J1328" s="196"/>
      <c r="K1328" s="197"/>
      <c r="L1328" s="148">
        <v>339547.46</v>
      </c>
      <c r="M1328" s="55">
        <v>46113</v>
      </c>
    </row>
    <row r="1329" spans="1:13" ht="25.5" x14ac:dyDescent="0.2">
      <c r="A1329" s="190"/>
      <c r="B1329" s="191"/>
      <c r="C1329" s="192"/>
      <c r="D1329" s="146" t="s">
        <v>1323</v>
      </c>
      <c r="E1329" s="193"/>
      <c r="F1329" s="194"/>
      <c r="G1329" s="195"/>
      <c r="H1329" s="147">
        <v>46120.583055555559</v>
      </c>
      <c r="I1329" s="191"/>
      <c r="J1329" s="196"/>
      <c r="K1329" s="197"/>
      <c r="L1329" s="148">
        <v>272510</v>
      </c>
      <c r="M1329" s="55">
        <v>46113</v>
      </c>
    </row>
    <row r="1330" spans="1:13" ht="25.5" x14ac:dyDescent="0.2">
      <c r="A1330" s="190"/>
      <c r="B1330" s="191"/>
      <c r="C1330" s="192"/>
      <c r="D1330" s="146" t="s">
        <v>1323</v>
      </c>
      <c r="E1330" s="193"/>
      <c r="F1330" s="194"/>
      <c r="G1330" s="195"/>
      <c r="H1330" s="147">
        <v>46120.538761574076</v>
      </c>
      <c r="I1330" s="191"/>
      <c r="J1330" s="196"/>
      <c r="K1330" s="197"/>
      <c r="L1330" s="148">
        <v>461006</v>
      </c>
      <c r="M1330" s="55">
        <v>46113</v>
      </c>
    </row>
    <row r="1331" spans="1:13" ht="25.5" x14ac:dyDescent="0.2">
      <c r="A1331" s="190"/>
      <c r="B1331" s="191"/>
      <c r="C1331" s="192"/>
      <c r="D1331" s="146" t="s">
        <v>1323</v>
      </c>
      <c r="E1331" s="193"/>
      <c r="F1331" s="194"/>
      <c r="G1331" s="195"/>
      <c r="H1331" s="147">
        <v>46120.463773148149</v>
      </c>
      <c r="I1331" s="191"/>
      <c r="J1331" s="196"/>
      <c r="K1331" s="197"/>
      <c r="L1331" s="148">
        <v>596344.69999999995</v>
      </c>
      <c r="M1331" s="55">
        <v>46113</v>
      </c>
    </row>
    <row r="1332" spans="1:13" ht="25.5" x14ac:dyDescent="0.2">
      <c r="A1332" s="190"/>
      <c r="B1332" s="191"/>
      <c r="C1332" s="192"/>
      <c r="D1332" s="146" t="s">
        <v>1323</v>
      </c>
      <c r="E1332" s="193"/>
      <c r="F1332" s="194"/>
      <c r="G1332" s="195"/>
      <c r="H1332" s="147">
        <v>46119.373240740744</v>
      </c>
      <c r="I1332" s="191"/>
      <c r="J1332" s="196"/>
      <c r="K1332" s="197"/>
      <c r="L1332" s="148">
        <v>3421250</v>
      </c>
      <c r="M1332" s="55">
        <v>46113</v>
      </c>
    </row>
    <row r="1333" spans="1:13" ht="25.5" x14ac:dyDescent="0.2">
      <c r="A1333" s="190"/>
      <c r="B1333" s="191"/>
      <c r="C1333" s="192"/>
      <c r="D1333" s="146" t="s">
        <v>1323</v>
      </c>
      <c r="E1333" s="193"/>
      <c r="F1333" s="194"/>
      <c r="G1333" s="195"/>
      <c r="H1333" s="147">
        <v>46119.370057870372</v>
      </c>
      <c r="I1333" s="191"/>
      <c r="J1333" s="196"/>
      <c r="K1333" s="197"/>
      <c r="L1333" s="148">
        <v>2568288.94</v>
      </c>
      <c r="M1333" s="55">
        <v>46113</v>
      </c>
    </row>
    <row r="1334" spans="1:13" ht="25.5" x14ac:dyDescent="0.2">
      <c r="A1334" s="190"/>
      <c r="B1334" s="191"/>
      <c r="C1334" s="192"/>
      <c r="D1334" s="146" t="s">
        <v>1323</v>
      </c>
      <c r="E1334" s="193"/>
      <c r="F1334" s="194"/>
      <c r="G1334" s="195"/>
      <c r="H1334" s="147">
        <v>46119.353750000002</v>
      </c>
      <c r="I1334" s="191"/>
      <c r="J1334" s="196"/>
      <c r="K1334" s="197"/>
      <c r="L1334" s="148">
        <v>1642200</v>
      </c>
      <c r="M1334" s="55">
        <v>46113</v>
      </c>
    </row>
    <row r="1335" spans="1:13" ht="25.5" x14ac:dyDescent="0.2">
      <c r="A1335" s="190"/>
      <c r="B1335" s="191"/>
      <c r="C1335" s="192"/>
      <c r="D1335" s="146" t="s">
        <v>1323</v>
      </c>
      <c r="E1335" s="193"/>
      <c r="F1335" s="194"/>
      <c r="G1335" s="195"/>
      <c r="H1335" s="147">
        <v>46119.340486111112</v>
      </c>
      <c r="I1335" s="191"/>
      <c r="J1335" s="196"/>
      <c r="K1335" s="197"/>
      <c r="L1335" s="148">
        <v>1249500</v>
      </c>
      <c r="M1335" s="55">
        <v>46113</v>
      </c>
    </row>
    <row r="1336" spans="1:13" ht="25.5" x14ac:dyDescent="0.2">
      <c r="A1336" s="190"/>
      <c r="B1336" s="191"/>
      <c r="C1336" s="192"/>
      <c r="D1336" s="146" t="s">
        <v>1323</v>
      </c>
      <c r="E1336" s="193"/>
      <c r="F1336" s="194"/>
      <c r="G1336" s="195"/>
      <c r="H1336" s="147">
        <v>46118.719571759262</v>
      </c>
      <c r="I1336" s="191"/>
      <c r="J1336" s="196"/>
      <c r="K1336" s="197"/>
      <c r="L1336" s="148">
        <v>2563212.4</v>
      </c>
      <c r="M1336" s="55">
        <v>46113</v>
      </c>
    </row>
    <row r="1337" spans="1:13" ht="25.5" x14ac:dyDescent="0.2">
      <c r="A1337" s="190"/>
      <c r="B1337" s="191"/>
      <c r="C1337" s="192"/>
      <c r="D1337" s="146" t="s">
        <v>1323</v>
      </c>
      <c r="E1337" s="193"/>
      <c r="F1337" s="194"/>
      <c r="G1337" s="195"/>
      <c r="H1337" s="147">
        <v>46118.713171296295</v>
      </c>
      <c r="I1337" s="191"/>
      <c r="J1337" s="196"/>
      <c r="K1337" s="197"/>
      <c r="L1337" s="148">
        <v>276675</v>
      </c>
      <c r="M1337" s="55">
        <v>46113</v>
      </c>
    </row>
    <row r="1338" spans="1:13" ht="25.5" x14ac:dyDescent="0.2">
      <c r="A1338" s="190"/>
      <c r="B1338" s="191"/>
      <c r="C1338" s="192"/>
      <c r="D1338" s="146" t="s">
        <v>1323</v>
      </c>
      <c r="E1338" s="193"/>
      <c r="F1338" s="194"/>
      <c r="G1338" s="195"/>
      <c r="H1338" s="147">
        <v>46118.672349537039</v>
      </c>
      <c r="I1338" s="191"/>
      <c r="J1338" s="196"/>
      <c r="K1338" s="197"/>
      <c r="L1338" s="148">
        <v>795210.36</v>
      </c>
      <c r="M1338" s="55">
        <v>46113</v>
      </c>
    </row>
    <row r="1339" spans="1:13" ht="25.5" x14ac:dyDescent="0.2">
      <c r="A1339" s="190"/>
      <c r="B1339" s="191"/>
      <c r="C1339" s="192"/>
      <c r="D1339" s="146" t="s">
        <v>1323</v>
      </c>
      <c r="E1339" s="193"/>
      <c r="F1339" s="194"/>
      <c r="G1339" s="195"/>
      <c r="H1339" s="147">
        <v>46118.658101851855</v>
      </c>
      <c r="I1339" s="191"/>
      <c r="J1339" s="196"/>
      <c r="K1339" s="197"/>
      <c r="L1339" s="148">
        <v>600000.38</v>
      </c>
      <c r="M1339" s="55">
        <v>46113</v>
      </c>
    </row>
    <row r="1340" spans="1:13" ht="25.5" x14ac:dyDescent="0.2">
      <c r="A1340" s="190"/>
      <c r="B1340" s="191"/>
      <c r="C1340" s="192"/>
      <c r="D1340" s="146" t="s">
        <v>1323</v>
      </c>
      <c r="E1340" s="193"/>
      <c r="F1340" s="194"/>
      <c r="G1340" s="195"/>
      <c r="H1340" s="147">
        <v>46118.63758101852</v>
      </c>
      <c r="I1340" s="191"/>
      <c r="J1340" s="196"/>
      <c r="K1340" s="197"/>
      <c r="L1340" s="148">
        <v>273700</v>
      </c>
      <c r="M1340" s="55">
        <v>46113</v>
      </c>
    </row>
    <row r="1341" spans="1:13" ht="25.5" x14ac:dyDescent="0.2">
      <c r="A1341" s="190"/>
      <c r="B1341" s="191"/>
      <c r="C1341" s="192"/>
      <c r="D1341" s="146" t="s">
        <v>1323</v>
      </c>
      <c r="E1341" s="193"/>
      <c r="F1341" s="194"/>
      <c r="G1341" s="195"/>
      <c r="H1341" s="147">
        <v>46118.522349537037</v>
      </c>
      <c r="I1341" s="191"/>
      <c r="J1341" s="196"/>
      <c r="K1341" s="197"/>
      <c r="L1341" s="148">
        <v>752675</v>
      </c>
      <c r="M1341" s="55">
        <v>46113</v>
      </c>
    </row>
    <row r="1342" spans="1:13" ht="25.5" x14ac:dyDescent="0.2">
      <c r="A1342" s="190"/>
      <c r="B1342" s="191"/>
      <c r="C1342" s="192"/>
      <c r="D1342" s="146" t="s">
        <v>1323</v>
      </c>
      <c r="E1342" s="193"/>
      <c r="F1342" s="194"/>
      <c r="G1342" s="195"/>
      <c r="H1342" s="147">
        <v>46118.467534722222</v>
      </c>
      <c r="I1342" s="191"/>
      <c r="J1342" s="196"/>
      <c r="K1342" s="197"/>
      <c r="L1342" s="148">
        <v>5338102</v>
      </c>
      <c r="M1342" s="55">
        <v>46113</v>
      </c>
    </row>
    <row r="1343" spans="1:13" ht="25.5" x14ac:dyDescent="0.2">
      <c r="A1343" s="190"/>
      <c r="B1343" s="191"/>
      <c r="C1343" s="192"/>
      <c r="D1343" s="146" t="s">
        <v>1323</v>
      </c>
      <c r="E1343" s="193"/>
      <c r="F1343" s="194"/>
      <c r="G1343" s="195"/>
      <c r="H1343" s="147">
        <v>46118.43304398148</v>
      </c>
      <c r="I1343" s="191"/>
      <c r="J1343" s="196"/>
      <c r="K1343" s="197"/>
      <c r="L1343" s="148">
        <v>3354122.1</v>
      </c>
      <c r="M1343" s="55">
        <v>46113</v>
      </c>
    </row>
    <row r="1344" spans="1:13" ht="25.5" x14ac:dyDescent="0.2">
      <c r="A1344" s="190"/>
      <c r="B1344" s="191"/>
      <c r="C1344" s="192"/>
      <c r="D1344" s="146" t="s">
        <v>1323</v>
      </c>
      <c r="E1344" s="193"/>
      <c r="F1344" s="194"/>
      <c r="G1344" s="195"/>
      <c r="H1344" s="147">
        <v>46114.666030092594</v>
      </c>
      <c r="I1344" s="191"/>
      <c r="J1344" s="196"/>
      <c r="K1344" s="197"/>
      <c r="L1344" s="148">
        <v>831810</v>
      </c>
      <c r="M1344" s="55">
        <v>46113</v>
      </c>
    </row>
    <row r="1345" spans="1:13" ht="25.5" x14ac:dyDescent="0.2">
      <c r="A1345" s="190"/>
      <c r="B1345" s="191"/>
      <c r="C1345" s="192"/>
      <c r="D1345" s="146" t="s">
        <v>1323</v>
      </c>
      <c r="E1345" s="193"/>
      <c r="F1345" s="194"/>
      <c r="G1345" s="195"/>
      <c r="H1345" s="147">
        <v>46114.656875000001</v>
      </c>
      <c r="I1345" s="191"/>
      <c r="J1345" s="196"/>
      <c r="K1345" s="197"/>
      <c r="L1345" s="148">
        <v>85000</v>
      </c>
      <c r="M1345" s="55">
        <v>46113</v>
      </c>
    </row>
    <row r="1346" spans="1:13" ht="25.5" x14ac:dyDescent="0.2">
      <c r="A1346" s="190"/>
      <c r="B1346" s="191"/>
      <c r="C1346" s="192"/>
      <c r="D1346" s="146" t="s">
        <v>1323</v>
      </c>
      <c r="E1346" s="193"/>
      <c r="F1346" s="194"/>
      <c r="G1346" s="195"/>
      <c r="H1346" s="147">
        <v>46114.529189814813</v>
      </c>
      <c r="I1346" s="191"/>
      <c r="J1346" s="196"/>
      <c r="K1346" s="197"/>
      <c r="L1346" s="148">
        <v>285600</v>
      </c>
      <c r="M1346" s="55">
        <v>46113</v>
      </c>
    </row>
    <row r="1347" spans="1:13" ht="25.5" x14ac:dyDescent="0.2">
      <c r="A1347" s="190"/>
      <c r="B1347" s="191"/>
      <c r="C1347" s="192"/>
      <c r="D1347" s="146" t="s">
        <v>1323</v>
      </c>
      <c r="E1347" s="193"/>
      <c r="F1347" s="194"/>
      <c r="G1347" s="195"/>
      <c r="H1347" s="147">
        <v>46114.395972222221</v>
      </c>
      <c r="I1347" s="191"/>
      <c r="J1347" s="196"/>
      <c r="K1347" s="197"/>
      <c r="L1347" s="148">
        <v>349860</v>
      </c>
      <c r="M1347" s="55">
        <v>46113</v>
      </c>
    </row>
    <row r="1348" spans="1:13" ht="25.5" x14ac:dyDescent="0.2">
      <c r="A1348" s="190"/>
      <c r="B1348" s="191"/>
      <c r="C1348" s="192"/>
      <c r="D1348" s="146" t="s">
        <v>1323</v>
      </c>
      <c r="E1348" s="193"/>
      <c r="F1348" s="194"/>
      <c r="G1348" s="195"/>
      <c r="H1348" s="147">
        <v>46113.69903935185</v>
      </c>
      <c r="I1348" s="191"/>
      <c r="J1348" s="196"/>
      <c r="K1348" s="197"/>
      <c r="L1348" s="148">
        <v>354554</v>
      </c>
      <c r="M1348" s="55">
        <v>46113</v>
      </c>
    </row>
    <row r="1349" spans="1:13" x14ac:dyDescent="0.2">
      <c r="A1349" s="190"/>
      <c r="B1349" s="191"/>
      <c r="C1349" s="192"/>
      <c r="D1349" s="146" t="s">
        <v>42</v>
      </c>
      <c r="E1349" s="193"/>
      <c r="F1349" s="194"/>
      <c r="G1349" s="195"/>
      <c r="H1349" s="147">
        <v>46113.532731481479</v>
      </c>
      <c r="I1349" s="191"/>
      <c r="J1349" s="196"/>
      <c r="K1349" s="197"/>
      <c r="L1349" s="148">
        <v>23182468.539999999</v>
      </c>
      <c r="M1349" s="55">
        <v>46113</v>
      </c>
    </row>
    <row r="1350" spans="1:13" ht="25.5" x14ac:dyDescent="0.2">
      <c r="A1350" s="190"/>
      <c r="B1350" s="191"/>
      <c r="C1350" s="192"/>
      <c r="D1350" s="146" t="s">
        <v>1323</v>
      </c>
      <c r="E1350" s="193"/>
      <c r="F1350" s="194"/>
      <c r="G1350" s="195"/>
      <c r="H1350" s="147">
        <v>46113.505162037036</v>
      </c>
      <c r="I1350" s="191"/>
      <c r="J1350" s="196"/>
      <c r="K1350" s="197"/>
      <c r="L1350" s="148">
        <v>604708.02</v>
      </c>
      <c r="M1350" s="55">
        <v>46113</v>
      </c>
    </row>
  </sheetData>
  <autoFilter ref="A4:M1350" xr:uid="{00000000-0001-0000-0100-000000000000}">
    <sortState xmlns:xlrd2="http://schemas.microsoft.com/office/spreadsheetml/2017/richdata2" ref="A5:M832">
      <sortCondition ref="M5:M832"/>
    </sortState>
  </autoFilter>
  <sortState xmlns:xlrd2="http://schemas.microsoft.com/office/spreadsheetml/2017/richdata2" ref="A5:M832">
    <sortCondition ref="H5:H832"/>
  </sortState>
  <phoneticPr fontId="0" type="noConversion"/>
  <conditionalFormatting sqref="H74:H76">
    <cfRule type="containsText" dxfId="0" priority="1" operator="containsText" text="PENDIENTE">
      <formula>NOT(ISERROR(SEARCH("PENDIENTE",H74)))</formula>
    </cfRule>
  </conditionalFormatting>
  <dataValidations xWindow="322" yWindow="363" count="11">
    <dataValidation allowBlank="1" showInputMessage="1" showErrorMessage="1" promptTitle="Advertencia" prompt="El archivo pdf asociado a esta Resolución, debe tener el mismo nombre señalado en esta celda, considerando la siguiente estructura: N° de Centro Financiero de su región (con dos dígitos) -Tipo y N° Resolución. Ejemplo: 02-FR N° 348; 08-DER N° 54." sqref="C4:D4 E735:E738 E749 G226:G227 G218:G219 E758 G221 E763 E791 C758 E793:E794 C763 C791 C793:C794 C420:C422 C401:C407 C451:C477 C626:C630 C624 E807:E809 C827 C812 C579:C600 C602:C622 C740 C744 C647:C676 C806:C809 C535 C344:C356 C443 C337:C339 C430:C439 C410:C412 C128:C147 C186:C197 C183 C697:C698 C635:C645 C574:C577 C554 C512 C445:C448 C418 C363:C399 C358:C360 C318:C334 C295 C199:C215 C161:C181 C150:C151 C120:C126 C117:C118 C61 C16:C24 C27 C29 C41:C57 C59 C63:C110 C114:C115 C218:C230 C245 C250 C252 C270 C286 C289 C414:C416 C488 C505:C506 C539:C552 C560:C571 C632 C678 C694:C695 C702:C732 C735:C738 C749 E421:E422 E664:E676 E579:E582 E602:E603 E630 E709:E718 E585:E600 E610 E615 E568:E570 E535 E344:E356 E443 E402:E407 E337:E339 E430:E439 E410:E412 E128:E147 E186:E197 E183 E697:E698 E574:E577 E554 E512 E445:E448 E418 E363:E399 E358:E360 E318:E334 E295 E199:E215 E161:E181 E150:E151 E120:E126 E117:E118 E61 E16:E24 E27 E29 E41:E57 E59 E63:E110 E114:E115 E218:E230 E245 E250 E252 E270 E286 E289 E414:E416 E452:E477 E488 E505:E506 E539:E552 E561 E563 E605:E607 E617:E622 E632 E636 E678 E694:E695 E705:E706 E720:E732 H169 H18:H24 H545:H551 H164 H166 H329:H333 H191:H197" xr:uid="{7B885710-249E-4DAC-95E7-144E2C4C8488}"/>
    <dataValidation type="list" allowBlank="1" showInputMessage="1" showErrorMessage="1" sqref="F334:F339" xr:uid="{B2054DC3-8279-4B20-9509-456C4F10C05D}">
      <formula1>$R$6:$R$10</formula1>
    </dataValidation>
    <dataValidation type="list" allowBlank="1" showInputMessage="1" showErrorMessage="1" sqref="F556:F561" xr:uid="{C7546631-1D81-473D-AC27-B21A181B9CC4}">
      <formula1>$Q$6:$Q$11</formula1>
    </dataValidation>
    <dataValidation type="list" allowBlank="1" showInputMessage="1" showErrorMessage="1" sqref="B578 B623 B601 B555 B537:B538 B553 B734 B646 B631 B633:B634" xr:uid="{272E165E-4E4C-407C-8D67-F004865DE1BC}">
      <formula1>$A$2:$A$10</formula1>
    </dataValidation>
    <dataValidation type="list" allowBlank="1" showInputMessage="1" showErrorMessage="1" sqref="G805:G832 F539:F551 F166 F107:F158 G739:G750 F677:F717 F63:F101 F16:F48 F377:F398 F318:F333 F171:F313 F450:F455 F161 B186:B197 B128:B147 B337:B339 B344:B356 B410:B412 B402:B407 B421:B422 B363:B374 B602:B622 B624 B647:B676 B724 B697:B698 B636:B645 B626:B628 B579:B600 B574:B577 B560:B571 B554 B512 B445:B447 B418 B376:B399 B358:B360 B318:B334 B295 B199:B215 B161:B181 B150:B151 B120:B126 B117:B118 B59 B61 B16:B24 B27 B29 B41:B57 B63:B110 B114:B115 B218:B230 B245 B250 B252 B270 B286 B289 B414:B416 B430:B437 B452:B477 B488 B505:B506 B539:B552 B630 B632 B678 B694:B695 B704:B722 B726:B732 B735:B738 B749 B758 B763 B791 B793:B794 B807:B809 D78 D198 D205 D208 D212 D246:D249 D262 D264 D267 D306:D310 D313 D375 D485 D497 D502 D513 D524:D526 D571 D744 D752 D796:D797 D827" xr:uid="{52CE11D4-AB27-4374-9444-B3470A69727F}">
      <formula1>#REF!</formula1>
    </dataValidation>
    <dataValidation showInputMessage="1" showErrorMessage="1" sqref="C25 C38 C35 C28 E25 E38 E35 E28" xr:uid="{B77AF257-3BBB-4925-97D1-0E9F6458E06A}"/>
    <dataValidation type="list" allowBlank="1" showInputMessage="1" showErrorMessage="1" sqref="B451" xr:uid="{2D3C4119-0BDA-4C16-AB70-388AE7C53FF4}">
      <formula1>$HM$63785:$HM$65535</formula1>
    </dataValidation>
    <dataValidation type="list" allowBlank="1" showInputMessage="1" showErrorMessage="1" sqref="B744" xr:uid="{74697C23-807B-4905-AF11-205ED86B0CDA}">
      <formula1>$HK$62341:$HK$62350</formula1>
    </dataValidation>
    <dataValidation type="list" allowBlank="1" showInputMessage="1" showErrorMessage="1" sqref="B827" xr:uid="{E659776B-5B7D-43B7-BDCE-630B726EE78A}">
      <formula1>$HL$63805:$HL$63813</formula1>
    </dataValidation>
    <dataValidation type="list" allowBlank="1" showInputMessage="1" showErrorMessage="1" sqref="B532:B534 B536 B828:B832 B572:B573 B798:B805 B558:B559 B810:B811 B813:B826 B625 B733 B699:B701 B739 B741:B743 B745:B748 B750:B751 B753:B757 B759:B761 B764:B790 B795 B677 B679:B693 B696" xr:uid="{6F3DD8C6-9A53-4E15-8A18-FF454705DB81}">
      <formula1>$N$6:$N$12</formula1>
    </dataValidation>
    <dataValidation type="list" allowBlank="1" showInputMessage="1" showErrorMessage="1" sqref="B401" xr:uid="{4938B367-EA9C-4DB6-BD37-EEBF6B9CC028}">
      <formula1>$HK$62343:$HK$62352</formula1>
    </dataValidation>
  </dataValidations>
  <printOptions horizontalCentered="1"/>
  <pageMargins left="0.19685039370078741" right="0.31496062992125984" top="0.19685039370078741" bottom="0.39370078740157483" header="0" footer="0"/>
  <pageSetup scale="47" fitToHeight="2" orientation="landscape" r:id="rId1"/>
  <headerFooter alignWithMargins="0">
    <oddFooter>Página &amp;P de &amp;N</oddFooter>
  </headerFooter>
</worksheet>
</file>

<file path=docMetadata/LabelInfo.xml><?xml version="1.0" encoding="utf-8"?>
<clbl:labelList xmlns:clbl="http://schemas.microsoft.com/office/2020/mipLabelMetadata">
  <clbl:label id="{fc537770-210a-47ac-b2ab-cddef19e742f}" enabled="1" method="Standard" siteId="{8bef3dae-3f49-4f22-8a5d-85a8e59a371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Tabla</vt:lpstr>
      <vt:lpstr>Base Trimestral</vt:lpstr>
      <vt:lpstr>'Base Trimestral'!Área_de_impresión</vt:lpstr>
      <vt:lpstr>Tabla!Área_de_impresión</vt:lpstr>
      <vt:lpstr>'Base Trimestral'!Títulos_a_imprimir</vt:lpstr>
    </vt:vector>
  </TitlesOfParts>
  <Company>Ministerio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peherrera</dc:creator>
  <cp:lastModifiedBy>Raul Abarzua</cp:lastModifiedBy>
  <cp:lastPrinted>2022-01-26T18:31:30Z</cp:lastPrinted>
  <dcterms:created xsi:type="dcterms:W3CDTF">2010-01-18T18:28:17Z</dcterms:created>
  <dcterms:modified xsi:type="dcterms:W3CDTF">2026-07-31T15:48:08Z</dcterms:modified>
</cp:coreProperties>
</file>