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RF00995F306E\Compartido Nicolas and Raul\2026\04 Glosa\00 Informe Publicidad\2. Abril - Junio\"/>
    </mc:Choice>
  </mc:AlternateContent>
  <xr:revisionPtr revIDLastSave="0" documentId="13_ncr:1_{49ECF49D-2F60-4FFE-A965-78D3E43F919B}" xr6:coauthVersionLast="47" xr6:coauthVersionMax="47" xr10:uidLastSave="{00000000-0000-0000-0000-000000000000}"/>
  <bookViews>
    <workbookView xWindow="-120" yWindow="-120" windowWidth="29040" windowHeight="15840" xr2:uid="{00000000-000D-0000-FFFF-FFFF00000000}"/>
  </bookViews>
  <sheets>
    <sheet name="Segundo Trimestre del año 2026" sheetId="16" r:id="rId1"/>
    <sheet name="Primer Trimestre del año 2026" sheetId="14" r:id="rId2"/>
    <sheet name="Resumen por Región" sheetId="8" r:id="rId3"/>
    <sheet name="Por Mes y Catalogo" sheetId="10" r:id="rId4"/>
  </sheets>
  <definedNames>
    <definedName name="_xlnm._FilterDatabase" localSheetId="1" hidden="1">'Primer Trimestre del año 2026'!$A$1:$M$1</definedName>
    <definedName name="_xlnm._FilterDatabase" localSheetId="0" hidden="1">'Segundo Trimestre del año 2026'!$A$1:$M$66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8" i="8" l="1"/>
  <c r="D27" i="8"/>
  <c r="D26" i="8"/>
  <c r="D6" i="8"/>
  <c r="D7" i="8"/>
  <c r="D8" i="8"/>
  <c r="D9" i="8"/>
  <c r="D10" i="8"/>
  <c r="D11" i="8"/>
  <c r="D12" i="8"/>
  <c r="D13" i="8"/>
  <c r="D14" i="8"/>
  <c r="D15" i="8"/>
  <c r="D16" i="8"/>
  <c r="D17" i="8"/>
  <c r="D18" i="8"/>
  <c r="D19" i="8"/>
  <c r="D20" i="8"/>
  <c r="D21" i="8"/>
  <c r="D22" i="8"/>
  <c r="D23" i="8"/>
  <c r="D24" i="8"/>
  <c r="D5" i="8"/>
  <c r="N28" i="8"/>
  <c r="N27" i="8"/>
  <c r="N26" i="8"/>
  <c r="N25" i="8" l="1"/>
  <c r="M25" i="8"/>
  <c r="L25" i="8"/>
  <c r="I65" i="16"/>
  <c r="J65" i="16" s="1"/>
  <c r="I44" i="14"/>
  <c r="C6" i="8" l="1"/>
  <c r="C7" i="8"/>
  <c r="C8" i="8"/>
  <c r="C9" i="8"/>
  <c r="C10" i="8"/>
  <c r="C11" i="8"/>
  <c r="C12" i="8"/>
  <c r="C13" i="8"/>
  <c r="C14" i="8"/>
  <c r="C15" i="8"/>
  <c r="C16" i="8"/>
  <c r="C17" i="8"/>
  <c r="C18" i="8"/>
  <c r="C19" i="8"/>
  <c r="C20" i="8"/>
  <c r="C21" i="8"/>
  <c r="C22" i="8"/>
  <c r="C23" i="8"/>
  <c r="C24" i="8"/>
  <c r="C5" i="8"/>
  <c r="J24" i="8"/>
  <c r="K25" i="8"/>
  <c r="J25" i="8"/>
  <c r="I25" i="8"/>
  <c r="C25" i="8" l="1"/>
  <c r="R8" i="10"/>
  <c r="R9" i="10"/>
  <c r="T9" i="10" s="1"/>
  <c r="R10" i="10"/>
  <c r="R11" i="10"/>
  <c r="T11" i="10" s="1"/>
  <c r="D25" i="8" l="1"/>
  <c r="E25" i="8"/>
  <c r="F25" i="8"/>
  <c r="G6" i="8"/>
  <c r="G7" i="8"/>
  <c r="G8" i="8"/>
  <c r="G9" i="8"/>
  <c r="G10" i="8"/>
  <c r="G11" i="8"/>
  <c r="G12" i="8"/>
  <c r="G13" i="8"/>
  <c r="G14" i="8"/>
  <c r="G15" i="8"/>
  <c r="G16" i="8"/>
  <c r="G17" i="8"/>
  <c r="G18" i="8"/>
  <c r="G19" i="8"/>
  <c r="G20" i="8"/>
  <c r="G21" i="8"/>
  <c r="G22" i="8"/>
  <c r="G23" i="8"/>
  <c r="G24" i="8"/>
  <c r="G5" i="8"/>
  <c r="G25" i="8" l="1"/>
  <c r="J44" i="14" l="1"/>
  <c r="U10" i="10"/>
  <c r="U9" i="10"/>
  <c r="U11" i="10"/>
  <c r="S7" i="10"/>
  <c r="Q7" i="10"/>
  <c r="P7" i="10"/>
  <c r="O7" i="10"/>
  <c r="N7" i="10"/>
  <c r="M7" i="10"/>
  <c r="L7" i="10"/>
  <c r="K7" i="10"/>
  <c r="J7" i="10"/>
  <c r="I7" i="10"/>
  <c r="H7" i="10"/>
  <c r="G7" i="10"/>
  <c r="F7" i="10"/>
  <c r="T8" i="10" l="1"/>
  <c r="U8" i="10"/>
  <c r="U7" i="10" s="1"/>
  <c r="R7" i="10"/>
  <c r="T7" i="10" l="1"/>
</calcChain>
</file>

<file path=xl/sharedStrings.xml><?xml version="1.0" encoding="utf-8"?>
<sst xmlns="http://schemas.openxmlformats.org/spreadsheetml/2006/main" count="920" uniqueCount="281">
  <si>
    <t>Indicar Nombre de Región</t>
  </si>
  <si>
    <t>DV</t>
  </si>
  <si>
    <t>RUT</t>
  </si>
  <si>
    <t>Monto $</t>
  </si>
  <si>
    <t>Detalle</t>
  </si>
  <si>
    <t>Región</t>
  </si>
  <si>
    <t>Región de Atacama</t>
  </si>
  <si>
    <t>Región del Maule</t>
  </si>
  <si>
    <t>Medio de publicación</t>
  </si>
  <si>
    <t>Región de Ñuble</t>
  </si>
  <si>
    <t>Publicidad y Difusión</t>
  </si>
  <si>
    <t>Subt.</t>
  </si>
  <si>
    <t>Ítem</t>
  </si>
  <si>
    <t>Asig.</t>
  </si>
  <si>
    <t>DENOMINACIONES</t>
  </si>
  <si>
    <t>ENERO</t>
  </si>
  <si>
    <t>FEBRERO</t>
  </si>
  <si>
    <t>MARZO</t>
  </si>
  <si>
    <t>ABRIL</t>
  </si>
  <si>
    <t>MAYO</t>
  </si>
  <si>
    <t>JUNIO</t>
  </si>
  <si>
    <t>JULIO</t>
  </si>
  <si>
    <t>AGOSTO</t>
  </si>
  <si>
    <t>SEPTIEMBRE</t>
  </si>
  <si>
    <t>OCTUBRE</t>
  </si>
  <si>
    <t>NOVIEMBRE</t>
  </si>
  <si>
    <t>DICIEMBRE</t>
  </si>
  <si>
    <t>Total Acum.
(Ene-Dic)</t>
  </si>
  <si>
    <t>Ppto. Vigente</t>
  </si>
  <si>
    <t>% de Avance</t>
  </si>
  <si>
    <t>Saldo $</t>
  </si>
  <si>
    <t>07</t>
  </si>
  <si>
    <t/>
  </si>
  <si>
    <t>001</t>
  </si>
  <si>
    <t>Servicios de publicidad</t>
  </si>
  <si>
    <t>002</t>
  </si>
  <si>
    <t>Servicios de impresión</t>
  </si>
  <si>
    <t>003</t>
  </si>
  <si>
    <t>Servicios de encuadernación y empaste</t>
  </si>
  <si>
    <t>999</t>
  </si>
  <si>
    <t>Otros</t>
  </si>
  <si>
    <t>N°</t>
  </si>
  <si>
    <t>Arica y Parinacota</t>
  </si>
  <si>
    <t>Región de Tarapacá</t>
  </si>
  <si>
    <t>Región de Antofagasta</t>
  </si>
  <si>
    <t>Región de Coquimbo</t>
  </si>
  <si>
    <t>Región de Valparaíso</t>
  </si>
  <si>
    <t>Región de O´Higgins</t>
  </si>
  <si>
    <t>Región del Biobío</t>
  </si>
  <si>
    <t>Región de La Araucania</t>
  </si>
  <si>
    <t>Región de Los Rios</t>
  </si>
  <si>
    <t>Región de Los Lagos</t>
  </si>
  <si>
    <t>Región de Aysén</t>
  </si>
  <si>
    <t>Región de Magallanes</t>
  </si>
  <si>
    <t>RM Centro Norte</t>
  </si>
  <si>
    <t>RM Oriente</t>
  </si>
  <si>
    <t>RM Sur</t>
  </si>
  <si>
    <t>RM Occidente</t>
  </si>
  <si>
    <t>Fiscalia Nacional</t>
  </si>
  <si>
    <t>Monto en $</t>
  </si>
  <si>
    <t>I Trimestre</t>
  </si>
  <si>
    <t>II Trimestre</t>
  </si>
  <si>
    <t>III Trimestre</t>
  </si>
  <si>
    <t>IV Trimestre</t>
  </si>
  <si>
    <t>TOTAL   $</t>
  </si>
  <si>
    <t>Total Acumulado</t>
  </si>
  <si>
    <t>Razón Social</t>
  </si>
  <si>
    <t>Modalidad de Compra</t>
  </si>
  <si>
    <t>Tipo de Publicidad Contratada</t>
  </si>
  <si>
    <t>Propósito u Objetivo de la Actividad Comunicacional</t>
  </si>
  <si>
    <t>Público al cual va dirigida la Actividad Comunicacional</t>
  </si>
  <si>
    <t xml:space="preserve">Fecha </t>
  </si>
  <si>
    <t>NOTA:</t>
  </si>
  <si>
    <t>S/P</t>
  </si>
  <si>
    <t>El Ministerio Público no realiza ningún tipo de Campaña Publicitaria, en televisión, radio u otros proveedores durante el primer trimestre del año 2026.</t>
  </si>
  <si>
    <t>Enero</t>
  </si>
  <si>
    <t>Febrero</t>
  </si>
  <si>
    <t>Marzo</t>
  </si>
  <si>
    <t>Publicación llamado a concurso público para proveer cargo vacante en Fiscalía Regional</t>
  </si>
  <si>
    <t>Compra ágil</t>
  </si>
  <si>
    <t>Aviso en el Diario</t>
  </si>
  <si>
    <t>Contratación de cargo vacante</t>
  </si>
  <si>
    <t>Postulantes que cumplan los requisitos solicitados.</t>
  </si>
  <si>
    <t>k</t>
  </si>
  <si>
    <t xml:space="preserve">Región de Antofagasta  </t>
  </si>
  <si>
    <t xml:space="preserve">Llamado a concurso Publico para proveer el cargo de Abogado Asesor para Fiscalía Regional
</t>
  </si>
  <si>
    <t xml:space="preserve">Diario El Mercurio de Antofagasta </t>
  </si>
  <si>
    <t>Contratación de cargos vacantes</t>
  </si>
  <si>
    <t>K</t>
  </si>
  <si>
    <t>Diario Atacama</t>
  </si>
  <si>
    <t>Contratación Directa Reglamento de Compra Ministerio Público.</t>
  </si>
  <si>
    <t>Publicación  Extracto de sentencia por tutela laboral.</t>
  </si>
  <si>
    <t>Diario El Día</t>
  </si>
  <si>
    <t>Contratación directa inferior a 3 UTM</t>
  </si>
  <si>
    <t>Cumplimiento de sentencia laboral</t>
  </si>
  <si>
    <t>Comunidad de la región de coquimbo</t>
  </si>
  <si>
    <t>Diario El Mercurio de Valparaíso</t>
  </si>
  <si>
    <t>Llamado a proveer cargo vacante.</t>
  </si>
  <si>
    <t>Postulantes que cumplan con los requisitos solicitados.</t>
  </si>
  <si>
    <t>Región del Libertador Gral. Bernardo O'Higgins</t>
  </si>
  <si>
    <t>Publicación concurso público cargo auxiliar FL Rancagua día Domingo 8 de marzo</t>
  </si>
  <si>
    <t>Diario El Rancagüino</t>
  </si>
  <si>
    <t>Compra menor a 3 UTM</t>
  </si>
  <si>
    <t>Aviso en Diario</t>
  </si>
  <si>
    <t>Llamado a proveer cargo vacante</t>
  </si>
  <si>
    <t>Postulantes que cumplan con los requisitos solicitados</t>
  </si>
  <si>
    <t>Publicación llamado concurso público</t>
  </si>
  <si>
    <t>Diario la Prensa</t>
  </si>
  <si>
    <t>Convenio Marco (Chilecompra)</t>
  </si>
  <si>
    <t xml:space="preserve">Publicación llamado concurso público para proveer cargo vacante </t>
  </si>
  <si>
    <t>Diario El Sur S.A.</t>
  </si>
  <si>
    <t>Contratación de cargo vacante auxiliar FR</t>
  </si>
  <si>
    <t>Región de La Araucanía</t>
  </si>
  <si>
    <t>Publicación aviso de llamado a concurso público para proveer  cargo en la región</t>
  </si>
  <si>
    <t>Diario El Austral</t>
  </si>
  <si>
    <t>Contratación Directa Excepción Reglamento de Compra Ministerio Público.</t>
  </si>
  <si>
    <t>Postulantes que cumplan los requisitos solicitados</t>
  </si>
  <si>
    <t>Región de Aysén del General Carlos Ibáñez del Campo</t>
  </si>
  <si>
    <t>Diario Regional El Divisadero</t>
  </si>
  <si>
    <t>Contratación Directa Reglamento de Compras Ministerio Público.</t>
  </si>
  <si>
    <t>Llamado a concurso público cargo Administrativo Operativo grado XVI para la Fiscalía Local Aysén/Cisnes.</t>
  </si>
  <si>
    <t>Publicación aviso - Técnico UAF Grado XIV, para Fiscalía  Regional de Magallanes.</t>
  </si>
  <si>
    <t>Diario local</t>
  </si>
  <si>
    <t>Contratación directa, menor 3 UTM</t>
  </si>
  <si>
    <t>Aviso diario impreso</t>
  </si>
  <si>
    <t>Proveer cargo vacante</t>
  </si>
  <si>
    <t>Que cumpla requisitos para postular</t>
  </si>
  <si>
    <t>Región Metropolitana Centro Norte</t>
  </si>
  <si>
    <t>Publicación de aviso llamado a concurso público para proveer  cargos vacantes.</t>
  </si>
  <si>
    <t>Diario El Mercurio</t>
  </si>
  <si>
    <t>Aviso en el diario</t>
  </si>
  <si>
    <t>Contratación de personal</t>
  </si>
  <si>
    <t>Llamado a concurso público para un cargo de Abogado Asistente Fiscalía de Alta Complejidad y Crimen Organizado G. XI.</t>
  </si>
  <si>
    <t>Compra Ágil N°3 - Mercado Público</t>
  </si>
  <si>
    <t>Llamado a concurso público para 3 cargos, dos Abog. Asistente FL A. Complejidad y Crimen Organizado G. X y XI. y un Auxiliar FL Las Condes G. XIX.</t>
  </si>
  <si>
    <t>Compra Ágil N°7 - Mercado Público</t>
  </si>
  <si>
    <t>Llamado a concurso público para 3 cargos, un Analista Finac. Patrimonial Fiscalía U. de A. Criminal y Focos Inv. G. X., un Administrador FL Delitos Flagrantes G. X y un Adm. Operativo de causas FL Las Condes  G.XV</t>
  </si>
  <si>
    <t>Compra Ágil N°18 - Mercado Público</t>
  </si>
  <si>
    <t>Llamado a concurso público para 2 cargos, un Auxiliar Fiscalía de Delitos Flagrantes G. XIX. - un Administrativo Fiscalía Local de Ñuñoa G. XIV.</t>
  </si>
  <si>
    <t>Compra Ágil N°14 - Mercado Público</t>
  </si>
  <si>
    <t>Región Metropolitana de Santiago Sur</t>
  </si>
  <si>
    <t>Publicación de aviso llamado a concurso público para proveer cargo vacante de Técnico Operativo grado XI, fiscalía de género VIF y delitos sexuales. Administrativo operativo grado XVII, unidad de servicios de custodia de especies y dineros, recepcionista auxiliar grado XIX, fiscalía especializada ingreso de causas y primeras diligencias.</t>
  </si>
  <si>
    <t>Publicación de aviso llamado a concurso público para proveer cargo vacante de abogado asistente de fiscal grado XI fiscalía ingreso de causas y primeras diligencias. Administrativo operativo grado XVII (2 cargos) fiscalía ingreso de causas y primeras diligencias</t>
  </si>
  <si>
    <t>Publicación de aviso llamado a concurso público para proveer cargo vacante de Administrador de fiscalía grado VIII, fiscalía local de Puente Alto, san José de Maipo y Pirque</t>
  </si>
  <si>
    <t>Región Metropolitana de Santiago Occidente</t>
  </si>
  <si>
    <t>EL Mercurio</t>
  </si>
  <si>
    <t>Publicación de aviso de concurso publico para dos cargos de Auxiliar Grado XIX Fiscalía San Bernardo</t>
  </si>
  <si>
    <t>Publicación llamado concurso público para cargo Administrador FL Chillán, Región de Ñuble.</t>
  </si>
  <si>
    <t>Diario La Discusión</t>
  </si>
  <si>
    <t>Compra Directa</t>
  </si>
  <si>
    <t>Publicación llamado concurso público para cargo Abogado Asistente FL Chillán, Región de Ñuble.</t>
  </si>
  <si>
    <t>Publicación llamado concurso público para cargo Administrativo Operativo de Causas FL Chillán, Región de Ñuble.</t>
  </si>
  <si>
    <t>Fiscalía Nacional</t>
  </si>
  <si>
    <t>Publicación del Aviso de Llamado a Concurso Público para provisión de cargos, para la Fiscalía Supraterritorial, a realizarse el día domingo 25 de enero de 2026, con ubicaciones Generales Mod 5x2 Color, en El Mercurio (Nacional). SC:46</t>
  </si>
  <si>
    <t>Publicación en el Diario Oficial del nuevo texto del Reglamento sobre Ley del Lobby del Ministerio Público, obligatorio para todas las instituciones públicas, la que se publico el día 12 de diciembre del 2025.SC:57.</t>
  </si>
  <si>
    <t>Publicación en el Diario Oficial de resoluciones de nombramiento de Fiscales Regionales y Fiscal Jefe de la Fiscalía Supraterritorial, las que se publicaron el día 05 de febrero del 2026.SC:81.</t>
  </si>
  <si>
    <t>Adquisición de dos pendones, con motivo de la formación del equipo de la Fiscalía Supraterritorial, la cual inicia el 18 de febrero de 2026.SC:62.</t>
  </si>
  <si>
    <t>Diario Oficial</t>
  </si>
  <si>
    <t>Publicación llamado concurso público para cargo Administrativo de apoyo, Grado XI y cargo de Auxiliar, Grado XVIII, de la División de Recursos Humanos, Fiscalía Nacional.</t>
  </si>
  <si>
    <t>Publicación del Aviso de Llamado a Concurso Público Profesional Ciberseguridad Grado X de la División de informática, Administrativos de apoyos, Grado XI y XV para la División de Recursos Humanos de la Fiscalía Nacional</t>
  </si>
  <si>
    <t xml:space="preserve">A toda la comunidad </t>
  </si>
  <si>
    <t>Pendón</t>
  </si>
  <si>
    <t xml:space="preserve">Imagen Institucional </t>
  </si>
  <si>
    <t>J Mosella S.P.A.</t>
  </si>
  <si>
    <t>Subsecretaria del Interior</t>
  </si>
  <si>
    <t>Región de Los Ríos</t>
  </si>
  <si>
    <t>Compra Ágil</t>
  </si>
  <si>
    <t>La Estrella de Arica</t>
  </si>
  <si>
    <t>Llamado a concurso público para proveer el cargo de auxiliar para la Fiscalía Local de Arica.</t>
  </si>
  <si>
    <t>Agencia de Comunicaciones Daniela Jachura Zambrano E.I.R.L</t>
  </si>
  <si>
    <t>Región de Arica y Parinacota</t>
  </si>
  <si>
    <t>Región Metropolitana de Santiago Oriente</t>
  </si>
  <si>
    <t>Región del Bío Bío</t>
  </si>
  <si>
    <t>La Estrella de Iquique</t>
  </si>
  <si>
    <t>Jessica del Real Lazo SPA</t>
  </si>
  <si>
    <t>Sociedad de comunicación simple SPA</t>
  </si>
  <si>
    <t>Agencia coloma carrasco publicidad Ltda.</t>
  </si>
  <si>
    <t xml:space="preserve">Región de Magallanes y de la Antártica Chilena </t>
  </si>
  <si>
    <t>Empresa de publicaciones la prensa austral Ltda.</t>
  </si>
  <si>
    <t>Cía. Periodística e imprenta tamango S.A.</t>
  </si>
  <si>
    <t>Sociedad periodística Araucanía S.A.</t>
  </si>
  <si>
    <t>Empresa periodística la discusión</t>
  </si>
  <si>
    <t>Sociedad informativa regional S.A.</t>
  </si>
  <si>
    <t>Empresa el mercurio de Valparaíso SPA</t>
  </si>
  <si>
    <t>Antonio puga y compañía Limitada</t>
  </si>
  <si>
    <t>Plan Tactic Spa</t>
  </si>
  <si>
    <t>Empresa Periodística Curicó Limitada</t>
  </si>
  <si>
    <t>Servicios Publicitarios Medios De Comunicaciones Prensa Escrita, Radial Y Otros, Lindabra Trujillo Diaz E.I.R.L.</t>
  </si>
  <si>
    <t>Xar media group spa</t>
  </si>
  <si>
    <t>Orden de compra N° 696750-63-AG</t>
  </si>
  <si>
    <t>Portal chile compra</t>
  </si>
  <si>
    <t>Letreros de publicidad</t>
  </si>
  <si>
    <t>TODA LA COMUNIDAD</t>
  </si>
  <si>
    <t>Orden de compra ° 19260043</t>
  </si>
  <si>
    <t>Orden de compra directa</t>
  </si>
  <si>
    <t>Aviso de concurso publico</t>
  </si>
  <si>
    <t>Toda la comunidad</t>
  </si>
  <si>
    <t>Publicación llamado a concurso público para proveer cargo Administrativo Grado XIV Fiscalía Regional</t>
  </si>
  <si>
    <t>Pendones para Fiscalía regional de los Ríos</t>
  </si>
  <si>
    <t>Aviso concurso publico de la Fiscalía regional de los Ríos</t>
  </si>
  <si>
    <t>Sociedad periodística Araucanía s.a.</t>
  </si>
  <si>
    <t>Llamado a concurso Publico para proveer el 
cargo de Técnico Informático Fiscalía Regional</t>
  </si>
  <si>
    <t>Llamado a concurso público cargo Administrativo de Apoyo Grado XIII para la Fiscalía Regional de Aysén y para cargo Administrativo Operativo grado XVI para la Fiscalía Local Coyhaique.</t>
  </si>
  <si>
    <t>Publicación de aviso de concurso publico para los cargos Técnico Informático Grado XIV Unidad Gestión e Informática Fiscalía Regional Occidente</t>
  </si>
  <si>
    <t>Publicación de aviso de concurso publico para los cargos Abogado Asistente Grado XI Fiscalía Curacaví</t>
  </si>
  <si>
    <t>Publicación llamado concurso público para proveer cargo Administrativo apoyo G°XV, para la Fiscalía Regional Unidad de Administración y Finanzas y Técnico Operativo de Causas G° XIII, para Fiscalía Local de Los Andes</t>
  </si>
  <si>
    <t>El Ministerio Público no realiza ningún tipo de Campaña Publicitaria, en televisión, radio u otros proveedores durante el segundo trimestre del año 2026.</t>
  </si>
  <si>
    <t>Abril</t>
  </si>
  <si>
    <t>Mayo</t>
  </si>
  <si>
    <t>Junio</t>
  </si>
  <si>
    <t xml:space="preserve">Llamado a concurso Publico para proveer el cargo de Administrativo Operativo de Causas para Fiscalia Local de Antofagasta
</t>
  </si>
  <si>
    <t>Compra Agil</t>
  </si>
  <si>
    <t>Publicidad Exterior SPA</t>
  </si>
  <si>
    <t>Pendon corporativo  para Fiscalia Regional Antofagasta</t>
  </si>
  <si>
    <t xml:space="preserve">Pendon corporativo </t>
  </si>
  <si>
    <t>Visual - panel tipo araña</t>
  </si>
  <si>
    <t>Actividades Protocolar y Presencia institucional</t>
  </si>
  <si>
    <t>Ciudadania</t>
  </si>
  <si>
    <t>Publicación llamado a concurso Público para proveer el cargo de auxiliar para la Fiscalía Local de Caldera</t>
  </si>
  <si>
    <t>Diario Chañarcillo</t>
  </si>
  <si>
    <t xml:space="preserve">Publicación llamado Concurso Publico para el cargo de administrativo G° XIV, </t>
  </si>
  <si>
    <t>Publicación llamado a concurso público para proveer cargo Abogado Asistente Fiscal - Grado XI</t>
  </si>
  <si>
    <t>Publicación llamado a concurso público para proveer cargo Analista Criminal Sac - Grado VIII</t>
  </si>
  <si>
    <t>Publicación llamado a concurso público para proveer cargo Tecnico Operativo de Cauasa - Grado XII</t>
  </si>
  <si>
    <t>Publicación llamado a concurso público para proveer cargo Analista Criminal Sac - Grado IX</t>
  </si>
  <si>
    <t xml:space="preserve">Publicación concurso público cargo administrador FL Santa Cruz </t>
  </si>
  <si>
    <t xml:space="preserve"> Publicación concurso público cargo auxiliar FL Santa Cruz </t>
  </si>
  <si>
    <t xml:space="preserve"> Publicación concurso público cargo auxiliar FL San Vicente</t>
  </si>
  <si>
    <t xml:space="preserve"> Publicación concurso público cargo Técnico FL Rancagua</t>
  </si>
  <si>
    <t>Contratación Directa Excepción Reglamento de Compra Ministerio Público</t>
  </si>
  <si>
    <t>Publicación llamado a concurso público  para proveer cargo de Auxiliar Fiscalía Local de Puerto Montt.</t>
  </si>
  <si>
    <t>Diario El Llanquihue de Puerto Montt</t>
  </si>
  <si>
    <t>Publicación llamado a concurso público  para proveer cargo de Auxiliar Fiscalía Local de Quellón.</t>
  </si>
  <si>
    <t>Publicación llamado a concurso público cargo Auxiliar grado XVIII para la Fiscalía Local de Aysén/Cisnes.</t>
  </si>
  <si>
    <t>Publicación llamado a concurso público cargo Profesional de Personas grado X para la Fiscalía Regional de Aysén.</t>
  </si>
  <si>
    <t>Llamado a concurso público para un cargo de Abog. Asit. G. XI (FAC), Adm Oper. GXVI(LF) y Auxiliar G. XIX (UAF)</t>
  </si>
  <si>
    <t>Compra Ágil N° 697058-18-AG26 - Mercado Público</t>
  </si>
  <si>
    <t>Llamado a concurso público para un cargo de Analista Criminal  G. VIII</t>
  </si>
  <si>
    <t>Compra Ágil N° 696713-22-AG26 - Mercado Público</t>
  </si>
  <si>
    <t>Llamado a concurso público para un cargo de Abogado Asistente  G. XI</t>
  </si>
  <si>
    <t>Compra Ágil N° 696713-18-AG26 - Mercado Público</t>
  </si>
  <si>
    <t>Llamado a concurso público para un cargo de Auxiliar  G. XIX</t>
  </si>
  <si>
    <t>Compra Ágil N° 696713-23-AG26 - Mercado Público</t>
  </si>
  <si>
    <t>Llamado a concurso público para un cargo de Tecnico Oper. De Causas GXII</t>
  </si>
  <si>
    <t>Compra Ágil N° 697224-05-AG26 - Mercado Público</t>
  </si>
  <si>
    <t>Publicación de aviso llamado a concurso público para proveer cargo vacante de administrativo operativo grado XV, fiscalía delitos generales</t>
  </si>
  <si>
    <t>Publicación de aviso llamado a concurso público para proveer cargo vacante de técnico operativo causas grado XIV, fiscalía flagrancias, administrativo operativo grado XVII fiscalía delitos generales, recepcionista grado XIX (02 vacantes) fiscalía causas y primeras diligencias</t>
  </si>
  <si>
    <t>Publicación de aviso llamado a concurso público para proveer cargo vacante de técnico operativo causas grado XII fiscalía local Puente Alto, recepcionista grado XVIII fiscalía local Puente Alto</t>
  </si>
  <si>
    <t>Publicación de aviso llamado a concurso público para proveer cargo vacante de administrativo operativo grado XVII, fiscalía delitos violentos</t>
  </si>
  <si>
    <t>Publicación de aviso llamado a concurso público para proveer cargo vacante de recepcionista grado XVIII, fiscalía género y VIF.</t>
  </si>
  <si>
    <t>Publicación de aviso de concurso publico para cargo Administrativo apoyo, gabinete Fiscalía Regional Occidente</t>
  </si>
  <si>
    <t xml:space="preserve">Publicación de aviso de concurso publico para Cargos Profesional Unidad de Victimas y Testigos de las Fiscalías de Talagante y Curacavi y Auxiliar Grado XIX para la Unidad de Administracion y Finnazas de la Fiscalía Regional Occidente </t>
  </si>
  <si>
    <t>Publicación de aviso de concurso publico para Cargo Tecnico Operativo de Causas Grado XII Fiscalía Sistema de analisis Criminal Fiscalía Regional Occidente</t>
  </si>
  <si>
    <t>Publicación de aviso de concurso publico para Auxiliar Grado XIX para la unidad de Gestion Infomratica de la Fiscalía Regional Occidente</t>
  </si>
  <si>
    <t>Llamado a concurso público para proveer el cargo de auxiliar para la Fiscalía Putre</t>
  </si>
  <si>
    <t>Llamado a concurso público para proveer el cargo de auxiliar y administrativo operativo Fiscalia Local de Arica</t>
  </si>
  <si>
    <t>Aviso concurso publico cargo Administrador Fiscalia Los Lagos</t>
  </si>
  <si>
    <t>Diario Austral</t>
  </si>
  <si>
    <t>Orden de compra directa Fiscalía</t>
  </si>
  <si>
    <t>Aviso en Diario Impreso</t>
  </si>
  <si>
    <t>Aviso de concurso publico proveer cargo profesional</t>
  </si>
  <si>
    <t>Aviso concurso publico cargo Auxiliar Fiscalía San José de la Mariquina</t>
  </si>
  <si>
    <t>Diario Austral de Valdivia</t>
  </si>
  <si>
    <t>Aviso de concurso publico proveer cargo</t>
  </si>
  <si>
    <t>Publicación llamado concurso público para cargo Auxiliar FL Chillán, Región de Ñuble.</t>
  </si>
  <si>
    <t>Publicación 2°Aviso Llamado a Concurso Público de Fiscales Adjuntos 2026, realizado el 25 de mayo de 2026. SC.: 459</t>
  </si>
  <si>
    <t>Sociedad Editorial y Periodística Chañarcillo Limitada</t>
  </si>
  <si>
    <t>Publicidad Ricardo Araya y Compañía Limitada</t>
  </si>
  <si>
    <t>Publicación Aviso Llamado a Concurso Público de Fiscales Adjuntos 2026, realizado el 27 de marzo de 2026. Actividade propia de la unidad de seguridad.SC:231.</t>
  </si>
  <si>
    <t>Publicación aviso Llamado a Concurso Público para Fiscales adjuntos, a publicarse los días domingo 22 y lunes 23 de marzo del 2026 en ubicación Generales tamaño Mod 4x2 Col,</t>
  </si>
  <si>
    <t>Publicación de aviso de resolución de nombramiento de Fisca Regional Metropolitana Occidente individualizado, realizado el 09 de abril de 2026. SC.: 299</t>
  </si>
  <si>
    <t>Publicación de aviso de resolución de nombramiento de Fisca Regional de Aysén individualizado, realizado el 16 de abril de 2026. SC:322.</t>
  </si>
  <si>
    <t>Publicación del 2° Concurso de Fiscales 2026 de acuerdo a aviso que se adjunta, para el domingo 17 y lunes 18 de mayo 2026. Considerar El Mercurio el domingo 17/05, El Mercurio</t>
  </si>
  <si>
    <t>Publicación del Aviso de Llamado a Concurso Público para provisión de cargos, para "Administrativo Operativo-Turno d Instrucción", Grado XVI”, para las Fiscalías Regionales de</t>
  </si>
  <si>
    <t>Publicación aviso Llamado a Concurso Público para Abogado/a Asesor/a Grado VIII y Profesional Grado X, Unidad Especializada anticorrupción y lavado de activos asociados y División de atención a las Victimas y Testigos de la Fiscalía Nacional.</t>
  </si>
  <si>
    <t>Publicación aviso Llamado a Concurso Público para Profesional Grado X, Técnico Grado X, Auxiliar Grado XIX,  División de Estudio, Evaluación y Análisis Avanzado de Datos, División de Personas y División de Administración y Finanzas la Fiscalía Nacional.</t>
  </si>
  <si>
    <t>Publicación aviso Llamado a Concurso Público para proveer los cargos de "Abogados Asistentes de Fiscal", para distintas Fiscalías Regionales, Locales y SAC, de Arica y Parinacota, Tarapacá, Antofagasta, Atacama, Coquimbo, Valparaíso, O’Higgins, Maule, Ñuble, Biobío, La Araucanía, Los Ríos, Los Lagos, Aysén y las Fiscalías Regionales Metropolitanas Centro Norte y Sur</t>
  </si>
  <si>
    <t>Publicación aviso Llamado a Concurso Público para Técnico Grado X de la División de Personas de la Fiscalía Nacional.</t>
  </si>
  <si>
    <t>Publicación del aviso de llamado a concurso público para provisión de cargos, para “administrativo operativo-turno de instrucción” grado XVI, para las fiscalías regionales de Arica y Parinacota, Antofagasta, Coquimbo, Valparaíso y Aysén, a realizarse el día domingo 14 de junio de 2026 y para Aysén el día sábado 13 de junio de 2026.</t>
  </si>
  <si>
    <t>Contratación de cargo vacante auxiliar Concepción</t>
  </si>
  <si>
    <t>Publicación aviso Llamado a Concurso Público para proveer los cargos de Director/a Grado V de la Academia Fiscalía de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</si>
</sst>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64" formatCode="0.0%"/>
    <numFmt numFmtId="165" formatCode="#,##0_ ;[Red]\-#,##0\ "/>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1"/>
      <color theme="1"/>
      <name val="Arial"/>
      <family val="2"/>
    </font>
    <font>
      <b/>
      <sz val="10"/>
      <color theme="3"/>
      <name val="Arial"/>
      <family val="2"/>
    </font>
    <font>
      <sz val="10"/>
      <color theme="1"/>
      <name val="Arial"/>
      <family val="2"/>
    </font>
    <font>
      <sz val="18"/>
      <color theme="3"/>
      <name val="Cambria"/>
      <family val="2"/>
      <scheme val="major"/>
    </font>
    <font>
      <sz val="11"/>
      <color rgb="FF9C5700"/>
      <name val="Calibri"/>
      <family val="2"/>
      <scheme val="minor"/>
    </font>
    <font>
      <sz val="9"/>
      <color rgb="FF000000"/>
      <name val="Arial"/>
      <family val="2"/>
    </font>
    <font>
      <sz val="9"/>
      <color theme="1"/>
      <name val="Calibri"/>
      <family val="2"/>
      <scheme val="minor"/>
    </font>
    <font>
      <sz val="8"/>
      <name val="Calibri"/>
      <family val="2"/>
      <scheme val="minor"/>
    </font>
    <font>
      <sz val="8"/>
      <color rgb="FF000000"/>
      <name val="Arial"/>
      <family val="2"/>
    </font>
    <font>
      <sz val="1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6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8" fillId="0" borderId="0"/>
    <xf numFmtId="0" fontId="23" fillId="0" borderId="0" applyNumberFormat="0" applyFill="0" applyBorder="0" applyAlignment="0" applyProtection="0"/>
    <xf numFmtId="0" fontId="24"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9" fontId="18"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cellStyleXfs>
  <cellXfs count="104">
    <xf numFmtId="0" fontId="0" fillId="0" borderId="0" xfId="0"/>
    <xf numFmtId="3" fontId="0" fillId="0" borderId="0" xfId="0" applyNumberFormat="1"/>
    <xf numFmtId="41" fontId="0" fillId="0" borderId="0" xfId="42" applyFont="1"/>
    <xf numFmtId="0" fontId="0" fillId="0" borderId="13" xfId="0" applyBorder="1"/>
    <xf numFmtId="41" fontId="0" fillId="0" borderId="15" xfId="42" applyFont="1" applyFill="1" applyBorder="1"/>
    <xf numFmtId="0" fontId="0" fillId="0" borderId="14" xfId="0" applyBorder="1"/>
    <xf numFmtId="41" fontId="0" fillId="0" borderId="16" xfId="42" applyFont="1" applyFill="1" applyBorder="1"/>
    <xf numFmtId="0" fontId="18" fillId="0" borderId="0" xfId="44"/>
    <xf numFmtId="0" fontId="20" fillId="0" borderId="0" xfId="0" applyFont="1"/>
    <xf numFmtId="41" fontId="20" fillId="0" borderId="0" xfId="42" applyFont="1"/>
    <xf numFmtId="41" fontId="18" fillId="0" borderId="0" xfId="44" applyNumberFormat="1"/>
    <xf numFmtId="41" fontId="20" fillId="0" borderId="0" xfId="0" applyNumberFormat="1" applyFont="1"/>
    <xf numFmtId="0" fontId="19" fillId="34" borderId="20" xfId="44" applyFont="1" applyFill="1" applyBorder="1" applyAlignment="1">
      <alignment horizontal="center" vertical="center"/>
    </xf>
    <xf numFmtId="0" fontId="19" fillId="34" borderId="20" xfId="44" quotePrefix="1" applyFont="1" applyFill="1" applyBorder="1" applyAlignment="1">
      <alignment horizontal="center" vertical="center"/>
    </xf>
    <xf numFmtId="0" fontId="18" fillId="34" borderId="20" xfId="44" applyFill="1" applyBorder="1" applyAlignment="1">
      <alignment vertical="center"/>
    </xf>
    <xf numFmtId="3" fontId="18" fillId="0" borderId="20" xfId="44" applyNumberFormat="1" applyBorder="1" applyAlignment="1">
      <alignment vertical="center"/>
    </xf>
    <xf numFmtId="3" fontId="18" fillId="0" borderId="10" xfId="0" applyNumberFormat="1" applyFont="1" applyBorder="1" applyAlignment="1">
      <alignment wrapText="1"/>
    </xf>
    <xf numFmtId="3" fontId="22" fillId="0" borderId="10" xfId="0" applyNumberFormat="1" applyFont="1" applyBorder="1" applyAlignment="1">
      <alignment wrapText="1"/>
    </xf>
    <xf numFmtId="3" fontId="18" fillId="35" borderId="20" xfId="44" applyNumberFormat="1" applyFill="1" applyBorder="1" applyAlignment="1">
      <alignment vertical="center"/>
    </xf>
    <xf numFmtId="3" fontId="19" fillId="35" borderId="20" xfId="44" applyNumberFormat="1" applyFont="1" applyFill="1" applyBorder="1"/>
    <xf numFmtId="3" fontId="21" fillId="0" borderId="10" xfId="0" applyNumberFormat="1" applyFont="1" applyBorder="1" applyAlignment="1">
      <alignment wrapText="1"/>
    </xf>
    <xf numFmtId="164" fontId="18" fillId="0" borderId="24" xfId="43" applyNumberFormat="1" applyFont="1" applyFill="1" applyBorder="1" applyAlignment="1">
      <alignment horizontal="center" vertical="center"/>
    </xf>
    <xf numFmtId="165" fontId="18" fillId="34" borderId="20" xfId="44" applyNumberFormat="1" applyFill="1" applyBorder="1" applyAlignment="1">
      <alignment horizontal="right" vertical="center"/>
    </xf>
    <xf numFmtId="0" fontId="22" fillId="0" borderId="10" xfId="0" applyFont="1" applyBorder="1" applyAlignment="1">
      <alignment wrapText="1"/>
    </xf>
    <xf numFmtId="0" fontId="16" fillId="33" borderId="12" xfId="0" applyFont="1" applyFill="1" applyBorder="1" applyAlignment="1">
      <alignment horizontal="center"/>
    </xf>
    <xf numFmtId="0" fontId="16" fillId="33" borderId="11" xfId="0" applyFont="1" applyFill="1" applyBorder="1" applyAlignment="1">
      <alignment horizontal="center"/>
    </xf>
    <xf numFmtId="41" fontId="16" fillId="33" borderId="11" xfId="42" applyFont="1" applyFill="1" applyBorder="1"/>
    <xf numFmtId="0" fontId="19" fillId="33" borderId="18" xfId="44" applyFont="1" applyFill="1" applyBorder="1" applyAlignment="1">
      <alignment horizontal="center" vertical="center"/>
    </xf>
    <xf numFmtId="0" fontId="19" fillId="33" borderId="21" xfId="44" applyFont="1" applyFill="1" applyBorder="1" applyAlignment="1">
      <alignment horizontal="center" vertical="center"/>
    </xf>
    <xf numFmtId="0" fontId="19" fillId="36" borderId="21" xfId="44" applyFont="1" applyFill="1" applyBorder="1" applyAlignment="1">
      <alignment horizontal="center" vertical="center"/>
    </xf>
    <xf numFmtId="0" fontId="19" fillId="36" borderId="21" xfId="44" quotePrefix="1" applyFont="1" applyFill="1" applyBorder="1" applyAlignment="1">
      <alignment horizontal="center" vertical="center"/>
    </xf>
    <xf numFmtId="0" fontId="18" fillId="36" borderId="21" xfId="44" applyFill="1" applyBorder="1" applyAlignment="1">
      <alignment vertical="center"/>
    </xf>
    <xf numFmtId="0" fontId="19" fillId="36" borderId="21" xfId="44" applyFont="1" applyFill="1" applyBorder="1" applyAlignment="1">
      <alignment vertical="center"/>
    </xf>
    <xf numFmtId="3" fontId="19" fillId="36" borderId="21" xfId="44" applyNumberFormat="1" applyFont="1" applyFill="1" applyBorder="1" applyAlignment="1">
      <alignment vertical="center"/>
    </xf>
    <xf numFmtId="3" fontId="21" fillId="36" borderId="23" xfId="0" applyNumberFormat="1" applyFont="1" applyFill="1" applyBorder="1" applyAlignment="1">
      <alignment wrapText="1"/>
    </xf>
    <xf numFmtId="164" fontId="19" fillId="36" borderId="22" xfId="43" applyNumberFormat="1" applyFont="1" applyFill="1" applyBorder="1" applyAlignment="1">
      <alignment horizontal="center" vertical="center"/>
    </xf>
    <xf numFmtId="165" fontId="19" fillId="36" borderId="21" xfId="44" applyNumberFormat="1" applyFont="1" applyFill="1" applyBorder="1" applyAlignment="1">
      <alignment vertical="center"/>
    </xf>
    <xf numFmtId="41" fontId="0" fillId="0" borderId="0" xfId="0" applyNumberFormat="1"/>
    <xf numFmtId="41" fontId="16" fillId="0" borderId="15" xfId="42" applyFont="1" applyFill="1" applyBorder="1"/>
    <xf numFmtId="0" fontId="0" fillId="0" borderId="10" xfId="0" applyBorder="1" applyAlignment="1">
      <alignment horizontal="left"/>
    </xf>
    <xf numFmtId="0" fontId="0" fillId="0" borderId="10" xfId="0" applyBorder="1" applyAlignment="1">
      <alignment vertical="center"/>
    </xf>
    <xf numFmtId="1" fontId="0" fillId="0" borderId="10" xfId="0" applyNumberFormat="1" applyBorder="1" applyAlignment="1">
      <alignment horizontal="center" vertical="center"/>
    </xf>
    <xf numFmtId="41" fontId="0" fillId="0" borderId="10" xfId="42" applyFont="1" applyBorder="1" applyAlignment="1">
      <alignment horizontal="center" vertical="center"/>
    </xf>
    <xf numFmtId="0" fontId="0" fillId="0" borderId="23" xfId="0" applyBorder="1" applyAlignment="1">
      <alignment vertical="center"/>
    </xf>
    <xf numFmtId="0" fontId="16" fillId="33" borderId="20" xfId="0" applyFont="1" applyFill="1" applyBorder="1" applyAlignment="1">
      <alignment horizontal="center"/>
    </xf>
    <xf numFmtId="41" fontId="16" fillId="33" borderId="20" xfId="42" applyFont="1" applyFill="1" applyBorder="1"/>
    <xf numFmtId="41" fontId="25" fillId="0" borderId="20" xfId="42" applyFont="1" applyBorder="1"/>
    <xf numFmtId="41" fontId="26" fillId="0" borderId="20" xfId="42" applyFont="1" applyBorder="1"/>
    <xf numFmtId="0" fontId="0" fillId="0" borderId="10" xfId="0" applyBorder="1" applyAlignment="1">
      <alignment horizontal="left" vertical="center"/>
    </xf>
    <xf numFmtId="14" fontId="0" fillId="0" borderId="10" xfId="0" applyNumberFormat="1" applyBorder="1" applyAlignment="1">
      <alignment horizontal="left" vertical="center"/>
    </xf>
    <xf numFmtId="41" fontId="0" fillId="0" borderId="10" xfId="54" applyFont="1" applyBorder="1" applyAlignment="1">
      <alignment horizontal="left" vertical="center"/>
    </xf>
    <xf numFmtId="1" fontId="16" fillId="33" borderId="10" xfId="0" applyNumberFormat="1" applyFont="1" applyFill="1" applyBorder="1" applyAlignment="1">
      <alignment horizontal="center" vertical="center"/>
    </xf>
    <xf numFmtId="0" fontId="0" fillId="0" borderId="0" xfId="0" applyAlignment="1">
      <alignment horizontal="center"/>
    </xf>
    <xf numFmtId="14" fontId="0" fillId="0" borderId="10" xfId="0" applyNumberFormat="1" applyBorder="1"/>
    <xf numFmtId="3" fontId="16" fillId="36" borderId="20" xfId="0" applyNumberFormat="1" applyFont="1" applyFill="1" applyBorder="1"/>
    <xf numFmtId="3" fontId="0" fillId="0" borderId="10" xfId="0" applyNumberFormat="1" applyBorder="1" applyAlignment="1">
      <alignment horizontal="center"/>
    </xf>
    <xf numFmtId="0" fontId="16" fillId="0" borderId="0" xfId="0" applyFont="1" applyAlignment="1">
      <alignment horizontal="center"/>
    </xf>
    <xf numFmtId="0" fontId="16" fillId="33" borderId="10" xfId="0" applyFont="1" applyFill="1" applyBorder="1" applyAlignment="1">
      <alignment horizontal="center"/>
    </xf>
    <xf numFmtId="0" fontId="0" fillId="0" borderId="26" xfId="0" applyBorder="1" applyAlignment="1">
      <alignment vertical="center"/>
    </xf>
    <xf numFmtId="41" fontId="0" fillId="0" borderId="0" xfId="42" applyFont="1" applyAlignment="1">
      <alignment horizontal="center" vertical="center"/>
    </xf>
    <xf numFmtId="1" fontId="0" fillId="0" borderId="0" xfId="0" applyNumberFormat="1" applyAlignment="1">
      <alignment horizontal="center" vertical="center"/>
    </xf>
    <xf numFmtId="41" fontId="16" fillId="33" borderId="10" xfId="42" applyFont="1" applyFill="1" applyBorder="1" applyAlignment="1">
      <alignment horizontal="center" vertical="center"/>
    </xf>
    <xf numFmtId="0" fontId="0" fillId="0" borderId="23" xfId="0" applyBorder="1"/>
    <xf numFmtId="41" fontId="0" fillId="0" borderId="0" xfId="0" applyNumberFormat="1" applyAlignment="1">
      <alignment horizontal="center" vertical="center"/>
    </xf>
    <xf numFmtId="0" fontId="0" fillId="0" borderId="0" xfId="0" applyAlignment="1">
      <alignment horizontal="left"/>
    </xf>
    <xf numFmtId="0" fontId="0" fillId="0" borderId="0" xfId="0" applyAlignment="1">
      <alignment vertical="center"/>
    </xf>
    <xf numFmtId="41" fontId="0" fillId="0" borderId="0" xfId="42" applyFont="1" applyAlignment="1"/>
    <xf numFmtId="0" fontId="16" fillId="36" borderId="20" xfId="0" applyFont="1" applyFill="1" applyBorder="1" applyAlignment="1">
      <alignment horizontal="center" vertical="justify"/>
    </xf>
    <xf numFmtId="3" fontId="0" fillId="0" borderId="10" xfId="0" applyNumberFormat="1" applyBorder="1"/>
    <xf numFmtId="0" fontId="0" fillId="0" borderId="10" xfId="0" applyBorder="1"/>
    <xf numFmtId="165" fontId="0" fillId="0" borderId="10" xfId="0" applyNumberFormat="1" applyBorder="1" applyAlignment="1">
      <alignment horizontal="right"/>
    </xf>
    <xf numFmtId="165" fontId="0" fillId="35" borderId="10" xfId="0" applyNumberFormat="1" applyFill="1" applyBorder="1" applyAlignment="1">
      <alignment horizontal="right" vertical="center"/>
    </xf>
    <xf numFmtId="0" fontId="0" fillId="37" borderId="10" xfId="0" applyFill="1" applyBorder="1" applyAlignment="1">
      <alignment vertical="center"/>
    </xf>
    <xf numFmtId="0" fontId="0" fillId="0" borderId="10" xfId="0" applyBorder="1" applyAlignment="1">
      <alignment horizontal="center" vertical="center"/>
    </xf>
    <xf numFmtId="0" fontId="0" fillId="0" borderId="10" xfId="0" applyBorder="1" applyAlignment="1">
      <alignment vertical="center" wrapText="1"/>
    </xf>
    <xf numFmtId="0" fontId="0" fillId="0" borderId="14" xfId="0" applyBorder="1" applyAlignment="1">
      <alignment horizontal="left"/>
    </xf>
    <xf numFmtId="3" fontId="28" fillId="0" borderId="0" xfId="0" applyNumberFormat="1" applyFont="1"/>
    <xf numFmtId="0" fontId="16" fillId="36" borderId="20" xfId="0" applyFont="1" applyFill="1" applyBorder="1" applyAlignment="1">
      <alignment horizontal="left"/>
    </xf>
    <xf numFmtId="0" fontId="16" fillId="33" borderId="12" xfId="0" applyFont="1" applyFill="1" applyBorder="1" applyAlignment="1">
      <alignment horizontal="center"/>
    </xf>
    <xf numFmtId="0" fontId="16" fillId="33" borderId="25" xfId="0" applyFont="1" applyFill="1" applyBorder="1" applyAlignment="1">
      <alignment horizontal="center"/>
    </xf>
    <xf numFmtId="0" fontId="16" fillId="33" borderId="17" xfId="0" applyFont="1" applyFill="1" applyBorder="1" applyAlignment="1">
      <alignment horizontal="center"/>
    </xf>
    <xf numFmtId="3" fontId="19" fillId="33" borderId="18" xfId="44" applyNumberFormat="1" applyFont="1" applyFill="1" applyBorder="1" applyAlignment="1">
      <alignment horizontal="center" vertical="center" wrapText="1"/>
    </xf>
    <xf numFmtId="3" fontId="19" fillId="33" borderId="21" xfId="44" applyNumberFormat="1" applyFont="1" applyFill="1" applyBorder="1" applyAlignment="1">
      <alignment horizontal="center" vertical="center" wrapText="1"/>
    </xf>
    <xf numFmtId="164" fontId="19" fillId="33" borderId="19" xfId="43" applyNumberFormat="1" applyFont="1" applyFill="1" applyBorder="1" applyAlignment="1">
      <alignment horizontal="center" vertical="center" wrapText="1"/>
    </xf>
    <xf numFmtId="164" fontId="19" fillId="33" borderId="22" xfId="43" applyNumberFormat="1" applyFont="1" applyFill="1" applyBorder="1" applyAlignment="1">
      <alignment horizontal="center" vertical="center" wrapText="1"/>
    </xf>
    <xf numFmtId="165" fontId="19" fillId="33" borderId="20" xfId="44" applyNumberFormat="1" applyFont="1" applyFill="1" applyBorder="1" applyAlignment="1">
      <alignment horizontal="center" vertical="center" wrapText="1"/>
    </xf>
    <xf numFmtId="3" fontId="19" fillId="33" borderId="18" xfId="44" applyNumberFormat="1" applyFont="1" applyFill="1" applyBorder="1" applyAlignment="1">
      <alignment horizontal="center" vertical="center"/>
    </xf>
    <xf numFmtId="3" fontId="19" fillId="33" borderId="21" xfId="44" applyNumberFormat="1" applyFont="1" applyFill="1" applyBorder="1" applyAlignment="1">
      <alignment horizontal="center" vertical="center"/>
    </xf>
    <xf numFmtId="0" fontId="19" fillId="33" borderId="18" xfId="44" applyFont="1" applyFill="1" applyBorder="1" applyAlignment="1">
      <alignment horizontal="center" vertical="center" wrapText="1"/>
    </xf>
    <xf numFmtId="0" fontId="19" fillId="33" borderId="21" xfId="44" applyFont="1" applyFill="1" applyBorder="1" applyAlignment="1">
      <alignment horizontal="center" vertical="center" wrapText="1"/>
    </xf>
    <xf numFmtId="0" fontId="19" fillId="33" borderId="18" xfId="44" applyFont="1" applyFill="1" applyBorder="1" applyAlignment="1">
      <alignment horizontal="center" vertical="center"/>
    </xf>
    <xf numFmtId="0" fontId="19" fillId="33" borderId="21" xfId="44" applyFont="1" applyFill="1" applyBorder="1" applyAlignment="1">
      <alignment horizontal="center" vertical="center"/>
    </xf>
    <xf numFmtId="0" fontId="29" fillId="0" borderId="10" xfId="0" applyFont="1" applyBorder="1" applyAlignment="1">
      <alignment horizontal="left" vertical="center"/>
    </xf>
    <xf numFmtId="14" fontId="29" fillId="0" borderId="10" xfId="0" applyNumberFormat="1" applyFont="1" applyBorder="1" applyAlignment="1">
      <alignment vertical="center"/>
    </xf>
    <xf numFmtId="41" fontId="29" fillId="0" borderId="10" xfId="42" applyFont="1" applyFill="1" applyBorder="1" applyAlignment="1">
      <alignment vertical="center"/>
    </xf>
    <xf numFmtId="0" fontId="29" fillId="0" borderId="27" xfId="0" applyFont="1" applyBorder="1" applyAlignment="1">
      <alignment horizontal="center" vertical="center"/>
    </xf>
    <xf numFmtId="0" fontId="29" fillId="0" borderId="20" xfId="0" applyFont="1" applyBorder="1" applyAlignment="1">
      <alignment vertical="center"/>
    </xf>
    <xf numFmtId="0" fontId="29" fillId="0" borderId="10" xfId="0" applyFont="1" applyBorder="1" applyAlignment="1">
      <alignment vertical="center"/>
    </xf>
    <xf numFmtId="3" fontId="29" fillId="0" borderId="10" xfId="0" applyNumberFormat="1" applyFont="1" applyBorder="1" applyAlignment="1">
      <alignment vertical="center"/>
    </xf>
    <xf numFmtId="0" fontId="29" fillId="0" borderId="10" xfId="0" applyFont="1" applyBorder="1" applyAlignment="1">
      <alignment horizontal="left"/>
    </xf>
    <xf numFmtId="0" fontId="29" fillId="0" borderId="20" xfId="0" applyFont="1" applyBorder="1" applyAlignment="1">
      <alignment horizontal="left" vertical="center"/>
    </xf>
    <xf numFmtId="0" fontId="0" fillId="0" borderId="10" xfId="0" applyBorder="1" applyAlignment="1"/>
    <xf numFmtId="0" fontId="0" fillId="0" borderId="10" xfId="0" applyFill="1" applyBorder="1"/>
    <xf numFmtId="14" fontId="0" fillId="0" borderId="10" xfId="42" applyNumberFormat="1" applyFont="1" applyBorder="1" applyAlignment="1">
      <alignment horizontal="center" vertical="center"/>
    </xf>
  </cellXfs>
  <cellStyles count="61">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1 2" xfId="47" xr:uid="{4B5C6464-1E73-4064-9C71-5A43A872CC22}"/>
    <cellStyle name="60% - Énfasis2" xfId="25" builtinId="36" customBuiltin="1"/>
    <cellStyle name="60% - Énfasis2 2" xfId="48" xr:uid="{1DE85BB2-02D1-436F-8F33-2772ED025F13}"/>
    <cellStyle name="60% - Énfasis3" xfId="29" builtinId="40" customBuiltin="1"/>
    <cellStyle name="60% - Énfasis3 2" xfId="49" xr:uid="{2F01E84A-2AB5-4286-A3A9-484A68FCC55D}"/>
    <cellStyle name="60% - Énfasis4" xfId="33" builtinId="44" customBuiltin="1"/>
    <cellStyle name="60% - Énfasis4 2" xfId="50" xr:uid="{08A2BA98-8892-427F-87A8-96E392B0FA12}"/>
    <cellStyle name="60% - Énfasis5" xfId="37" builtinId="48" customBuiltin="1"/>
    <cellStyle name="60% - Énfasis5 2" xfId="51" xr:uid="{5E176C4C-58DA-41F6-9B73-BD11EA10E7C8}"/>
    <cellStyle name="60% - Énfasis6" xfId="41" builtinId="52" customBuiltin="1"/>
    <cellStyle name="60% - Énfasis6 2" xfId="52" xr:uid="{A874B36D-D497-4A6D-B45A-F388E6EB548E}"/>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xfId="42" builtinId="6"/>
    <cellStyle name="Millares [0] 2" xfId="53" xr:uid="{5E2C410E-C9C2-4CFB-AC24-66F5D7B10636}"/>
    <cellStyle name="Millares [0] 2 2" xfId="60" xr:uid="{4CBC2D15-F740-4D9E-B29B-5689D63210EF}"/>
    <cellStyle name="Millares [0] 3" xfId="56" xr:uid="{625B9A0D-A4E8-4E0F-8F87-18AFEADE037E}"/>
    <cellStyle name="Millares [0] 3 2" xfId="59" xr:uid="{3D11F397-2816-4E66-BDB4-38B4781BDF10}"/>
    <cellStyle name="Millares [0] 4" xfId="54" xr:uid="{5398E45C-D914-4F35-85D9-164B065DBC6F}"/>
    <cellStyle name="Millares [0] 4 2" xfId="57" xr:uid="{911B8440-FD90-4A16-8496-5BD17F33E7E3}"/>
    <cellStyle name="Millares [0] 5" xfId="55" xr:uid="{6B6A30B0-13E7-4A2B-AB41-037E3243A688}"/>
    <cellStyle name="Neutral" xfId="8" builtinId="28" customBuiltin="1"/>
    <cellStyle name="Neutral 2" xfId="46" xr:uid="{46F64AEF-571E-4A45-9DEB-5DD23808AE43}"/>
    <cellStyle name="Normal" xfId="0" builtinId="0"/>
    <cellStyle name="Normal 2" xfId="44" xr:uid="{00000000-0005-0000-0000-000022000000}"/>
    <cellStyle name="Notas" xfId="15" builtinId="10" customBuiltin="1"/>
    <cellStyle name="Porcentaje" xfId="43" builtinId="5"/>
    <cellStyle name="Porcentaje 2" xfId="58" xr:uid="{961659E5-36E9-44F2-9EA5-FD150896BF9A}"/>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5" xr:uid="{0079B599-2819-48B9-8495-4B90FB5C55E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ACA0C-DD5D-4136-99D3-951D705D04F0}">
  <dimension ref="A1:M131"/>
  <sheetViews>
    <sheetView tabSelected="1" workbookViewId="0">
      <pane xSplit="5" ySplit="1" topLeftCell="G2" activePane="bottomRight" state="frozen"/>
      <selection pane="topRight" activeCell="F1" sqref="F1"/>
      <selection pane="bottomLeft" activeCell="A2" sqref="A2"/>
      <selection pane="bottomRight" activeCell="B2" sqref="B2"/>
    </sheetView>
  </sheetViews>
  <sheetFormatPr baseColWidth="10" defaultRowHeight="15" x14ac:dyDescent="0.25"/>
  <cols>
    <col min="1" max="1" width="6.7109375" style="52" bestFit="1" customWidth="1"/>
    <col min="2" max="2" width="49.42578125" style="52" bestFit="1" customWidth="1"/>
    <col min="3" max="3" width="10.42578125" bestFit="1" customWidth="1"/>
    <col min="4" max="4" width="11" style="59" bestFit="1" customWidth="1"/>
    <col min="5" max="5" width="3.5703125" style="60" bestFit="1" customWidth="1"/>
    <col min="6" max="6" width="98.85546875" bestFit="1" customWidth="1"/>
    <col min="7" max="7" width="103.5703125" customWidth="1"/>
    <col min="8" max="8" width="31.28515625" bestFit="1" customWidth="1"/>
    <col min="9" max="9" width="10.140625" bestFit="1" customWidth="1"/>
    <col min="10" max="10" width="68.140625" bestFit="1" customWidth="1"/>
    <col min="11" max="11" width="27.85546875" bestFit="1" customWidth="1"/>
    <col min="12" max="12" width="48.140625" bestFit="1" customWidth="1"/>
    <col min="13" max="13" width="50.5703125" bestFit="1" customWidth="1"/>
  </cols>
  <sheetData>
    <row r="1" spans="1:13" s="56" customFormat="1" x14ac:dyDescent="0.25">
      <c r="A1" s="57" t="s">
        <v>41</v>
      </c>
      <c r="B1" s="57" t="s">
        <v>0</v>
      </c>
      <c r="C1" s="57" t="s">
        <v>71</v>
      </c>
      <c r="D1" s="61" t="s">
        <v>2</v>
      </c>
      <c r="E1" s="51" t="s">
        <v>1</v>
      </c>
      <c r="F1" s="57" t="s">
        <v>66</v>
      </c>
      <c r="G1" s="57" t="s">
        <v>4</v>
      </c>
      <c r="H1" s="57" t="s">
        <v>8</v>
      </c>
      <c r="I1" s="57" t="s">
        <v>3</v>
      </c>
      <c r="J1" s="57" t="s">
        <v>67</v>
      </c>
      <c r="K1" s="57" t="s">
        <v>68</v>
      </c>
      <c r="L1" s="57" t="s">
        <v>69</v>
      </c>
      <c r="M1" s="57" t="s">
        <v>70</v>
      </c>
    </row>
    <row r="2" spans="1:13" x14ac:dyDescent="0.25">
      <c r="A2" s="55">
        <v>1</v>
      </c>
      <c r="B2" s="39" t="s">
        <v>43</v>
      </c>
      <c r="C2" s="53">
        <v>46155</v>
      </c>
      <c r="D2" s="42">
        <v>96702280</v>
      </c>
      <c r="E2" s="41">
        <v>2</v>
      </c>
      <c r="F2" s="69" t="s">
        <v>163</v>
      </c>
      <c r="G2" s="40" t="s">
        <v>78</v>
      </c>
      <c r="H2" s="40" t="s">
        <v>173</v>
      </c>
      <c r="I2" s="70">
        <v>163625</v>
      </c>
      <c r="J2" s="48" t="s">
        <v>79</v>
      </c>
      <c r="K2" s="40" t="s">
        <v>80</v>
      </c>
      <c r="L2" s="40" t="s">
        <v>81</v>
      </c>
      <c r="M2" s="40" t="s">
        <v>98</v>
      </c>
    </row>
    <row r="3" spans="1:13" x14ac:dyDescent="0.25">
      <c r="A3" s="55">
        <v>2</v>
      </c>
      <c r="B3" s="39" t="s">
        <v>43</v>
      </c>
      <c r="C3" s="53">
        <v>46160</v>
      </c>
      <c r="D3" s="42">
        <v>78081599</v>
      </c>
      <c r="E3" s="41" t="s">
        <v>83</v>
      </c>
      <c r="F3" s="69" t="s">
        <v>174</v>
      </c>
      <c r="G3" s="40" t="s">
        <v>78</v>
      </c>
      <c r="H3" s="40" t="s">
        <v>173</v>
      </c>
      <c r="I3" s="70">
        <v>165249</v>
      </c>
      <c r="J3" s="48" t="s">
        <v>79</v>
      </c>
      <c r="K3" s="40" t="s">
        <v>80</v>
      </c>
      <c r="L3" s="40" t="s">
        <v>81</v>
      </c>
      <c r="M3" s="40" t="s">
        <v>98</v>
      </c>
    </row>
    <row r="4" spans="1:13" x14ac:dyDescent="0.25">
      <c r="A4" s="55">
        <v>3</v>
      </c>
      <c r="B4" s="39" t="s">
        <v>43</v>
      </c>
      <c r="C4" s="53">
        <v>46167</v>
      </c>
      <c r="D4" s="42">
        <v>96702280</v>
      </c>
      <c r="E4" s="41">
        <v>2</v>
      </c>
      <c r="F4" s="69" t="s">
        <v>163</v>
      </c>
      <c r="G4" s="40" t="s">
        <v>78</v>
      </c>
      <c r="H4" s="40" t="s">
        <v>173</v>
      </c>
      <c r="I4" s="70">
        <v>163030</v>
      </c>
      <c r="J4" s="48" t="s">
        <v>79</v>
      </c>
      <c r="K4" s="40" t="s">
        <v>80</v>
      </c>
      <c r="L4" s="40" t="s">
        <v>81</v>
      </c>
      <c r="M4" s="40" t="s">
        <v>98</v>
      </c>
    </row>
    <row r="5" spans="1:13" x14ac:dyDescent="0.25">
      <c r="A5" s="55">
        <v>4</v>
      </c>
      <c r="B5" s="39" t="s">
        <v>43</v>
      </c>
      <c r="C5" s="53">
        <v>46199</v>
      </c>
      <c r="D5" s="42">
        <v>78081599</v>
      </c>
      <c r="E5" s="41" t="s">
        <v>83</v>
      </c>
      <c r="F5" s="69" t="s">
        <v>174</v>
      </c>
      <c r="G5" s="40" t="s">
        <v>78</v>
      </c>
      <c r="H5" s="40" t="s">
        <v>173</v>
      </c>
      <c r="I5" s="70">
        <v>159460</v>
      </c>
      <c r="J5" s="48" t="s">
        <v>79</v>
      </c>
      <c r="K5" s="40" t="s">
        <v>80</v>
      </c>
      <c r="L5" s="40" t="s">
        <v>81</v>
      </c>
      <c r="M5" s="40" t="s">
        <v>98</v>
      </c>
    </row>
    <row r="6" spans="1:13" s="64" customFormat="1" x14ac:dyDescent="0.25">
      <c r="A6" s="55">
        <v>5</v>
      </c>
      <c r="B6" s="92" t="s">
        <v>84</v>
      </c>
      <c r="C6" s="93">
        <v>46122</v>
      </c>
      <c r="D6" s="94">
        <v>77002769</v>
      </c>
      <c r="E6" s="95">
        <v>1</v>
      </c>
      <c r="F6" s="69" t="s">
        <v>176</v>
      </c>
      <c r="G6" s="96" t="s">
        <v>210</v>
      </c>
      <c r="H6" s="97" t="s">
        <v>86</v>
      </c>
      <c r="I6" s="98">
        <v>175204</v>
      </c>
      <c r="J6" s="92" t="s">
        <v>211</v>
      </c>
      <c r="K6" s="97" t="s">
        <v>80</v>
      </c>
      <c r="L6" s="92" t="s">
        <v>87</v>
      </c>
      <c r="M6" s="40" t="s">
        <v>98</v>
      </c>
    </row>
    <row r="7" spans="1:13" x14ac:dyDescent="0.25">
      <c r="A7" s="55">
        <v>6</v>
      </c>
      <c r="B7" s="99" t="s">
        <v>84</v>
      </c>
      <c r="C7" s="93">
        <v>46168</v>
      </c>
      <c r="D7" s="94">
        <v>76464481</v>
      </c>
      <c r="E7" s="95">
        <v>6</v>
      </c>
      <c r="F7" s="96" t="s">
        <v>212</v>
      </c>
      <c r="G7" s="96" t="s">
        <v>213</v>
      </c>
      <c r="H7" s="100" t="s">
        <v>214</v>
      </c>
      <c r="I7" s="98">
        <v>142800</v>
      </c>
      <c r="J7" s="92" t="s">
        <v>211</v>
      </c>
      <c r="K7" s="97" t="s">
        <v>215</v>
      </c>
      <c r="L7" s="97" t="s">
        <v>216</v>
      </c>
      <c r="M7" s="97" t="s">
        <v>217</v>
      </c>
    </row>
    <row r="8" spans="1:13" x14ac:dyDescent="0.25">
      <c r="A8" s="55">
        <v>7</v>
      </c>
      <c r="B8" s="39" t="s">
        <v>6</v>
      </c>
      <c r="C8" s="49">
        <v>46191</v>
      </c>
      <c r="D8" s="50">
        <v>78177490</v>
      </c>
      <c r="E8" s="73">
        <v>1</v>
      </c>
      <c r="F8" s="101" t="s">
        <v>266</v>
      </c>
      <c r="G8" s="40" t="s">
        <v>218</v>
      </c>
      <c r="H8" s="48" t="s">
        <v>219</v>
      </c>
      <c r="I8" s="71">
        <v>74970</v>
      </c>
      <c r="J8" s="48" t="s">
        <v>90</v>
      </c>
      <c r="K8" s="48" t="s">
        <v>80</v>
      </c>
      <c r="L8" s="48" t="s">
        <v>81</v>
      </c>
      <c r="M8" s="40" t="s">
        <v>98</v>
      </c>
    </row>
    <row r="9" spans="1:13" x14ac:dyDescent="0.25">
      <c r="A9" s="55">
        <v>8</v>
      </c>
      <c r="B9" s="39" t="s">
        <v>6</v>
      </c>
      <c r="C9" s="49">
        <v>46135</v>
      </c>
      <c r="D9" s="50">
        <v>77204206</v>
      </c>
      <c r="E9" s="73" t="s">
        <v>88</v>
      </c>
      <c r="F9" s="101" t="s">
        <v>187</v>
      </c>
      <c r="G9" s="40" t="s">
        <v>220</v>
      </c>
      <c r="H9" s="48" t="s">
        <v>89</v>
      </c>
      <c r="I9" s="71">
        <v>91500</v>
      </c>
      <c r="J9" s="48" t="s">
        <v>90</v>
      </c>
      <c r="K9" s="48" t="s">
        <v>80</v>
      </c>
      <c r="L9" s="48" t="s">
        <v>81</v>
      </c>
      <c r="M9" s="40" t="s">
        <v>98</v>
      </c>
    </row>
    <row r="10" spans="1:13" x14ac:dyDescent="0.25">
      <c r="A10" s="55">
        <v>9</v>
      </c>
      <c r="B10" s="39" t="s">
        <v>45</v>
      </c>
      <c r="C10" s="53">
        <v>46126</v>
      </c>
      <c r="D10" s="42">
        <v>80764900</v>
      </c>
      <c r="E10" s="41">
        <v>0</v>
      </c>
      <c r="F10" s="69" t="s">
        <v>184</v>
      </c>
      <c r="G10" s="40" t="s">
        <v>221</v>
      </c>
      <c r="H10" s="40" t="s">
        <v>92</v>
      </c>
      <c r="I10" s="70">
        <v>109816</v>
      </c>
      <c r="J10" s="48" t="s">
        <v>166</v>
      </c>
      <c r="K10" s="40" t="s">
        <v>80</v>
      </c>
      <c r="L10" s="40" t="s">
        <v>97</v>
      </c>
      <c r="M10" s="40" t="s">
        <v>98</v>
      </c>
    </row>
    <row r="11" spans="1:13" x14ac:dyDescent="0.25">
      <c r="A11" s="55">
        <v>10</v>
      </c>
      <c r="B11" s="39" t="s">
        <v>45</v>
      </c>
      <c r="C11" s="53">
        <v>46140</v>
      </c>
      <c r="D11" s="42">
        <v>80764900</v>
      </c>
      <c r="E11" s="41">
        <v>0</v>
      </c>
      <c r="F11" s="69" t="s">
        <v>184</v>
      </c>
      <c r="G11" s="40" t="s">
        <v>222</v>
      </c>
      <c r="H11" s="40" t="s">
        <v>92</v>
      </c>
      <c r="I11" s="70">
        <v>109816</v>
      </c>
      <c r="J11" s="48" t="s">
        <v>166</v>
      </c>
      <c r="K11" s="40" t="s">
        <v>80</v>
      </c>
      <c r="L11" s="40" t="s">
        <v>97</v>
      </c>
      <c r="M11" s="40" t="s">
        <v>98</v>
      </c>
    </row>
    <row r="12" spans="1:13" x14ac:dyDescent="0.25">
      <c r="A12" s="55">
        <v>11</v>
      </c>
      <c r="B12" s="39" t="s">
        <v>45</v>
      </c>
      <c r="C12" s="53">
        <v>46186</v>
      </c>
      <c r="D12" s="42">
        <v>80764900</v>
      </c>
      <c r="E12" s="41">
        <v>0</v>
      </c>
      <c r="F12" s="69" t="s">
        <v>184</v>
      </c>
      <c r="G12" s="40" t="s">
        <v>223</v>
      </c>
      <c r="H12" s="40" t="s">
        <v>92</v>
      </c>
      <c r="I12" s="70">
        <v>109816</v>
      </c>
      <c r="J12" s="48" t="s">
        <v>166</v>
      </c>
      <c r="K12" s="40" t="s">
        <v>80</v>
      </c>
      <c r="L12" s="40" t="s">
        <v>97</v>
      </c>
      <c r="M12" s="40" t="s">
        <v>98</v>
      </c>
    </row>
    <row r="13" spans="1:13" x14ac:dyDescent="0.25">
      <c r="A13" s="55">
        <v>12</v>
      </c>
      <c r="B13" s="39" t="s">
        <v>45</v>
      </c>
      <c r="C13" s="53">
        <v>46229</v>
      </c>
      <c r="D13" s="42">
        <v>80764900</v>
      </c>
      <c r="E13" s="41">
        <v>0</v>
      </c>
      <c r="F13" s="69" t="s">
        <v>184</v>
      </c>
      <c r="G13" s="74" t="s">
        <v>224</v>
      </c>
      <c r="H13" s="40" t="s">
        <v>92</v>
      </c>
      <c r="I13" s="70">
        <v>109816</v>
      </c>
      <c r="J13" s="48" t="s">
        <v>166</v>
      </c>
      <c r="K13" s="40" t="s">
        <v>80</v>
      </c>
      <c r="L13" s="40" t="s">
        <v>97</v>
      </c>
      <c r="M13" s="40" t="s">
        <v>98</v>
      </c>
    </row>
    <row r="14" spans="1:13" x14ac:dyDescent="0.25">
      <c r="A14" s="55">
        <v>13</v>
      </c>
      <c r="B14" s="39" t="s">
        <v>99</v>
      </c>
      <c r="C14" s="53">
        <v>46133</v>
      </c>
      <c r="D14" s="42">
        <v>96852720</v>
      </c>
      <c r="E14" s="41">
        <v>7</v>
      </c>
      <c r="F14" s="69" t="s">
        <v>182</v>
      </c>
      <c r="G14" s="40" t="s">
        <v>225</v>
      </c>
      <c r="H14" s="40" t="s">
        <v>101</v>
      </c>
      <c r="I14" s="70">
        <v>24990</v>
      </c>
      <c r="J14" s="48" t="s">
        <v>119</v>
      </c>
      <c r="K14" s="40" t="s">
        <v>103</v>
      </c>
      <c r="L14" s="40" t="s">
        <v>104</v>
      </c>
      <c r="M14" s="40" t="s">
        <v>98</v>
      </c>
    </row>
    <row r="15" spans="1:13" x14ac:dyDescent="0.25">
      <c r="A15" s="55">
        <v>14</v>
      </c>
      <c r="B15" s="39" t="s">
        <v>99</v>
      </c>
      <c r="C15" s="53">
        <v>46153</v>
      </c>
      <c r="D15" s="42">
        <v>96852720</v>
      </c>
      <c r="E15" s="41">
        <v>7</v>
      </c>
      <c r="F15" s="69" t="s">
        <v>182</v>
      </c>
      <c r="G15" s="74" t="s">
        <v>226</v>
      </c>
      <c r="H15" s="40" t="s">
        <v>101</v>
      </c>
      <c r="I15" s="70">
        <v>24990</v>
      </c>
      <c r="J15" s="48" t="s">
        <v>119</v>
      </c>
      <c r="K15" s="40" t="s">
        <v>103</v>
      </c>
      <c r="L15" s="40" t="s">
        <v>104</v>
      </c>
      <c r="M15" s="40" t="s">
        <v>98</v>
      </c>
    </row>
    <row r="16" spans="1:13" x14ac:dyDescent="0.25">
      <c r="A16" s="55">
        <v>15</v>
      </c>
      <c r="B16" s="39" t="s">
        <v>99</v>
      </c>
      <c r="C16" s="53">
        <v>46155</v>
      </c>
      <c r="D16" s="42">
        <v>96852720</v>
      </c>
      <c r="E16" s="41">
        <v>7</v>
      </c>
      <c r="F16" s="69" t="s">
        <v>182</v>
      </c>
      <c r="G16" s="74" t="s">
        <v>227</v>
      </c>
      <c r="H16" s="40" t="s">
        <v>101</v>
      </c>
      <c r="I16" s="70">
        <v>24990</v>
      </c>
      <c r="J16" s="48" t="s">
        <v>119</v>
      </c>
      <c r="K16" s="40" t="s">
        <v>103</v>
      </c>
      <c r="L16" s="40" t="s">
        <v>104</v>
      </c>
      <c r="M16" s="40" t="s">
        <v>98</v>
      </c>
    </row>
    <row r="17" spans="1:13" x14ac:dyDescent="0.25">
      <c r="A17" s="55">
        <v>16</v>
      </c>
      <c r="B17" s="39" t="s">
        <v>99</v>
      </c>
      <c r="C17" s="53">
        <v>46194</v>
      </c>
      <c r="D17" s="42">
        <v>96852720</v>
      </c>
      <c r="E17" s="41">
        <v>7</v>
      </c>
      <c r="F17" s="69" t="s">
        <v>182</v>
      </c>
      <c r="G17" s="74" t="s">
        <v>228</v>
      </c>
      <c r="H17" s="40" t="s">
        <v>101</v>
      </c>
      <c r="I17" s="70">
        <v>24990</v>
      </c>
      <c r="J17" s="48" t="s">
        <v>119</v>
      </c>
      <c r="K17" s="40" t="s">
        <v>103</v>
      </c>
      <c r="L17" s="40" t="s">
        <v>104</v>
      </c>
      <c r="M17" s="40" t="s">
        <v>98</v>
      </c>
    </row>
    <row r="18" spans="1:13" x14ac:dyDescent="0.25">
      <c r="A18" s="55">
        <v>17</v>
      </c>
      <c r="B18" s="39" t="s">
        <v>172</v>
      </c>
      <c r="C18" s="103">
        <v>46162</v>
      </c>
      <c r="D18" s="42">
        <v>77523738</v>
      </c>
      <c r="E18" s="41">
        <v>4</v>
      </c>
      <c r="F18" s="69" t="s">
        <v>185</v>
      </c>
      <c r="G18" s="40" t="s">
        <v>110</v>
      </c>
      <c r="H18" s="40" t="s">
        <v>110</v>
      </c>
      <c r="I18" s="70">
        <v>166600</v>
      </c>
      <c r="J18" s="40" t="s">
        <v>90</v>
      </c>
      <c r="K18" s="40" t="s">
        <v>80</v>
      </c>
      <c r="L18" s="40" t="s">
        <v>279</v>
      </c>
      <c r="M18" s="40" t="s">
        <v>98</v>
      </c>
    </row>
    <row r="19" spans="1:13" x14ac:dyDescent="0.25">
      <c r="A19" s="55">
        <v>18</v>
      </c>
      <c r="B19" s="39" t="s">
        <v>112</v>
      </c>
      <c r="C19" s="53">
        <v>46132</v>
      </c>
      <c r="D19" s="42">
        <v>87778800</v>
      </c>
      <c r="E19" s="41">
        <v>8</v>
      </c>
      <c r="F19" s="69" t="s">
        <v>180</v>
      </c>
      <c r="G19" s="40" t="s">
        <v>113</v>
      </c>
      <c r="H19" s="40" t="s">
        <v>114</v>
      </c>
      <c r="I19" s="70">
        <v>203811</v>
      </c>
      <c r="J19" s="48" t="s">
        <v>229</v>
      </c>
      <c r="K19" s="40" t="s">
        <v>80</v>
      </c>
      <c r="L19" s="40" t="s">
        <v>81</v>
      </c>
      <c r="M19" s="40" t="s">
        <v>98</v>
      </c>
    </row>
    <row r="20" spans="1:13" x14ac:dyDescent="0.25">
      <c r="A20" s="55">
        <v>19</v>
      </c>
      <c r="B20" s="39" t="s">
        <v>112</v>
      </c>
      <c r="C20" s="53">
        <v>46171</v>
      </c>
      <c r="D20" s="42">
        <v>87778800</v>
      </c>
      <c r="E20" s="41">
        <v>8</v>
      </c>
      <c r="F20" s="69" t="s">
        <v>180</v>
      </c>
      <c r="G20" s="40" t="s">
        <v>113</v>
      </c>
      <c r="H20" s="40" t="s">
        <v>114</v>
      </c>
      <c r="I20" s="70">
        <v>203811</v>
      </c>
      <c r="J20" s="48" t="s">
        <v>229</v>
      </c>
      <c r="K20" s="40" t="s">
        <v>80</v>
      </c>
      <c r="L20" s="40" t="s">
        <v>81</v>
      </c>
      <c r="M20" s="40" t="s">
        <v>98</v>
      </c>
    </row>
    <row r="21" spans="1:13" x14ac:dyDescent="0.25">
      <c r="A21" s="55">
        <v>20</v>
      </c>
      <c r="B21" s="39" t="s">
        <v>51</v>
      </c>
      <c r="C21" s="53">
        <v>46126</v>
      </c>
      <c r="D21" s="42">
        <v>87778800</v>
      </c>
      <c r="E21" s="41">
        <v>8</v>
      </c>
      <c r="F21" s="69" t="s">
        <v>180</v>
      </c>
      <c r="G21" s="40" t="s">
        <v>230</v>
      </c>
      <c r="H21" s="40" t="s">
        <v>231</v>
      </c>
      <c r="I21" s="70">
        <v>113850</v>
      </c>
      <c r="J21" s="48" t="s">
        <v>115</v>
      </c>
      <c r="K21" s="40" t="s">
        <v>80</v>
      </c>
      <c r="L21" s="40" t="s">
        <v>104</v>
      </c>
      <c r="M21" s="40" t="s">
        <v>98</v>
      </c>
    </row>
    <row r="22" spans="1:13" x14ac:dyDescent="0.25">
      <c r="A22" s="55">
        <v>21</v>
      </c>
      <c r="B22" s="39" t="s">
        <v>51</v>
      </c>
      <c r="C22" s="53">
        <v>46126</v>
      </c>
      <c r="D22" s="42">
        <v>87778800</v>
      </c>
      <c r="E22" s="41">
        <v>8</v>
      </c>
      <c r="F22" s="69" t="s">
        <v>180</v>
      </c>
      <c r="G22" s="40" t="s">
        <v>232</v>
      </c>
      <c r="H22" s="40" t="s">
        <v>231</v>
      </c>
      <c r="I22" s="70">
        <v>113850</v>
      </c>
      <c r="J22" s="48" t="s">
        <v>115</v>
      </c>
      <c r="K22" s="40" t="s">
        <v>80</v>
      </c>
      <c r="L22" s="40" t="s">
        <v>104</v>
      </c>
      <c r="M22" s="40" t="s">
        <v>98</v>
      </c>
    </row>
    <row r="23" spans="1:13" x14ac:dyDescent="0.25">
      <c r="A23" s="55">
        <v>22</v>
      </c>
      <c r="B23" s="39" t="s">
        <v>51</v>
      </c>
      <c r="C23" s="53">
        <v>46191</v>
      </c>
      <c r="D23" s="42">
        <v>87778800</v>
      </c>
      <c r="E23" s="41">
        <v>8</v>
      </c>
      <c r="F23" s="69" t="s">
        <v>180</v>
      </c>
      <c r="G23" s="40" t="s">
        <v>230</v>
      </c>
      <c r="H23" s="40" t="s">
        <v>231</v>
      </c>
      <c r="I23" s="70">
        <v>113850</v>
      </c>
      <c r="J23" s="48" t="s">
        <v>115</v>
      </c>
      <c r="K23" s="40" t="s">
        <v>80</v>
      </c>
      <c r="L23" s="40" t="s">
        <v>104</v>
      </c>
      <c r="M23" s="40" t="s">
        <v>98</v>
      </c>
    </row>
    <row r="24" spans="1:13" x14ac:dyDescent="0.25">
      <c r="A24" s="55">
        <v>23</v>
      </c>
      <c r="B24" s="39" t="s">
        <v>117</v>
      </c>
      <c r="C24" s="53">
        <v>46149</v>
      </c>
      <c r="D24" s="42">
        <v>96695300</v>
      </c>
      <c r="E24" s="41">
        <v>4</v>
      </c>
      <c r="F24" s="69" t="s">
        <v>179</v>
      </c>
      <c r="G24" s="40" t="s">
        <v>233</v>
      </c>
      <c r="H24" s="40" t="s">
        <v>118</v>
      </c>
      <c r="I24" s="70">
        <v>30345</v>
      </c>
      <c r="J24" s="48" t="s">
        <v>119</v>
      </c>
      <c r="K24" s="40" t="s">
        <v>80</v>
      </c>
      <c r="L24" s="40" t="s">
        <v>81</v>
      </c>
      <c r="M24" s="40" t="s">
        <v>98</v>
      </c>
    </row>
    <row r="25" spans="1:13" x14ac:dyDescent="0.25">
      <c r="A25" s="55">
        <v>24</v>
      </c>
      <c r="B25" s="39" t="s">
        <v>117</v>
      </c>
      <c r="C25" s="53">
        <v>46169</v>
      </c>
      <c r="D25" s="42">
        <v>96695300</v>
      </c>
      <c r="E25" s="41">
        <v>4</v>
      </c>
      <c r="F25" s="69" t="s">
        <v>179</v>
      </c>
      <c r="G25" s="40" t="s">
        <v>234</v>
      </c>
      <c r="H25" s="40" t="s">
        <v>118</v>
      </c>
      <c r="I25" s="70">
        <v>30345</v>
      </c>
      <c r="J25" s="48" t="s">
        <v>119</v>
      </c>
      <c r="K25" s="40" t="s">
        <v>80</v>
      </c>
      <c r="L25" s="40" t="s">
        <v>81</v>
      </c>
      <c r="M25" s="40" t="s">
        <v>98</v>
      </c>
    </row>
    <row r="26" spans="1:13" x14ac:dyDescent="0.25">
      <c r="A26" s="55">
        <v>25</v>
      </c>
      <c r="B26" s="39" t="s">
        <v>127</v>
      </c>
      <c r="C26" s="53">
        <v>46103</v>
      </c>
      <c r="D26" s="42">
        <v>77002769</v>
      </c>
      <c r="E26" s="41">
        <v>1</v>
      </c>
      <c r="F26" s="69" t="s">
        <v>176</v>
      </c>
      <c r="G26" s="40" t="s">
        <v>128</v>
      </c>
      <c r="H26" s="40" t="s">
        <v>129</v>
      </c>
      <c r="I26" s="70">
        <v>226285</v>
      </c>
      <c r="J26" s="48" t="s">
        <v>79</v>
      </c>
      <c r="K26" s="40" t="s">
        <v>130</v>
      </c>
      <c r="L26" s="40" t="s">
        <v>131</v>
      </c>
      <c r="M26" s="40" t="s">
        <v>98</v>
      </c>
    </row>
    <row r="27" spans="1:13" x14ac:dyDescent="0.25">
      <c r="A27" s="55">
        <v>26</v>
      </c>
      <c r="B27" s="39" t="s">
        <v>127</v>
      </c>
      <c r="C27" s="53">
        <v>46117</v>
      </c>
      <c r="D27" s="42">
        <v>77002769</v>
      </c>
      <c r="E27" s="41">
        <v>1</v>
      </c>
      <c r="F27" s="69" t="s">
        <v>176</v>
      </c>
      <c r="G27" s="40" t="s">
        <v>128</v>
      </c>
      <c r="H27" s="40" t="s">
        <v>129</v>
      </c>
      <c r="I27" s="70">
        <v>332724</v>
      </c>
      <c r="J27" s="48" t="s">
        <v>79</v>
      </c>
      <c r="K27" s="40" t="s">
        <v>130</v>
      </c>
      <c r="L27" s="40" t="s">
        <v>131</v>
      </c>
      <c r="M27" s="40" t="s">
        <v>98</v>
      </c>
    </row>
    <row r="28" spans="1:13" x14ac:dyDescent="0.25">
      <c r="A28" s="55">
        <v>27</v>
      </c>
      <c r="B28" s="39" t="s">
        <v>127</v>
      </c>
      <c r="C28" s="53">
        <v>46138</v>
      </c>
      <c r="D28" s="42">
        <v>96702280</v>
      </c>
      <c r="E28" s="41">
        <v>2</v>
      </c>
      <c r="F28" s="69" t="s">
        <v>163</v>
      </c>
      <c r="G28" s="40" t="s">
        <v>128</v>
      </c>
      <c r="H28" s="40" t="s">
        <v>129</v>
      </c>
      <c r="I28" s="70">
        <v>349067</v>
      </c>
      <c r="J28" s="48" t="s">
        <v>79</v>
      </c>
      <c r="K28" s="40" t="s">
        <v>130</v>
      </c>
      <c r="L28" s="40" t="s">
        <v>131</v>
      </c>
      <c r="M28" s="40" t="s">
        <v>98</v>
      </c>
    </row>
    <row r="29" spans="1:13" x14ac:dyDescent="0.25">
      <c r="A29" s="55">
        <v>28</v>
      </c>
      <c r="B29" s="39" t="s">
        <v>127</v>
      </c>
      <c r="C29" s="53">
        <v>46152</v>
      </c>
      <c r="D29" s="42">
        <v>96702280</v>
      </c>
      <c r="E29" s="41">
        <v>2</v>
      </c>
      <c r="F29" s="69" t="s">
        <v>163</v>
      </c>
      <c r="G29" s="40" t="s">
        <v>128</v>
      </c>
      <c r="H29" s="40" t="s">
        <v>129</v>
      </c>
      <c r="I29" s="70">
        <v>139675</v>
      </c>
      <c r="J29" s="48" t="s">
        <v>79</v>
      </c>
      <c r="K29" s="40" t="s">
        <v>130</v>
      </c>
      <c r="L29" s="40" t="s">
        <v>131</v>
      </c>
      <c r="M29" s="40" t="s">
        <v>98</v>
      </c>
    </row>
    <row r="30" spans="1:13" x14ac:dyDescent="0.25">
      <c r="A30" s="55">
        <v>29</v>
      </c>
      <c r="B30" s="39" t="s">
        <v>127</v>
      </c>
      <c r="C30" s="53">
        <v>46159</v>
      </c>
      <c r="D30" s="42">
        <v>77002769</v>
      </c>
      <c r="E30" s="41">
        <v>1</v>
      </c>
      <c r="F30" s="69" t="s">
        <v>176</v>
      </c>
      <c r="G30" s="40" t="s">
        <v>128</v>
      </c>
      <c r="H30" s="40" t="s">
        <v>129</v>
      </c>
      <c r="I30" s="70">
        <v>332075</v>
      </c>
      <c r="J30" s="48" t="s">
        <v>79</v>
      </c>
      <c r="K30" s="40" t="s">
        <v>130</v>
      </c>
      <c r="L30" s="40" t="s">
        <v>131</v>
      </c>
      <c r="M30" s="40" t="s">
        <v>98</v>
      </c>
    </row>
    <row r="31" spans="1:13" x14ac:dyDescent="0.25">
      <c r="A31" s="55">
        <v>30</v>
      </c>
      <c r="B31" s="39" t="s">
        <v>127</v>
      </c>
      <c r="C31" s="53">
        <v>46173</v>
      </c>
      <c r="D31" s="42">
        <v>77002769</v>
      </c>
      <c r="E31" s="41">
        <v>1</v>
      </c>
      <c r="F31" s="69" t="s">
        <v>176</v>
      </c>
      <c r="G31" s="40" t="s">
        <v>128</v>
      </c>
      <c r="H31" s="40" t="s">
        <v>129</v>
      </c>
      <c r="I31" s="70">
        <v>137192</v>
      </c>
      <c r="J31" s="48" t="s">
        <v>79</v>
      </c>
      <c r="K31" s="40" t="s">
        <v>130</v>
      </c>
      <c r="L31" s="40" t="s">
        <v>131</v>
      </c>
      <c r="M31" s="40" t="s">
        <v>98</v>
      </c>
    </row>
    <row r="32" spans="1:13" x14ac:dyDescent="0.25">
      <c r="A32" s="55">
        <v>31</v>
      </c>
      <c r="B32" s="39" t="s">
        <v>171</v>
      </c>
      <c r="C32" s="53">
        <v>46103</v>
      </c>
      <c r="D32" s="42">
        <v>77002769</v>
      </c>
      <c r="E32" s="41">
        <v>1</v>
      </c>
      <c r="F32" s="69" t="s">
        <v>176</v>
      </c>
      <c r="G32" s="40" t="s">
        <v>235</v>
      </c>
      <c r="H32" s="40" t="s">
        <v>129</v>
      </c>
      <c r="I32" s="70">
        <v>226285</v>
      </c>
      <c r="J32" s="48" t="s">
        <v>236</v>
      </c>
      <c r="K32" s="40" t="s">
        <v>80</v>
      </c>
      <c r="L32" s="40" t="s">
        <v>104</v>
      </c>
      <c r="M32" s="40" t="s">
        <v>98</v>
      </c>
    </row>
    <row r="33" spans="1:13" x14ac:dyDescent="0.25">
      <c r="A33" s="55">
        <v>32</v>
      </c>
      <c r="B33" s="39" t="s">
        <v>171</v>
      </c>
      <c r="C33" s="53">
        <v>46131</v>
      </c>
      <c r="D33" s="42">
        <v>77002769</v>
      </c>
      <c r="E33" s="41">
        <v>1</v>
      </c>
      <c r="F33" s="69" t="s">
        <v>176</v>
      </c>
      <c r="G33" s="40" t="s">
        <v>237</v>
      </c>
      <c r="H33" s="40" t="s">
        <v>129</v>
      </c>
      <c r="I33" s="70">
        <v>164220</v>
      </c>
      <c r="J33" s="48" t="s">
        <v>238</v>
      </c>
      <c r="K33" s="40" t="s">
        <v>80</v>
      </c>
      <c r="L33" s="40" t="s">
        <v>104</v>
      </c>
      <c r="M33" s="40" t="s">
        <v>98</v>
      </c>
    </row>
    <row r="34" spans="1:13" x14ac:dyDescent="0.25">
      <c r="A34" s="55">
        <v>33</v>
      </c>
      <c r="B34" s="39" t="s">
        <v>171</v>
      </c>
      <c r="C34" s="53">
        <v>46124</v>
      </c>
      <c r="D34" s="42">
        <v>96702280</v>
      </c>
      <c r="E34" s="41">
        <v>2</v>
      </c>
      <c r="F34" s="69" t="s">
        <v>163</v>
      </c>
      <c r="G34" s="40" t="s">
        <v>239</v>
      </c>
      <c r="H34" s="40" t="s">
        <v>129</v>
      </c>
      <c r="I34" s="70">
        <v>130900</v>
      </c>
      <c r="J34" s="48" t="s">
        <v>240</v>
      </c>
      <c r="K34" s="40" t="s">
        <v>80</v>
      </c>
      <c r="L34" s="40" t="s">
        <v>104</v>
      </c>
      <c r="M34" s="40" t="s">
        <v>98</v>
      </c>
    </row>
    <row r="35" spans="1:13" x14ac:dyDescent="0.25">
      <c r="A35" s="55">
        <v>34</v>
      </c>
      <c r="B35" s="39" t="s">
        <v>171</v>
      </c>
      <c r="C35" s="53">
        <v>46138</v>
      </c>
      <c r="D35" s="42">
        <v>96702280</v>
      </c>
      <c r="E35" s="41">
        <v>2</v>
      </c>
      <c r="F35" s="69" t="s">
        <v>163</v>
      </c>
      <c r="G35" s="40" t="s">
        <v>241</v>
      </c>
      <c r="H35" s="40" t="s">
        <v>129</v>
      </c>
      <c r="I35" s="70">
        <v>174533</v>
      </c>
      <c r="J35" s="48" t="s">
        <v>242</v>
      </c>
      <c r="K35" s="40" t="s">
        <v>80</v>
      </c>
      <c r="L35" s="40" t="s">
        <v>104</v>
      </c>
      <c r="M35" s="40" t="s">
        <v>98</v>
      </c>
    </row>
    <row r="36" spans="1:13" x14ac:dyDescent="0.25">
      <c r="A36" s="55">
        <v>35</v>
      </c>
      <c r="B36" s="39" t="s">
        <v>171</v>
      </c>
      <c r="C36" s="53">
        <v>46166</v>
      </c>
      <c r="D36" s="42">
        <v>77002769</v>
      </c>
      <c r="E36" s="41">
        <v>1</v>
      </c>
      <c r="F36" s="69" t="s">
        <v>176</v>
      </c>
      <c r="G36" s="74" t="s">
        <v>243</v>
      </c>
      <c r="H36" s="40" t="s">
        <v>129</v>
      </c>
      <c r="I36" s="70">
        <v>110692</v>
      </c>
      <c r="J36" s="48" t="s">
        <v>244</v>
      </c>
      <c r="K36" s="40" t="s">
        <v>80</v>
      </c>
      <c r="L36" s="40" t="s">
        <v>104</v>
      </c>
      <c r="M36" s="40" t="s">
        <v>98</v>
      </c>
    </row>
    <row r="37" spans="1:13" x14ac:dyDescent="0.25">
      <c r="A37" s="55">
        <v>36</v>
      </c>
      <c r="B37" s="39" t="s">
        <v>140</v>
      </c>
      <c r="C37" s="53">
        <v>46120</v>
      </c>
      <c r="D37" s="42">
        <v>77002769</v>
      </c>
      <c r="E37" s="41">
        <v>1</v>
      </c>
      <c r="F37" s="69" t="s">
        <v>176</v>
      </c>
      <c r="G37" s="40" t="s">
        <v>245</v>
      </c>
      <c r="H37" s="40" t="s">
        <v>129</v>
      </c>
      <c r="I37" s="70">
        <v>166362</v>
      </c>
      <c r="J37" s="48" t="s">
        <v>90</v>
      </c>
      <c r="K37" s="40" t="s">
        <v>80</v>
      </c>
      <c r="L37" s="40" t="s">
        <v>81</v>
      </c>
      <c r="M37" s="40" t="s">
        <v>98</v>
      </c>
    </row>
    <row r="38" spans="1:13" x14ac:dyDescent="0.25">
      <c r="A38" s="55">
        <v>37</v>
      </c>
      <c r="B38" s="39" t="s">
        <v>140</v>
      </c>
      <c r="C38" s="53">
        <v>46134</v>
      </c>
      <c r="D38" s="42">
        <v>77002769</v>
      </c>
      <c r="E38" s="41">
        <v>1</v>
      </c>
      <c r="F38" s="69" t="s">
        <v>176</v>
      </c>
      <c r="G38" s="40" t="s">
        <v>246</v>
      </c>
      <c r="H38" s="40" t="s">
        <v>129</v>
      </c>
      <c r="I38" s="70">
        <v>492660</v>
      </c>
      <c r="J38" s="48" t="s">
        <v>90</v>
      </c>
      <c r="K38" s="40" t="s">
        <v>80</v>
      </c>
      <c r="L38" s="40" t="s">
        <v>81</v>
      </c>
      <c r="M38" s="40" t="s">
        <v>98</v>
      </c>
    </row>
    <row r="39" spans="1:13" x14ac:dyDescent="0.25">
      <c r="A39" s="55">
        <v>38</v>
      </c>
      <c r="B39" s="39" t="s">
        <v>140</v>
      </c>
      <c r="C39" s="53">
        <v>46185</v>
      </c>
      <c r="D39" s="42">
        <v>96702280</v>
      </c>
      <c r="E39" s="41">
        <v>2</v>
      </c>
      <c r="F39" s="69" t="s">
        <v>163</v>
      </c>
      <c r="G39" s="40" t="s">
        <v>247</v>
      </c>
      <c r="H39" s="40" t="s">
        <v>129</v>
      </c>
      <c r="I39" s="70">
        <v>577150</v>
      </c>
      <c r="J39" s="48" t="s">
        <v>90</v>
      </c>
      <c r="K39" s="40" t="s">
        <v>80</v>
      </c>
      <c r="L39" s="40" t="s">
        <v>81</v>
      </c>
      <c r="M39" s="40" t="s">
        <v>98</v>
      </c>
    </row>
    <row r="40" spans="1:13" x14ac:dyDescent="0.25">
      <c r="A40" s="55">
        <v>39</v>
      </c>
      <c r="B40" s="39" t="s">
        <v>140</v>
      </c>
      <c r="C40" s="53">
        <v>46189</v>
      </c>
      <c r="D40" s="42">
        <v>96702280</v>
      </c>
      <c r="E40" s="41">
        <v>2</v>
      </c>
      <c r="F40" s="69" t="s">
        <v>163</v>
      </c>
      <c r="G40" s="48" t="s">
        <v>248</v>
      </c>
      <c r="H40" s="40" t="s">
        <v>129</v>
      </c>
      <c r="I40" s="70">
        <v>380800</v>
      </c>
      <c r="J40" s="48" t="s">
        <v>90</v>
      </c>
      <c r="K40" s="40" t="s">
        <v>80</v>
      </c>
      <c r="L40" s="40" t="s">
        <v>81</v>
      </c>
      <c r="M40" s="40" t="s">
        <v>98</v>
      </c>
    </row>
    <row r="41" spans="1:13" x14ac:dyDescent="0.25">
      <c r="A41" s="55">
        <v>40</v>
      </c>
      <c r="B41" s="39" t="s">
        <v>140</v>
      </c>
      <c r="C41" s="49">
        <v>46170</v>
      </c>
      <c r="D41" s="42">
        <v>96702280</v>
      </c>
      <c r="E41" s="41">
        <v>2</v>
      </c>
      <c r="F41" s="69" t="s">
        <v>163</v>
      </c>
      <c r="G41" s="48" t="s">
        <v>249</v>
      </c>
      <c r="H41" s="40" t="s">
        <v>129</v>
      </c>
      <c r="I41" s="71">
        <v>139674</v>
      </c>
      <c r="J41" s="48" t="s">
        <v>90</v>
      </c>
      <c r="K41" s="40" t="s">
        <v>80</v>
      </c>
      <c r="L41" s="40" t="s">
        <v>81</v>
      </c>
      <c r="M41" s="40" t="s">
        <v>98</v>
      </c>
    </row>
    <row r="42" spans="1:13" x14ac:dyDescent="0.25">
      <c r="A42" s="55">
        <v>41</v>
      </c>
      <c r="B42" s="39" t="s">
        <v>144</v>
      </c>
      <c r="C42" s="53">
        <v>46126</v>
      </c>
      <c r="D42" s="42">
        <v>77002769</v>
      </c>
      <c r="E42" s="41">
        <v>1</v>
      </c>
      <c r="F42" s="69" t="s">
        <v>176</v>
      </c>
      <c r="G42" s="40" t="s">
        <v>250</v>
      </c>
      <c r="H42" s="40" t="s">
        <v>145</v>
      </c>
      <c r="I42" s="70">
        <v>75428</v>
      </c>
      <c r="J42" s="48" t="s">
        <v>90</v>
      </c>
      <c r="K42" s="40" t="s">
        <v>80</v>
      </c>
      <c r="L42" s="40" t="s">
        <v>81</v>
      </c>
      <c r="M42" s="40" t="s">
        <v>98</v>
      </c>
    </row>
    <row r="43" spans="1:13" x14ac:dyDescent="0.25">
      <c r="A43" s="55">
        <v>42</v>
      </c>
      <c r="B43" s="39" t="s">
        <v>144</v>
      </c>
      <c r="C43" s="53">
        <v>46142</v>
      </c>
      <c r="D43" s="42">
        <v>96702280</v>
      </c>
      <c r="E43" s="41">
        <v>2</v>
      </c>
      <c r="F43" s="69" t="s">
        <v>163</v>
      </c>
      <c r="G43" s="40" t="s">
        <v>251</v>
      </c>
      <c r="H43" s="40" t="s">
        <v>145</v>
      </c>
      <c r="I43" s="70">
        <v>392700</v>
      </c>
      <c r="J43" s="48" t="s">
        <v>90</v>
      </c>
      <c r="K43" s="40" t="s">
        <v>80</v>
      </c>
      <c r="L43" s="40" t="s">
        <v>81</v>
      </c>
      <c r="M43" s="40" t="s">
        <v>98</v>
      </c>
    </row>
    <row r="44" spans="1:13" x14ac:dyDescent="0.25">
      <c r="A44" s="55">
        <v>43</v>
      </c>
      <c r="B44" s="39" t="s">
        <v>144</v>
      </c>
      <c r="C44" s="53">
        <v>46195</v>
      </c>
      <c r="D44" s="42">
        <v>96702280</v>
      </c>
      <c r="E44" s="41">
        <v>2</v>
      </c>
      <c r="F44" s="69" t="s">
        <v>163</v>
      </c>
      <c r="G44" s="40" t="s">
        <v>252</v>
      </c>
      <c r="H44" s="40" t="s">
        <v>145</v>
      </c>
      <c r="I44" s="70">
        <v>139674</v>
      </c>
      <c r="J44" s="48" t="s">
        <v>90</v>
      </c>
      <c r="K44" s="40" t="s">
        <v>80</v>
      </c>
      <c r="L44" s="40" t="s">
        <v>81</v>
      </c>
      <c r="M44" s="40" t="s">
        <v>98</v>
      </c>
    </row>
    <row r="45" spans="1:13" x14ac:dyDescent="0.25">
      <c r="A45" s="55">
        <v>44</v>
      </c>
      <c r="B45" s="39" t="s">
        <v>144</v>
      </c>
      <c r="C45" s="53">
        <v>46203</v>
      </c>
      <c r="D45" s="42">
        <v>77002769</v>
      </c>
      <c r="E45" s="41">
        <v>1</v>
      </c>
      <c r="F45" s="69" t="s">
        <v>176</v>
      </c>
      <c r="G45" s="40" t="s">
        <v>253</v>
      </c>
      <c r="H45" s="40" t="s">
        <v>145</v>
      </c>
      <c r="I45" s="70">
        <v>137193</v>
      </c>
      <c r="J45" s="48" t="s">
        <v>90</v>
      </c>
      <c r="K45" s="40" t="s">
        <v>80</v>
      </c>
      <c r="L45" s="40" t="s">
        <v>81</v>
      </c>
      <c r="M45" s="40" t="s">
        <v>98</v>
      </c>
    </row>
    <row r="46" spans="1:13" x14ac:dyDescent="0.25">
      <c r="A46" s="55">
        <v>45</v>
      </c>
      <c r="B46" s="39" t="s">
        <v>152</v>
      </c>
      <c r="C46" s="53">
        <v>46126</v>
      </c>
      <c r="D46" s="42">
        <v>60501000</v>
      </c>
      <c r="E46" s="41">
        <v>8</v>
      </c>
      <c r="F46" s="69" t="s">
        <v>164</v>
      </c>
      <c r="G46" s="40" t="s">
        <v>268</v>
      </c>
      <c r="H46" s="40" t="s">
        <v>157</v>
      </c>
      <c r="I46" s="70">
        <v>43126</v>
      </c>
      <c r="J46" s="48" t="s">
        <v>90</v>
      </c>
      <c r="K46" s="40" t="s">
        <v>80</v>
      </c>
      <c r="L46" s="40" t="s">
        <v>81</v>
      </c>
      <c r="M46" s="40" t="s">
        <v>98</v>
      </c>
    </row>
    <row r="47" spans="1:13" x14ac:dyDescent="0.25">
      <c r="A47" s="55">
        <v>46</v>
      </c>
      <c r="B47" s="39" t="s">
        <v>152</v>
      </c>
      <c r="C47" s="53">
        <v>46126</v>
      </c>
      <c r="D47" s="42">
        <v>76078041</v>
      </c>
      <c r="E47" s="41">
        <v>3</v>
      </c>
      <c r="F47" s="102" t="s">
        <v>267</v>
      </c>
      <c r="G47" s="40" t="s">
        <v>269</v>
      </c>
      <c r="H47" s="40" t="s">
        <v>145</v>
      </c>
      <c r="I47" s="70">
        <v>4101502</v>
      </c>
      <c r="J47" s="48" t="s">
        <v>90</v>
      </c>
      <c r="K47" s="40" t="s">
        <v>80</v>
      </c>
      <c r="L47" s="40" t="s">
        <v>81</v>
      </c>
      <c r="M47" s="40" t="s">
        <v>98</v>
      </c>
    </row>
    <row r="48" spans="1:13" x14ac:dyDescent="0.25">
      <c r="A48" s="55">
        <v>47</v>
      </c>
      <c r="B48" s="39" t="s">
        <v>152</v>
      </c>
      <c r="C48" s="53">
        <v>46142</v>
      </c>
      <c r="D48" s="42">
        <v>77002769</v>
      </c>
      <c r="E48" s="41">
        <v>1</v>
      </c>
      <c r="F48" s="69" t="s">
        <v>176</v>
      </c>
      <c r="G48" s="40" t="s">
        <v>274</v>
      </c>
      <c r="H48" s="40" t="s">
        <v>145</v>
      </c>
      <c r="I48" s="70">
        <v>332724</v>
      </c>
      <c r="J48" s="48" t="s">
        <v>90</v>
      </c>
      <c r="K48" s="40" t="s">
        <v>80</v>
      </c>
      <c r="L48" s="40" t="s">
        <v>81</v>
      </c>
      <c r="M48" s="40" t="s">
        <v>98</v>
      </c>
    </row>
    <row r="49" spans="1:13" x14ac:dyDescent="0.25">
      <c r="A49" s="55">
        <v>48</v>
      </c>
      <c r="B49" s="39" t="s">
        <v>152</v>
      </c>
      <c r="C49" s="53">
        <v>46142</v>
      </c>
      <c r="D49" s="42">
        <v>60501000</v>
      </c>
      <c r="E49" s="41">
        <v>8</v>
      </c>
      <c r="F49" s="69" t="s">
        <v>164</v>
      </c>
      <c r="G49" s="40" t="s">
        <v>270</v>
      </c>
      <c r="H49" s="40" t="s">
        <v>157</v>
      </c>
      <c r="I49" s="70">
        <v>121449</v>
      </c>
      <c r="J49" s="48" t="s">
        <v>90</v>
      </c>
      <c r="K49" s="40" t="s">
        <v>80</v>
      </c>
      <c r="L49" s="40" t="s">
        <v>81</v>
      </c>
      <c r="M49" s="40" t="s">
        <v>98</v>
      </c>
    </row>
    <row r="50" spans="1:13" x14ac:dyDescent="0.25">
      <c r="A50" s="55">
        <v>49</v>
      </c>
      <c r="B50" s="39" t="s">
        <v>152</v>
      </c>
      <c r="C50" s="53">
        <v>46142</v>
      </c>
      <c r="D50" s="42">
        <v>60501000</v>
      </c>
      <c r="E50" s="41">
        <v>8</v>
      </c>
      <c r="F50" s="69" t="s">
        <v>164</v>
      </c>
      <c r="G50" s="40" t="s">
        <v>271</v>
      </c>
      <c r="H50" s="40" t="s">
        <v>157</v>
      </c>
      <c r="I50" s="70">
        <v>128389</v>
      </c>
      <c r="J50" s="48" t="s">
        <v>90</v>
      </c>
      <c r="K50" s="40" t="s">
        <v>80</v>
      </c>
      <c r="L50" s="40" t="s">
        <v>81</v>
      </c>
      <c r="M50" s="40" t="s">
        <v>98</v>
      </c>
    </row>
    <row r="51" spans="1:13" x14ac:dyDescent="0.25">
      <c r="A51" s="55">
        <v>50</v>
      </c>
      <c r="B51" s="39" t="s">
        <v>152</v>
      </c>
      <c r="C51" s="53">
        <v>46142</v>
      </c>
      <c r="D51" s="42">
        <v>77002769</v>
      </c>
      <c r="E51" s="41">
        <v>1</v>
      </c>
      <c r="F51" s="69" t="s">
        <v>176</v>
      </c>
      <c r="G51" s="40" t="s">
        <v>275</v>
      </c>
      <c r="H51" s="40" t="s">
        <v>145</v>
      </c>
      <c r="I51" s="70">
        <v>492660</v>
      </c>
      <c r="J51" s="48" t="s">
        <v>90</v>
      </c>
      <c r="K51" s="40" t="s">
        <v>80</v>
      </c>
      <c r="L51" s="40" t="s">
        <v>81</v>
      </c>
      <c r="M51" s="40" t="s">
        <v>98</v>
      </c>
    </row>
    <row r="52" spans="1:13" x14ac:dyDescent="0.25">
      <c r="A52" s="55">
        <v>51</v>
      </c>
      <c r="B52" s="39" t="s">
        <v>152</v>
      </c>
      <c r="C52" s="53">
        <v>46171</v>
      </c>
      <c r="D52" s="42">
        <v>77002769</v>
      </c>
      <c r="E52" s="41">
        <v>1</v>
      </c>
      <c r="F52" s="69" t="s">
        <v>176</v>
      </c>
      <c r="G52" s="40" t="s">
        <v>276</v>
      </c>
      <c r="H52" s="40" t="s">
        <v>145</v>
      </c>
      <c r="I52" s="70">
        <v>3062233</v>
      </c>
      <c r="J52" s="48" t="s">
        <v>90</v>
      </c>
      <c r="K52" s="40" t="s">
        <v>80</v>
      </c>
      <c r="L52" s="40" t="s">
        <v>81</v>
      </c>
      <c r="M52" s="40" t="s">
        <v>98</v>
      </c>
    </row>
    <row r="53" spans="1:13" x14ac:dyDescent="0.25">
      <c r="A53" s="55">
        <v>52</v>
      </c>
      <c r="B53" s="39" t="s">
        <v>152</v>
      </c>
      <c r="C53" s="53">
        <v>46173</v>
      </c>
      <c r="D53" s="42">
        <v>77002769</v>
      </c>
      <c r="E53" s="41">
        <v>1</v>
      </c>
      <c r="F53" s="69" t="s">
        <v>176</v>
      </c>
      <c r="G53" s="40" t="s">
        <v>280</v>
      </c>
      <c r="H53" s="40" t="s">
        <v>145</v>
      </c>
      <c r="I53" s="70">
        <v>819910</v>
      </c>
      <c r="J53" s="48" t="s">
        <v>90</v>
      </c>
      <c r="K53" s="40" t="s">
        <v>80</v>
      </c>
      <c r="L53" s="40" t="s">
        <v>81</v>
      </c>
      <c r="M53" s="40" t="s">
        <v>98</v>
      </c>
    </row>
    <row r="54" spans="1:13" x14ac:dyDescent="0.25">
      <c r="A54" s="55">
        <v>53</v>
      </c>
      <c r="B54" s="39" t="s">
        <v>152</v>
      </c>
      <c r="C54" s="53">
        <v>46173</v>
      </c>
      <c r="D54" s="42">
        <v>77002769</v>
      </c>
      <c r="E54" s="41">
        <v>1</v>
      </c>
      <c r="F54" s="69" t="s">
        <v>176</v>
      </c>
      <c r="G54" s="40" t="s">
        <v>272</v>
      </c>
      <c r="H54" s="40" t="s">
        <v>145</v>
      </c>
      <c r="I54" s="70">
        <v>5875030</v>
      </c>
      <c r="J54" s="48" t="s">
        <v>90</v>
      </c>
      <c r="K54" s="40" t="s">
        <v>80</v>
      </c>
      <c r="L54" s="40" t="s">
        <v>81</v>
      </c>
      <c r="M54" s="40" t="s">
        <v>98</v>
      </c>
    </row>
    <row r="55" spans="1:13" x14ac:dyDescent="0.25">
      <c r="A55" s="55">
        <v>54</v>
      </c>
      <c r="B55" s="39" t="s">
        <v>152</v>
      </c>
      <c r="C55" s="53">
        <v>46192</v>
      </c>
      <c r="D55" s="42">
        <v>60501000</v>
      </c>
      <c r="E55" s="41">
        <v>8</v>
      </c>
      <c r="F55" s="69" t="s">
        <v>164</v>
      </c>
      <c r="G55" s="40" t="s">
        <v>265</v>
      </c>
      <c r="H55" s="40" t="s">
        <v>157</v>
      </c>
      <c r="I55" s="70">
        <v>48516</v>
      </c>
      <c r="J55" s="48" t="s">
        <v>90</v>
      </c>
      <c r="K55" s="40" t="s">
        <v>80</v>
      </c>
      <c r="L55" s="40" t="s">
        <v>81</v>
      </c>
      <c r="M55" s="40" t="s">
        <v>98</v>
      </c>
    </row>
    <row r="56" spans="1:13" x14ac:dyDescent="0.25">
      <c r="A56" s="55">
        <v>55</v>
      </c>
      <c r="B56" s="39" t="s">
        <v>152</v>
      </c>
      <c r="C56" s="53">
        <v>46195</v>
      </c>
      <c r="D56" s="42">
        <v>96702280</v>
      </c>
      <c r="E56" s="41">
        <v>2</v>
      </c>
      <c r="F56" s="69" t="s">
        <v>163</v>
      </c>
      <c r="G56" s="40" t="s">
        <v>277</v>
      </c>
      <c r="H56" s="40" t="s">
        <v>145</v>
      </c>
      <c r="I56" s="70">
        <v>139675</v>
      </c>
      <c r="J56" s="48" t="s">
        <v>90</v>
      </c>
      <c r="K56" s="40" t="s">
        <v>80</v>
      </c>
      <c r="L56" s="40" t="s">
        <v>81</v>
      </c>
      <c r="M56" s="40" t="s">
        <v>98</v>
      </c>
    </row>
    <row r="57" spans="1:13" x14ac:dyDescent="0.25">
      <c r="A57" s="55">
        <v>56</v>
      </c>
      <c r="B57" s="39" t="s">
        <v>152</v>
      </c>
      <c r="C57" s="53">
        <v>46199</v>
      </c>
      <c r="D57" s="42">
        <v>77002769</v>
      </c>
      <c r="E57" s="41">
        <v>1</v>
      </c>
      <c r="F57" s="69" t="s">
        <v>176</v>
      </c>
      <c r="G57" s="40" t="s">
        <v>276</v>
      </c>
      <c r="H57" s="40" t="s">
        <v>145</v>
      </c>
      <c r="I57" s="70">
        <v>479483</v>
      </c>
      <c r="J57" s="48" t="s">
        <v>90</v>
      </c>
      <c r="K57" s="40" t="s">
        <v>80</v>
      </c>
      <c r="L57" s="40" t="s">
        <v>81</v>
      </c>
      <c r="M57" s="40" t="s">
        <v>98</v>
      </c>
    </row>
    <row r="58" spans="1:13" x14ac:dyDescent="0.25">
      <c r="A58" s="55">
        <v>57</v>
      </c>
      <c r="B58" s="39" t="s">
        <v>152</v>
      </c>
      <c r="C58" s="53">
        <v>46199</v>
      </c>
      <c r="D58" s="42">
        <v>77002769</v>
      </c>
      <c r="E58" s="41">
        <v>1</v>
      </c>
      <c r="F58" s="69" t="s">
        <v>176</v>
      </c>
      <c r="G58" s="40" t="s">
        <v>278</v>
      </c>
      <c r="H58" s="40" t="s">
        <v>145</v>
      </c>
      <c r="I58" s="70">
        <v>274385</v>
      </c>
      <c r="J58" s="48" t="s">
        <v>90</v>
      </c>
      <c r="K58" s="40" t="s">
        <v>80</v>
      </c>
      <c r="L58" s="40" t="s">
        <v>81</v>
      </c>
      <c r="M58" s="40" t="s">
        <v>98</v>
      </c>
    </row>
    <row r="59" spans="1:13" x14ac:dyDescent="0.25">
      <c r="A59" s="55">
        <v>58</v>
      </c>
      <c r="B59" s="39" t="s">
        <v>152</v>
      </c>
      <c r="C59" s="53">
        <v>46203</v>
      </c>
      <c r="D59" s="42">
        <v>77002769</v>
      </c>
      <c r="E59" s="41">
        <v>1</v>
      </c>
      <c r="F59" s="69" t="s">
        <v>176</v>
      </c>
      <c r="G59" s="40" t="s">
        <v>273</v>
      </c>
      <c r="H59" s="40" t="s">
        <v>145</v>
      </c>
      <c r="I59" s="70">
        <v>697635</v>
      </c>
      <c r="J59" s="48" t="s">
        <v>90</v>
      </c>
      <c r="K59" s="40" t="s">
        <v>80</v>
      </c>
      <c r="L59" s="40" t="s">
        <v>81</v>
      </c>
      <c r="M59" s="40" t="s">
        <v>98</v>
      </c>
    </row>
    <row r="60" spans="1:13" x14ac:dyDescent="0.25">
      <c r="A60" s="55">
        <v>59</v>
      </c>
      <c r="B60" s="39" t="s">
        <v>170</v>
      </c>
      <c r="C60" s="53">
        <v>46171</v>
      </c>
      <c r="D60" s="42">
        <v>76078041</v>
      </c>
      <c r="E60" s="41">
        <v>3</v>
      </c>
      <c r="F60" s="102" t="s">
        <v>267</v>
      </c>
      <c r="G60" s="40" t="s">
        <v>254</v>
      </c>
      <c r="H60" s="40" t="s">
        <v>167</v>
      </c>
      <c r="I60" s="70">
        <v>185640</v>
      </c>
      <c r="J60" s="40" t="s">
        <v>166</v>
      </c>
      <c r="K60" s="40" t="s">
        <v>80</v>
      </c>
      <c r="L60" s="40" t="s">
        <v>87</v>
      </c>
      <c r="M60" s="40" t="s">
        <v>98</v>
      </c>
    </row>
    <row r="61" spans="1:13" x14ac:dyDescent="0.25">
      <c r="A61" s="55">
        <v>60</v>
      </c>
      <c r="B61" s="39" t="s">
        <v>170</v>
      </c>
      <c r="C61" s="53">
        <v>46093</v>
      </c>
      <c r="D61" s="42">
        <v>76078041</v>
      </c>
      <c r="E61" s="41">
        <v>3</v>
      </c>
      <c r="F61" s="102" t="s">
        <v>267</v>
      </c>
      <c r="G61" s="40" t="s">
        <v>255</v>
      </c>
      <c r="H61" s="40" t="s">
        <v>167</v>
      </c>
      <c r="I61" s="70">
        <v>177548</v>
      </c>
      <c r="J61" s="40" t="s">
        <v>166</v>
      </c>
      <c r="K61" s="40" t="s">
        <v>80</v>
      </c>
      <c r="L61" s="40" t="s">
        <v>87</v>
      </c>
      <c r="M61" s="40" t="s">
        <v>98</v>
      </c>
    </row>
    <row r="62" spans="1:13" x14ac:dyDescent="0.25">
      <c r="A62" s="55">
        <v>61</v>
      </c>
      <c r="B62" s="39" t="s">
        <v>165</v>
      </c>
      <c r="C62" s="53">
        <v>46152</v>
      </c>
      <c r="D62" s="42">
        <v>87778800</v>
      </c>
      <c r="E62" s="41">
        <v>8</v>
      </c>
      <c r="F62" s="69" t="s">
        <v>180</v>
      </c>
      <c r="G62" s="40" t="s">
        <v>256</v>
      </c>
      <c r="H62" s="40" t="s">
        <v>257</v>
      </c>
      <c r="I62" s="70">
        <v>211700</v>
      </c>
      <c r="J62" s="40" t="s">
        <v>258</v>
      </c>
      <c r="K62" s="40" t="s">
        <v>259</v>
      </c>
      <c r="L62" s="40" t="s">
        <v>260</v>
      </c>
      <c r="M62" s="40" t="s">
        <v>98</v>
      </c>
    </row>
    <row r="63" spans="1:13" x14ac:dyDescent="0.25">
      <c r="A63" s="55">
        <v>62</v>
      </c>
      <c r="B63" s="39" t="s">
        <v>165</v>
      </c>
      <c r="C63" s="53">
        <v>46180</v>
      </c>
      <c r="D63" s="42">
        <v>87778800</v>
      </c>
      <c r="E63" s="41">
        <v>8</v>
      </c>
      <c r="F63" s="69" t="s">
        <v>180</v>
      </c>
      <c r="G63" s="40" t="s">
        <v>261</v>
      </c>
      <c r="H63" s="40" t="s">
        <v>262</v>
      </c>
      <c r="I63" s="70">
        <v>87408</v>
      </c>
      <c r="J63" s="40" t="s">
        <v>258</v>
      </c>
      <c r="K63" s="40" t="s">
        <v>259</v>
      </c>
      <c r="L63" s="40" t="s">
        <v>263</v>
      </c>
      <c r="M63" s="40" t="s">
        <v>98</v>
      </c>
    </row>
    <row r="64" spans="1:13" x14ac:dyDescent="0.25">
      <c r="A64" s="55">
        <v>63</v>
      </c>
      <c r="B64" s="39" t="s">
        <v>9</v>
      </c>
      <c r="C64" s="53">
        <v>46155</v>
      </c>
      <c r="D64" s="42">
        <v>96546100</v>
      </c>
      <c r="E64" s="41">
        <v>0</v>
      </c>
      <c r="F64" s="69" t="s">
        <v>181</v>
      </c>
      <c r="G64" s="40" t="s">
        <v>264</v>
      </c>
      <c r="H64" s="40" t="s">
        <v>148</v>
      </c>
      <c r="I64" s="70">
        <v>100585</v>
      </c>
      <c r="J64" s="40" t="s">
        <v>90</v>
      </c>
      <c r="K64" s="40" t="s">
        <v>80</v>
      </c>
      <c r="L64" s="40" t="s">
        <v>81</v>
      </c>
      <c r="M64" s="40" t="s">
        <v>98</v>
      </c>
    </row>
    <row r="65" spans="1:10" x14ac:dyDescent="0.25">
      <c r="A65" s="55"/>
      <c r="H65" s="58"/>
      <c r="I65" s="54">
        <f>SUM(I2:I64)</f>
        <v>24856411</v>
      </c>
      <c r="J65" s="37">
        <f>I65-'Resumen por Región'!D25</f>
        <v>0</v>
      </c>
    </row>
    <row r="66" spans="1:10" x14ac:dyDescent="0.25">
      <c r="A66" s="67" t="s">
        <v>72</v>
      </c>
      <c r="B66" s="77" t="s">
        <v>206</v>
      </c>
      <c r="C66" s="77"/>
      <c r="D66" s="77"/>
      <c r="E66" s="77"/>
      <c r="F66" s="77"/>
      <c r="G66" s="77"/>
      <c r="I66" s="66"/>
      <c r="J66" s="65"/>
    </row>
    <row r="67" spans="1:10" x14ac:dyDescent="0.25">
      <c r="I67" s="37"/>
    </row>
    <row r="68" spans="1:10" x14ac:dyDescent="0.25">
      <c r="I68" s="37"/>
    </row>
    <row r="69" spans="1:10" x14ac:dyDescent="0.25">
      <c r="I69" s="37"/>
    </row>
    <row r="70" spans="1:10" x14ac:dyDescent="0.25">
      <c r="B70" s="64"/>
    </row>
    <row r="71" spans="1:10" x14ac:dyDescent="0.25">
      <c r="B71" s="64"/>
    </row>
    <row r="72" spans="1:10" x14ac:dyDescent="0.25">
      <c r="B72"/>
      <c r="D72" s="63"/>
    </row>
    <row r="73" spans="1:10" x14ac:dyDescent="0.25">
      <c r="B73"/>
      <c r="D73" s="63"/>
    </row>
    <row r="74" spans="1:10" x14ac:dyDescent="0.25">
      <c r="B74"/>
      <c r="D74" s="63"/>
    </row>
    <row r="75" spans="1:10" x14ac:dyDescent="0.25">
      <c r="B75"/>
      <c r="D75" s="63"/>
    </row>
    <row r="76" spans="1:10" x14ac:dyDescent="0.25">
      <c r="B76"/>
      <c r="D76" s="63"/>
    </row>
    <row r="77" spans="1:10" x14ac:dyDescent="0.25">
      <c r="B77"/>
      <c r="D77" s="63"/>
    </row>
    <row r="78" spans="1:10" x14ac:dyDescent="0.25">
      <c r="B78"/>
      <c r="D78" s="63"/>
    </row>
    <row r="79" spans="1:10" x14ac:dyDescent="0.25">
      <c r="B79"/>
      <c r="D79" s="63"/>
    </row>
    <row r="80" spans="1:10" x14ac:dyDescent="0.25">
      <c r="B80"/>
      <c r="D80" s="63"/>
    </row>
    <row r="81" spans="1:4" x14ac:dyDescent="0.25">
      <c r="A81"/>
      <c r="B81"/>
      <c r="D81" s="63"/>
    </row>
    <row r="82" spans="1:4" x14ac:dyDescent="0.25">
      <c r="A82"/>
      <c r="B82"/>
      <c r="D82" s="63"/>
    </row>
    <row r="83" spans="1:4" x14ac:dyDescent="0.25">
      <c r="A83"/>
      <c r="B83"/>
      <c r="D83" s="63"/>
    </row>
    <row r="84" spans="1:4" x14ac:dyDescent="0.25">
      <c r="A84"/>
      <c r="B84"/>
      <c r="D84" s="63"/>
    </row>
    <row r="85" spans="1:4" x14ac:dyDescent="0.25">
      <c r="A85"/>
      <c r="B85"/>
      <c r="D85" s="63"/>
    </row>
    <row r="86" spans="1:4" x14ac:dyDescent="0.25">
      <c r="A86"/>
      <c r="B86"/>
      <c r="D86" s="63"/>
    </row>
    <row r="87" spans="1:4" x14ac:dyDescent="0.25">
      <c r="A87"/>
      <c r="B87"/>
      <c r="D87" s="63"/>
    </row>
    <row r="88" spans="1:4" x14ac:dyDescent="0.25">
      <c r="A88"/>
      <c r="B88"/>
      <c r="D88" s="63"/>
    </row>
    <row r="89" spans="1:4" x14ac:dyDescent="0.25">
      <c r="A89"/>
      <c r="B89"/>
      <c r="D89" s="63"/>
    </row>
    <row r="90" spans="1:4" x14ac:dyDescent="0.25">
      <c r="A90"/>
      <c r="B90"/>
      <c r="D90" s="63"/>
    </row>
    <row r="91" spans="1:4" x14ac:dyDescent="0.25">
      <c r="A91"/>
      <c r="B91"/>
      <c r="D91" s="63"/>
    </row>
    <row r="92" spans="1:4" x14ac:dyDescent="0.25">
      <c r="A92"/>
      <c r="B92"/>
      <c r="D92" s="63"/>
    </row>
    <row r="93" spans="1:4" x14ac:dyDescent="0.25">
      <c r="A93"/>
      <c r="B93"/>
      <c r="D93" s="63"/>
    </row>
    <row r="94" spans="1:4" x14ac:dyDescent="0.25">
      <c r="A94"/>
      <c r="B94"/>
      <c r="D94" s="63"/>
    </row>
    <row r="95" spans="1:4" x14ac:dyDescent="0.25">
      <c r="A95"/>
      <c r="B95"/>
      <c r="D95" s="63"/>
    </row>
    <row r="96" spans="1:4" x14ac:dyDescent="0.25">
      <c r="A96"/>
      <c r="B96"/>
      <c r="D96" s="63"/>
    </row>
    <row r="97" spans="1:4" x14ac:dyDescent="0.25">
      <c r="A97"/>
      <c r="B97"/>
      <c r="D97" s="63"/>
    </row>
    <row r="98" spans="1:4" x14ac:dyDescent="0.25">
      <c r="A98"/>
      <c r="B98"/>
      <c r="D98" s="63"/>
    </row>
    <row r="99" spans="1:4" x14ac:dyDescent="0.25">
      <c r="A99"/>
      <c r="B99"/>
      <c r="D99" s="63"/>
    </row>
    <row r="100" spans="1:4" x14ac:dyDescent="0.25">
      <c r="A100"/>
      <c r="B100"/>
      <c r="D100" s="63"/>
    </row>
    <row r="101" spans="1:4" x14ac:dyDescent="0.25">
      <c r="A101"/>
      <c r="B101"/>
      <c r="D101" s="63"/>
    </row>
    <row r="102" spans="1:4" x14ac:dyDescent="0.25">
      <c r="A102"/>
      <c r="B102"/>
      <c r="D102" s="63"/>
    </row>
    <row r="103" spans="1:4" x14ac:dyDescent="0.25">
      <c r="A103"/>
      <c r="B103"/>
      <c r="D103" s="63"/>
    </row>
    <row r="104" spans="1:4" x14ac:dyDescent="0.25">
      <c r="A104"/>
      <c r="B104"/>
      <c r="D104" s="63"/>
    </row>
    <row r="105" spans="1:4" x14ac:dyDescent="0.25">
      <c r="A105"/>
      <c r="B105"/>
      <c r="D105" s="63"/>
    </row>
    <row r="106" spans="1:4" x14ac:dyDescent="0.25">
      <c r="A106"/>
      <c r="B106"/>
      <c r="D106" s="63"/>
    </row>
    <row r="107" spans="1:4" x14ac:dyDescent="0.25">
      <c r="A107"/>
      <c r="B107"/>
      <c r="D107" s="63"/>
    </row>
    <row r="108" spans="1:4" x14ac:dyDescent="0.25">
      <c r="A108"/>
      <c r="B108"/>
      <c r="D108" s="63"/>
    </row>
    <row r="109" spans="1:4" x14ac:dyDescent="0.25">
      <c r="A109"/>
      <c r="B109"/>
      <c r="D109" s="63"/>
    </row>
    <row r="110" spans="1:4" x14ac:dyDescent="0.25">
      <c r="A110"/>
      <c r="B110"/>
      <c r="D110" s="63"/>
    </row>
    <row r="111" spans="1:4" x14ac:dyDescent="0.25">
      <c r="A111"/>
      <c r="B111"/>
      <c r="D111" s="63"/>
    </row>
    <row r="112" spans="1:4" x14ac:dyDescent="0.25">
      <c r="A112"/>
      <c r="B112"/>
      <c r="D112" s="63"/>
    </row>
    <row r="113" spans="1:4" x14ac:dyDescent="0.25">
      <c r="A113"/>
      <c r="B113"/>
      <c r="D113" s="63"/>
    </row>
    <row r="114" spans="1:4" x14ac:dyDescent="0.25">
      <c r="A114"/>
      <c r="B114"/>
      <c r="D114" s="63"/>
    </row>
    <row r="115" spans="1:4" x14ac:dyDescent="0.25">
      <c r="A115"/>
      <c r="B115"/>
      <c r="D115" s="63"/>
    </row>
    <row r="116" spans="1:4" x14ac:dyDescent="0.25">
      <c r="A116"/>
      <c r="B116"/>
      <c r="D116" s="63"/>
    </row>
    <row r="117" spans="1:4" x14ac:dyDescent="0.25">
      <c r="A117"/>
      <c r="B117"/>
      <c r="D117" s="63"/>
    </row>
    <row r="118" spans="1:4" x14ac:dyDescent="0.25">
      <c r="A118"/>
      <c r="B118"/>
      <c r="D118" s="63"/>
    </row>
    <row r="119" spans="1:4" x14ac:dyDescent="0.25">
      <c r="A119"/>
      <c r="B119"/>
      <c r="D119" s="63"/>
    </row>
    <row r="120" spans="1:4" x14ac:dyDescent="0.25">
      <c r="A120"/>
      <c r="B120"/>
      <c r="D120" s="63"/>
    </row>
    <row r="121" spans="1:4" x14ac:dyDescent="0.25">
      <c r="A121"/>
      <c r="B121"/>
      <c r="D121" s="63"/>
    </row>
    <row r="122" spans="1:4" x14ac:dyDescent="0.25">
      <c r="A122"/>
      <c r="B122"/>
      <c r="D122" s="63"/>
    </row>
    <row r="123" spans="1:4" x14ac:dyDescent="0.25">
      <c r="A123"/>
      <c r="B123"/>
      <c r="D123" s="63"/>
    </row>
    <row r="124" spans="1:4" x14ac:dyDescent="0.25">
      <c r="A124"/>
      <c r="B124"/>
      <c r="D124" s="63"/>
    </row>
    <row r="125" spans="1:4" x14ac:dyDescent="0.25">
      <c r="A125"/>
      <c r="B125"/>
      <c r="D125" s="63"/>
    </row>
    <row r="126" spans="1:4" x14ac:dyDescent="0.25">
      <c r="A126"/>
      <c r="B126"/>
      <c r="D126" s="63"/>
    </row>
    <row r="127" spans="1:4" x14ac:dyDescent="0.25">
      <c r="A127"/>
      <c r="B127"/>
      <c r="D127" s="63"/>
    </row>
    <row r="128" spans="1:4" x14ac:dyDescent="0.25">
      <c r="A128"/>
      <c r="B128"/>
      <c r="D128" s="63"/>
    </row>
    <row r="129" spans="1:4" x14ac:dyDescent="0.25">
      <c r="A129"/>
      <c r="B129"/>
      <c r="D129" s="63"/>
    </row>
    <row r="130" spans="1:4" x14ac:dyDescent="0.25">
      <c r="A130"/>
      <c r="B130"/>
      <c r="D130" s="63"/>
    </row>
    <row r="131" spans="1:4" x14ac:dyDescent="0.25">
      <c r="A131"/>
      <c r="B131"/>
      <c r="D131" s="63"/>
    </row>
  </sheetData>
  <mergeCells count="1">
    <mergeCell ref="B66:G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E609D-201C-42EB-98F6-4C597EBDE324}">
  <dimension ref="A1:M110"/>
  <sheetViews>
    <sheetView zoomScaleNormal="100" workbookViewId="0">
      <pane xSplit="6" ySplit="1" topLeftCell="H9" activePane="bottomRight" state="frozen"/>
      <selection pane="topRight" activeCell="G1" sqref="G1"/>
      <selection pane="bottomLeft" activeCell="A2" sqref="A2"/>
      <selection pane="bottomRight" activeCell="H30" sqref="H30"/>
    </sheetView>
  </sheetViews>
  <sheetFormatPr baseColWidth="10" defaultRowHeight="15" x14ac:dyDescent="0.25"/>
  <cols>
    <col min="1" max="1" width="6.7109375" style="52" bestFit="1" customWidth="1"/>
    <col min="2" max="2" width="49.42578125" style="52" bestFit="1" customWidth="1"/>
    <col min="3" max="3" width="10.42578125" bestFit="1" customWidth="1"/>
    <col min="4" max="4" width="11" style="59" bestFit="1" customWidth="1"/>
    <col min="5" max="5" width="3.5703125" style="60" bestFit="1" customWidth="1"/>
    <col min="6" max="6" width="53.28515625" bestFit="1" customWidth="1"/>
    <col min="7" max="7" width="255.7109375" bestFit="1" customWidth="1"/>
    <col min="8" max="8" width="31.28515625" bestFit="1" customWidth="1"/>
    <col min="9" max="9" width="9.5703125" bestFit="1" customWidth="1"/>
    <col min="10" max="10" width="68.140625" bestFit="1" customWidth="1"/>
    <col min="11" max="11" width="27.85546875" bestFit="1" customWidth="1"/>
    <col min="12" max="12" width="48.140625" bestFit="1" customWidth="1"/>
    <col min="13" max="13" width="50.5703125" bestFit="1" customWidth="1"/>
  </cols>
  <sheetData>
    <row r="1" spans="1:13" s="56" customFormat="1" x14ac:dyDescent="0.25">
      <c r="A1" s="57" t="s">
        <v>41</v>
      </c>
      <c r="B1" s="57" t="s">
        <v>0</v>
      </c>
      <c r="C1" s="57" t="s">
        <v>71</v>
      </c>
      <c r="D1" s="61" t="s">
        <v>2</v>
      </c>
      <c r="E1" s="51" t="s">
        <v>1</v>
      </c>
      <c r="F1" s="57" t="s">
        <v>66</v>
      </c>
      <c r="G1" s="57" t="s">
        <v>4</v>
      </c>
      <c r="H1" s="57" t="s">
        <v>8</v>
      </c>
      <c r="I1" s="57" t="s">
        <v>3</v>
      </c>
      <c r="J1" s="57" t="s">
        <v>67</v>
      </c>
      <c r="K1" s="57" t="s">
        <v>68</v>
      </c>
      <c r="L1" s="57" t="s">
        <v>69</v>
      </c>
      <c r="M1" s="57" t="s">
        <v>70</v>
      </c>
    </row>
    <row r="2" spans="1:13" x14ac:dyDescent="0.25">
      <c r="A2" s="55">
        <v>1</v>
      </c>
      <c r="B2" s="39" t="s">
        <v>43</v>
      </c>
      <c r="C2" s="53">
        <v>46049</v>
      </c>
      <c r="D2" s="42">
        <v>96702280</v>
      </c>
      <c r="E2" s="41">
        <v>2</v>
      </c>
      <c r="F2" s="69" t="s">
        <v>163</v>
      </c>
      <c r="G2" s="40" t="s">
        <v>78</v>
      </c>
      <c r="H2" s="40" t="s">
        <v>173</v>
      </c>
      <c r="I2" s="70">
        <v>166005</v>
      </c>
      <c r="J2" s="40" t="s">
        <v>79</v>
      </c>
      <c r="K2" s="40" t="s">
        <v>80</v>
      </c>
      <c r="L2" s="40" t="s">
        <v>81</v>
      </c>
      <c r="M2" s="40" t="s">
        <v>82</v>
      </c>
    </row>
    <row r="3" spans="1:13" x14ac:dyDescent="0.25">
      <c r="A3" s="55">
        <v>2</v>
      </c>
      <c r="B3" s="39" t="s">
        <v>43</v>
      </c>
      <c r="C3" s="53">
        <v>46099</v>
      </c>
      <c r="D3" s="42">
        <v>78081599</v>
      </c>
      <c r="E3" s="41" t="s">
        <v>83</v>
      </c>
      <c r="F3" s="69" t="s">
        <v>174</v>
      </c>
      <c r="G3" s="40" t="s">
        <v>78</v>
      </c>
      <c r="H3" s="40" t="s">
        <v>173</v>
      </c>
      <c r="I3" s="70">
        <v>164815</v>
      </c>
      <c r="J3" s="40" t="s">
        <v>79</v>
      </c>
      <c r="K3" s="40" t="s">
        <v>80</v>
      </c>
      <c r="L3" s="40" t="s">
        <v>81</v>
      </c>
      <c r="M3" s="40" t="s">
        <v>82</v>
      </c>
    </row>
    <row r="4" spans="1:13" x14ac:dyDescent="0.25">
      <c r="A4" s="55">
        <v>3</v>
      </c>
      <c r="B4" s="39" t="s">
        <v>84</v>
      </c>
      <c r="C4" s="53">
        <v>46053</v>
      </c>
      <c r="D4" s="42">
        <v>77002769</v>
      </c>
      <c r="E4" s="41">
        <v>1</v>
      </c>
      <c r="F4" s="69" t="s">
        <v>176</v>
      </c>
      <c r="G4" s="40" t="s">
        <v>85</v>
      </c>
      <c r="H4" s="40" t="s">
        <v>86</v>
      </c>
      <c r="I4" s="70">
        <v>175204</v>
      </c>
      <c r="J4" s="40" t="s">
        <v>166</v>
      </c>
      <c r="K4" s="40" t="s">
        <v>80</v>
      </c>
      <c r="L4" s="40" t="s">
        <v>87</v>
      </c>
      <c r="M4" s="40" t="s">
        <v>82</v>
      </c>
    </row>
    <row r="5" spans="1:13" ht="30" x14ac:dyDescent="0.25">
      <c r="A5" s="55">
        <v>4</v>
      </c>
      <c r="B5" s="39" t="s">
        <v>84</v>
      </c>
      <c r="C5" s="53">
        <v>46071</v>
      </c>
      <c r="D5" s="42">
        <v>77002769</v>
      </c>
      <c r="E5" s="41">
        <v>1</v>
      </c>
      <c r="F5" s="69" t="s">
        <v>176</v>
      </c>
      <c r="G5" s="74" t="s">
        <v>201</v>
      </c>
      <c r="H5" s="40" t="s">
        <v>86</v>
      </c>
      <c r="I5" s="70">
        <v>175204</v>
      </c>
      <c r="J5" s="40" t="s">
        <v>166</v>
      </c>
      <c r="K5" s="40" t="s">
        <v>80</v>
      </c>
      <c r="L5" s="40" t="s">
        <v>87</v>
      </c>
      <c r="M5" s="40" t="s">
        <v>82</v>
      </c>
    </row>
    <row r="6" spans="1:13" s="64" customFormat="1" x14ac:dyDescent="0.25">
      <c r="A6" s="55">
        <v>5</v>
      </c>
      <c r="B6" s="39" t="s">
        <v>6</v>
      </c>
      <c r="C6" s="49">
        <v>46100</v>
      </c>
      <c r="D6" s="50">
        <v>77204206</v>
      </c>
      <c r="E6" s="73" t="s">
        <v>88</v>
      </c>
      <c r="F6" s="69" t="s">
        <v>187</v>
      </c>
      <c r="G6" s="48" t="s">
        <v>197</v>
      </c>
      <c r="H6" s="48" t="s">
        <v>89</v>
      </c>
      <c r="I6" s="71">
        <v>91500</v>
      </c>
      <c r="J6" s="48" t="s">
        <v>90</v>
      </c>
      <c r="K6" s="48" t="s">
        <v>80</v>
      </c>
      <c r="L6" s="48" t="s">
        <v>81</v>
      </c>
      <c r="M6" s="48" t="s">
        <v>82</v>
      </c>
    </row>
    <row r="7" spans="1:13" x14ac:dyDescent="0.25">
      <c r="A7" s="55">
        <v>6</v>
      </c>
      <c r="B7" s="39" t="s">
        <v>45</v>
      </c>
      <c r="C7" s="53">
        <v>46073</v>
      </c>
      <c r="D7" s="42">
        <v>80764900</v>
      </c>
      <c r="E7" s="41">
        <v>0</v>
      </c>
      <c r="F7" s="69" t="s">
        <v>184</v>
      </c>
      <c r="G7" s="40" t="s">
        <v>91</v>
      </c>
      <c r="H7" s="40" t="s">
        <v>92</v>
      </c>
      <c r="I7" s="70">
        <v>36604</v>
      </c>
      <c r="J7" s="40" t="s">
        <v>93</v>
      </c>
      <c r="K7" s="40" t="s">
        <v>80</v>
      </c>
      <c r="L7" s="40" t="s">
        <v>94</v>
      </c>
      <c r="M7" s="40" t="s">
        <v>95</v>
      </c>
    </row>
    <row r="8" spans="1:13" x14ac:dyDescent="0.25">
      <c r="A8" s="55">
        <v>7</v>
      </c>
      <c r="B8" s="39" t="s">
        <v>46</v>
      </c>
      <c r="C8" s="53">
        <v>46112</v>
      </c>
      <c r="D8" s="42">
        <v>96705640</v>
      </c>
      <c r="E8" s="41">
        <v>5</v>
      </c>
      <c r="F8" s="69" t="s">
        <v>183</v>
      </c>
      <c r="G8" s="40" t="s">
        <v>205</v>
      </c>
      <c r="H8" s="40" t="s">
        <v>96</v>
      </c>
      <c r="I8" s="70">
        <v>138040</v>
      </c>
      <c r="J8" s="40" t="s">
        <v>90</v>
      </c>
      <c r="K8" s="40" t="s">
        <v>80</v>
      </c>
      <c r="L8" s="40" t="s">
        <v>97</v>
      </c>
      <c r="M8" s="40" t="s">
        <v>98</v>
      </c>
    </row>
    <row r="9" spans="1:13" x14ac:dyDescent="0.25">
      <c r="A9" s="55">
        <v>8</v>
      </c>
      <c r="B9" s="39" t="s">
        <v>99</v>
      </c>
      <c r="C9" s="53">
        <v>46089</v>
      </c>
      <c r="D9" s="42">
        <v>96852720</v>
      </c>
      <c r="E9" s="41">
        <v>7</v>
      </c>
      <c r="F9" s="69" t="s">
        <v>182</v>
      </c>
      <c r="G9" s="40" t="s">
        <v>100</v>
      </c>
      <c r="H9" s="40" t="s">
        <v>101</v>
      </c>
      <c r="I9" s="70">
        <v>24990</v>
      </c>
      <c r="J9" s="40" t="s">
        <v>102</v>
      </c>
      <c r="K9" s="40" t="s">
        <v>103</v>
      </c>
      <c r="L9" s="40" t="s">
        <v>104</v>
      </c>
      <c r="M9" s="40" t="s">
        <v>105</v>
      </c>
    </row>
    <row r="10" spans="1:13" x14ac:dyDescent="0.25">
      <c r="A10" s="55">
        <v>9</v>
      </c>
      <c r="B10" s="39" t="s">
        <v>7</v>
      </c>
      <c r="C10" s="53">
        <v>46112</v>
      </c>
      <c r="D10" s="42">
        <v>81535500</v>
      </c>
      <c r="E10" s="41">
        <v>8</v>
      </c>
      <c r="F10" s="69" t="s">
        <v>186</v>
      </c>
      <c r="G10" s="40" t="s">
        <v>106</v>
      </c>
      <c r="H10" s="40" t="s">
        <v>107</v>
      </c>
      <c r="I10" s="70">
        <v>125664</v>
      </c>
      <c r="J10" s="40" t="s">
        <v>108</v>
      </c>
      <c r="K10" s="40" t="s">
        <v>80</v>
      </c>
      <c r="L10" s="40" t="s">
        <v>106</v>
      </c>
      <c r="M10" s="40" t="s">
        <v>82</v>
      </c>
    </row>
    <row r="11" spans="1:13" x14ac:dyDescent="0.25">
      <c r="A11" s="55">
        <v>10</v>
      </c>
      <c r="B11" s="39" t="s">
        <v>172</v>
      </c>
      <c r="C11" s="53">
        <v>46079</v>
      </c>
      <c r="D11" s="42">
        <v>77523738</v>
      </c>
      <c r="E11" s="41">
        <v>4</v>
      </c>
      <c r="F11" s="69" t="s">
        <v>185</v>
      </c>
      <c r="G11" s="40" t="s">
        <v>109</v>
      </c>
      <c r="H11" s="40" t="s">
        <v>110</v>
      </c>
      <c r="I11" s="70">
        <v>154700</v>
      </c>
      <c r="J11" s="40" t="s">
        <v>90</v>
      </c>
      <c r="K11" s="40" t="s">
        <v>80</v>
      </c>
      <c r="L11" s="40" t="s">
        <v>111</v>
      </c>
      <c r="M11" s="40" t="s">
        <v>82</v>
      </c>
    </row>
    <row r="12" spans="1:13" x14ac:dyDescent="0.25">
      <c r="A12" s="55">
        <v>11</v>
      </c>
      <c r="B12" s="39" t="s">
        <v>112</v>
      </c>
      <c r="C12" s="53">
        <v>46064</v>
      </c>
      <c r="D12" s="42">
        <v>87778800</v>
      </c>
      <c r="E12" s="41">
        <v>8</v>
      </c>
      <c r="F12" s="69" t="s">
        <v>180</v>
      </c>
      <c r="G12" s="40" t="s">
        <v>113</v>
      </c>
      <c r="H12" s="40" t="s">
        <v>114</v>
      </c>
      <c r="I12" s="70">
        <v>203000</v>
      </c>
      <c r="J12" s="40" t="s">
        <v>115</v>
      </c>
      <c r="K12" s="40" t="s">
        <v>80</v>
      </c>
      <c r="L12" s="40" t="s">
        <v>81</v>
      </c>
      <c r="M12" s="40" t="s">
        <v>116</v>
      </c>
    </row>
    <row r="13" spans="1:13" x14ac:dyDescent="0.25">
      <c r="A13" s="55">
        <v>12</v>
      </c>
      <c r="B13" s="39" t="s">
        <v>112</v>
      </c>
      <c r="C13" s="53">
        <v>46097</v>
      </c>
      <c r="D13" s="42">
        <v>87778800</v>
      </c>
      <c r="E13" s="41">
        <v>8</v>
      </c>
      <c r="F13" s="69" t="s">
        <v>180</v>
      </c>
      <c r="G13" s="40" t="s">
        <v>113</v>
      </c>
      <c r="H13" s="40" t="s">
        <v>114</v>
      </c>
      <c r="I13" s="70">
        <v>203811</v>
      </c>
      <c r="J13" s="40" t="s">
        <v>115</v>
      </c>
      <c r="K13" s="40" t="s">
        <v>80</v>
      </c>
      <c r="L13" s="40" t="s">
        <v>81</v>
      </c>
      <c r="M13" s="40" t="s">
        <v>116</v>
      </c>
    </row>
    <row r="14" spans="1:13" x14ac:dyDescent="0.25">
      <c r="A14" s="55">
        <v>13</v>
      </c>
      <c r="B14" s="39" t="s">
        <v>117</v>
      </c>
      <c r="C14" s="53">
        <v>46045</v>
      </c>
      <c r="D14" s="42">
        <v>96695300</v>
      </c>
      <c r="E14" s="41">
        <v>4</v>
      </c>
      <c r="F14" s="69" t="s">
        <v>179</v>
      </c>
      <c r="G14" s="40" t="s">
        <v>202</v>
      </c>
      <c r="H14" s="40" t="s">
        <v>118</v>
      </c>
      <c r="I14" s="70">
        <v>60690</v>
      </c>
      <c r="J14" s="40" t="s">
        <v>119</v>
      </c>
      <c r="K14" s="40" t="s">
        <v>80</v>
      </c>
      <c r="L14" s="40" t="s">
        <v>81</v>
      </c>
      <c r="M14" s="40" t="s">
        <v>82</v>
      </c>
    </row>
    <row r="15" spans="1:13" x14ac:dyDescent="0.25">
      <c r="A15" s="55">
        <v>14</v>
      </c>
      <c r="B15" s="39" t="s">
        <v>117</v>
      </c>
      <c r="C15" s="53">
        <v>46100</v>
      </c>
      <c r="D15" s="42">
        <v>96695300</v>
      </c>
      <c r="E15" s="41">
        <v>4</v>
      </c>
      <c r="F15" s="69" t="s">
        <v>179</v>
      </c>
      <c r="G15" s="40" t="s">
        <v>120</v>
      </c>
      <c r="H15" s="40" t="s">
        <v>118</v>
      </c>
      <c r="I15" s="70">
        <v>30345</v>
      </c>
      <c r="J15" s="40" t="s">
        <v>119</v>
      </c>
      <c r="K15" s="40" t="s">
        <v>80</v>
      </c>
      <c r="L15" s="40" t="s">
        <v>81</v>
      </c>
      <c r="M15" s="40" t="s">
        <v>82</v>
      </c>
    </row>
    <row r="16" spans="1:13" x14ac:dyDescent="0.25">
      <c r="A16" s="55">
        <v>15</v>
      </c>
      <c r="B16" s="39" t="s">
        <v>177</v>
      </c>
      <c r="C16" s="53">
        <v>46092</v>
      </c>
      <c r="D16" s="42">
        <v>85732200</v>
      </c>
      <c r="E16" s="41">
        <v>2</v>
      </c>
      <c r="F16" s="69" t="s">
        <v>178</v>
      </c>
      <c r="G16" s="40" t="s">
        <v>121</v>
      </c>
      <c r="H16" s="40" t="s">
        <v>122</v>
      </c>
      <c r="I16" s="70">
        <v>80920</v>
      </c>
      <c r="J16" s="40" t="s">
        <v>123</v>
      </c>
      <c r="K16" s="40" t="s">
        <v>124</v>
      </c>
      <c r="L16" s="40" t="s">
        <v>125</v>
      </c>
      <c r="M16" s="40" t="s">
        <v>126</v>
      </c>
    </row>
    <row r="17" spans="1:13" x14ac:dyDescent="0.25">
      <c r="A17" s="55">
        <v>16</v>
      </c>
      <c r="B17" s="39" t="s">
        <v>127</v>
      </c>
      <c r="C17" s="53">
        <v>46040</v>
      </c>
      <c r="D17" s="42">
        <v>96702280</v>
      </c>
      <c r="E17" s="41">
        <v>2</v>
      </c>
      <c r="F17" s="69" t="s">
        <v>163</v>
      </c>
      <c r="G17" s="40" t="s">
        <v>128</v>
      </c>
      <c r="H17" s="40" t="s">
        <v>129</v>
      </c>
      <c r="I17" s="70">
        <v>558697</v>
      </c>
      <c r="J17" s="40" t="s">
        <v>79</v>
      </c>
      <c r="K17" s="40" t="s">
        <v>130</v>
      </c>
      <c r="L17" s="40" t="s">
        <v>131</v>
      </c>
      <c r="M17" s="40" t="s">
        <v>116</v>
      </c>
    </row>
    <row r="18" spans="1:13" x14ac:dyDescent="0.25">
      <c r="A18" s="55">
        <v>17</v>
      </c>
      <c r="B18" s="39" t="s">
        <v>127</v>
      </c>
      <c r="C18" s="53">
        <v>46075</v>
      </c>
      <c r="D18" s="42">
        <v>96702280</v>
      </c>
      <c r="E18" s="41">
        <v>2</v>
      </c>
      <c r="F18" s="69" t="s">
        <v>163</v>
      </c>
      <c r="G18" s="40" t="s">
        <v>128</v>
      </c>
      <c r="H18" s="40" t="s">
        <v>129</v>
      </c>
      <c r="I18" s="70">
        <v>136552</v>
      </c>
      <c r="J18" s="40" t="s">
        <v>79</v>
      </c>
      <c r="K18" s="40" t="s">
        <v>130</v>
      </c>
      <c r="L18" s="40" t="s">
        <v>131</v>
      </c>
      <c r="M18" s="40" t="s">
        <v>116</v>
      </c>
    </row>
    <row r="19" spans="1:13" x14ac:dyDescent="0.25">
      <c r="A19" s="55">
        <v>18</v>
      </c>
      <c r="B19" s="39" t="s">
        <v>171</v>
      </c>
      <c r="C19" s="53">
        <v>46033</v>
      </c>
      <c r="D19" s="42">
        <v>96702280</v>
      </c>
      <c r="E19" s="41">
        <v>2</v>
      </c>
      <c r="F19" s="69" t="s">
        <v>163</v>
      </c>
      <c r="G19" s="40" t="s">
        <v>132</v>
      </c>
      <c r="H19" s="40" t="s">
        <v>129</v>
      </c>
      <c r="I19" s="70">
        <v>186462</v>
      </c>
      <c r="J19" s="40" t="s">
        <v>133</v>
      </c>
      <c r="K19" s="40" t="s">
        <v>80</v>
      </c>
      <c r="L19" s="40" t="s">
        <v>104</v>
      </c>
      <c r="M19" s="40" t="s">
        <v>116</v>
      </c>
    </row>
    <row r="20" spans="1:13" x14ac:dyDescent="0.25">
      <c r="A20" s="55">
        <v>19</v>
      </c>
      <c r="B20" s="39" t="s">
        <v>171</v>
      </c>
      <c r="C20" s="53">
        <v>46054</v>
      </c>
      <c r="D20" s="42">
        <v>77002769</v>
      </c>
      <c r="E20" s="41">
        <v>1</v>
      </c>
      <c r="F20" s="69" t="s">
        <v>176</v>
      </c>
      <c r="G20" s="40" t="s">
        <v>134</v>
      </c>
      <c r="H20" s="40" t="s">
        <v>129</v>
      </c>
      <c r="I20" s="70">
        <v>415310</v>
      </c>
      <c r="J20" s="40" t="s">
        <v>135</v>
      </c>
      <c r="K20" s="40" t="s">
        <v>80</v>
      </c>
      <c r="L20" s="40" t="s">
        <v>104</v>
      </c>
      <c r="M20" s="40" t="s">
        <v>116</v>
      </c>
    </row>
    <row r="21" spans="1:13" x14ac:dyDescent="0.25">
      <c r="A21" s="55">
        <v>20</v>
      </c>
      <c r="B21" s="39" t="s">
        <v>171</v>
      </c>
      <c r="C21" s="53">
        <v>46075</v>
      </c>
      <c r="D21" s="42">
        <v>96702280</v>
      </c>
      <c r="E21" s="41">
        <v>2</v>
      </c>
      <c r="F21" s="69" t="s">
        <v>163</v>
      </c>
      <c r="G21" s="40" t="s">
        <v>136</v>
      </c>
      <c r="H21" s="40" t="s">
        <v>129</v>
      </c>
      <c r="I21" s="70">
        <v>409658</v>
      </c>
      <c r="J21" s="40" t="s">
        <v>137</v>
      </c>
      <c r="K21" s="40" t="s">
        <v>80</v>
      </c>
      <c r="L21" s="40" t="s">
        <v>104</v>
      </c>
      <c r="M21" s="40" t="s">
        <v>116</v>
      </c>
    </row>
    <row r="22" spans="1:13" x14ac:dyDescent="0.25">
      <c r="A22" s="55">
        <v>21</v>
      </c>
      <c r="B22" s="39" t="s">
        <v>171</v>
      </c>
      <c r="C22" s="53">
        <v>46089</v>
      </c>
      <c r="D22" s="42">
        <v>77002769</v>
      </c>
      <c r="E22" s="41">
        <v>1</v>
      </c>
      <c r="F22" s="69" t="s">
        <v>176</v>
      </c>
      <c r="G22" s="40" t="s">
        <v>138</v>
      </c>
      <c r="H22" s="40" t="s">
        <v>129</v>
      </c>
      <c r="I22" s="70">
        <v>263999</v>
      </c>
      <c r="J22" s="40" t="s">
        <v>139</v>
      </c>
      <c r="K22" s="40" t="s">
        <v>80</v>
      </c>
      <c r="L22" s="40" t="s">
        <v>104</v>
      </c>
      <c r="M22" s="40" t="s">
        <v>116</v>
      </c>
    </row>
    <row r="23" spans="1:13" x14ac:dyDescent="0.25">
      <c r="A23" s="55">
        <v>22</v>
      </c>
      <c r="B23" s="39" t="s">
        <v>140</v>
      </c>
      <c r="C23" s="53">
        <v>46055</v>
      </c>
      <c r="D23" s="42">
        <v>77002769</v>
      </c>
      <c r="E23" s="41">
        <v>1</v>
      </c>
      <c r="F23" s="69" t="s">
        <v>176</v>
      </c>
      <c r="G23" s="40" t="s">
        <v>141</v>
      </c>
      <c r="H23" s="40" t="s">
        <v>129</v>
      </c>
      <c r="I23" s="70">
        <v>415310</v>
      </c>
      <c r="J23" s="40" t="s">
        <v>90</v>
      </c>
      <c r="K23" s="40" t="s">
        <v>80</v>
      </c>
      <c r="L23" s="40" t="s">
        <v>81</v>
      </c>
      <c r="M23" s="40" t="s">
        <v>116</v>
      </c>
    </row>
    <row r="24" spans="1:13" x14ac:dyDescent="0.25">
      <c r="A24" s="55">
        <v>23</v>
      </c>
      <c r="B24" s="39" t="s">
        <v>140</v>
      </c>
      <c r="C24" s="53">
        <v>46094</v>
      </c>
      <c r="D24" s="42">
        <v>77002769</v>
      </c>
      <c r="E24" s="41">
        <v>1</v>
      </c>
      <c r="F24" s="69" t="s">
        <v>176</v>
      </c>
      <c r="G24" s="40" t="s">
        <v>142</v>
      </c>
      <c r="H24" s="40" t="s">
        <v>129</v>
      </c>
      <c r="I24" s="70">
        <v>212000</v>
      </c>
      <c r="J24" s="40" t="s">
        <v>90</v>
      </c>
      <c r="K24" s="40" t="s">
        <v>80</v>
      </c>
      <c r="L24" s="40" t="s">
        <v>81</v>
      </c>
      <c r="M24" s="40" t="s">
        <v>116</v>
      </c>
    </row>
    <row r="25" spans="1:13" x14ac:dyDescent="0.25">
      <c r="A25" s="55">
        <v>24</v>
      </c>
      <c r="B25" s="39" t="s">
        <v>140</v>
      </c>
      <c r="C25" s="53">
        <v>46087</v>
      </c>
      <c r="D25" s="42">
        <v>77002769</v>
      </c>
      <c r="E25" s="41">
        <v>1</v>
      </c>
      <c r="F25" s="69" t="s">
        <v>176</v>
      </c>
      <c r="G25" s="40" t="s">
        <v>143</v>
      </c>
      <c r="H25" s="40" t="s">
        <v>129</v>
      </c>
      <c r="I25" s="70">
        <v>131999</v>
      </c>
      <c r="J25" s="40" t="s">
        <v>90</v>
      </c>
      <c r="K25" s="40" t="s">
        <v>80</v>
      </c>
      <c r="L25" s="40" t="s">
        <v>81</v>
      </c>
      <c r="M25" s="40" t="s">
        <v>116</v>
      </c>
    </row>
    <row r="26" spans="1:13" x14ac:dyDescent="0.25">
      <c r="A26" s="55">
        <v>25</v>
      </c>
      <c r="B26" s="39" t="s">
        <v>144</v>
      </c>
      <c r="C26" s="53">
        <v>46048</v>
      </c>
      <c r="D26" s="42">
        <v>96702280</v>
      </c>
      <c r="E26" s="41">
        <v>2</v>
      </c>
      <c r="F26" s="69" t="s">
        <v>163</v>
      </c>
      <c r="G26" s="40" t="s">
        <v>203</v>
      </c>
      <c r="H26" s="40" t="s">
        <v>145</v>
      </c>
      <c r="I26" s="70">
        <v>186461</v>
      </c>
      <c r="J26" s="40" t="s">
        <v>90</v>
      </c>
      <c r="K26" s="40" t="s">
        <v>80</v>
      </c>
      <c r="L26" s="40" t="s">
        <v>81</v>
      </c>
      <c r="M26" s="40" t="s">
        <v>82</v>
      </c>
    </row>
    <row r="27" spans="1:13" x14ac:dyDescent="0.25">
      <c r="A27" s="55">
        <v>26</v>
      </c>
      <c r="B27" s="39" t="s">
        <v>144</v>
      </c>
      <c r="C27" s="53">
        <v>46081</v>
      </c>
      <c r="D27" s="42">
        <v>96702280</v>
      </c>
      <c r="E27" s="41">
        <v>2</v>
      </c>
      <c r="F27" s="69" t="s">
        <v>163</v>
      </c>
      <c r="G27" s="40" t="s">
        <v>204</v>
      </c>
      <c r="H27" s="40" t="s">
        <v>145</v>
      </c>
      <c r="I27" s="70">
        <v>186462</v>
      </c>
      <c r="J27" s="40" t="s">
        <v>90</v>
      </c>
      <c r="K27" s="40" t="s">
        <v>80</v>
      </c>
      <c r="L27" s="40" t="s">
        <v>81</v>
      </c>
      <c r="M27" s="40" t="s">
        <v>82</v>
      </c>
    </row>
    <row r="28" spans="1:13" x14ac:dyDescent="0.25">
      <c r="A28" s="55">
        <v>27</v>
      </c>
      <c r="B28" s="39" t="s">
        <v>144</v>
      </c>
      <c r="C28" s="53">
        <v>46098</v>
      </c>
      <c r="D28" s="42">
        <v>77002769</v>
      </c>
      <c r="E28" s="41">
        <v>1</v>
      </c>
      <c r="F28" s="69" t="s">
        <v>176</v>
      </c>
      <c r="G28" s="40" t="s">
        <v>146</v>
      </c>
      <c r="H28" s="40" t="s">
        <v>145</v>
      </c>
      <c r="I28" s="70">
        <v>132000</v>
      </c>
      <c r="J28" s="40" t="s">
        <v>90</v>
      </c>
      <c r="K28" s="40" t="s">
        <v>80</v>
      </c>
      <c r="L28" s="40" t="s">
        <v>81</v>
      </c>
      <c r="M28" s="40" t="s">
        <v>82</v>
      </c>
    </row>
    <row r="29" spans="1:13" x14ac:dyDescent="0.25">
      <c r="A29" s="55">
        <v>28</v>
      </c>
      <c r="B29" s="39" t="s">
        <v>152</v>
      </c>
      <c r="C29" s="53">
        <v>46063</v>
      </c>
      <c r="D29" s="42">
        <v>96702280</v>
      </c>
      <c r="E29" s="41">
        <v>2</v>
      </c>
      <c r="F29" s="69" t="s">
        <v>163</v>
      </c>
      <c r="G29" s="40" t="s">
        <v>153</v>
      </c>
      <c r="H29" s="40" t="s">
        <v>145</v>
      </c>
      <c r="I29" s="70">
        <v>1261400</v>
      </c>
      <c r="J29" s="40" t="s">
        <v>90</v>
      </c>
      <c r="K29" s="40" t="s">
        <v>80</v>
      </c>
      <c r="L29" s="40" t="s">
        <v>81</v>
      </c>
      <c r="M29" s="40" t="s">
        <v>82</v>
      </c>
    </row>
    <row r="30" spans="1:13" x14ac:dyDescent="0.25">
      <c r="A30" s="55">
        <v>29</v>
      </c>
      <c r="B30" s="39" t="s">
        <v>152</v>
      </c>
      <c r="C30" s="53">
        <v>46072</v>
      </c>
      <c r="D30" s="42">
        <v>60501000</v>
      </c>
      <c r="E30" s="41">
        <v>8</v>
      </c>
      <c r="F30" s="69" t="s">
        <v>164</v>
      </c>
      <c r="G30" s="40" t="s">
        <v>154</v>
      </c>
      <c r="H30" s="40" t="s">
        <v>157</v>
      </c>
      <c r="I30" s="70">
        <v>614033</v>
      </c>
      <c r="J30" s="40" t="s">
        <v>90</v>
      </c>
      <c r="K30" s="40" t="s">
        <v>80</v>
      </c>
      <c r="L30" s="72"/>
      <c r="M30" s="72"/>
    </row>
    <row r="31" spans="1:13" x14ac:dyDescent="0.25">
      <c r="A31" s="55">
        <v>30</v>
      </c>
      <c r="B31" s="39" t="s">
        <v>152</v>
      </c>
      <c r="C31" s="53">
        <v>46078</v>
      </c>
      <c r="D31" s="42">
        <v>60501000</v>
      </c>
      <c r="E31" s="41">
        <v>8</v>
      </c>
      <c r="F31" s="69" t="s">
        <v>164</v>
      </c>
      <c r="G31" s="40" t="s">
        <v>155</v>
      </c>
      <c r="H31" s="40" t="s">
        <v>157</v>
      </c>
      <c r="I31" s="70">
        <v>336587</v>
      </c>
      <c r="J31" s="40" t="s">
        <v>149</v>
      </c>
      <c r="K31" s="40" t="s">
        <v>80</v>
      </c>
      <c r="L31" s="40" t="s">
        <v>104</v>
      </c>
      <c r="M31" s="40" t="s">
        <v>82</v>
      </c>
    </row>
    <row r="32" spans="1:13" x14ac:dyDescent="0.25">
      <c r="A32" s="55">
        <v>31</v>
      </c>
      <c r="B32" s="39" t="s">
        <v>152</v>
      </c>
      <c r="C32" s="53">
        <v>46080</v>
      </c>
      <c r="D32" s="42">
        <v>96702280</v>
      </c>
      <c r="E32" s="41">
        <v>2</v>
      </c>
      <c r="F32" s="69" t="s">
        <v>163</v>
      </c>
      <c r="G32" s="40" t="s">
        <v>158</v>
      </c>
      <c r="H32" s="40" t="s">
        <v>145</v>
      </c>
      <c r="I32" s="70">
        <v>186461</v>
      </c>
      <c r="J32" s="40" t="s">
        <v>90</v>
      </c>
      <c r="K32" s="40" t="s">
        <v>80</v>
      </c>
      <c r="L32" s="40" t="s">
        <v>81</v>
      </c>
      <c r="M32" s="40" t="s">
        <v>82</v>
      </c>
    </row>
    <row r="33" spans="1:13" x14ac:dyDescent="0.25">
      <c r="A33" s="55">
        <v>32</v>
      </c>
      <c r="B33" s="39" t="s">
        <v>152</v>
      </c>
      <c r="C33" s="53">
        <v>46098</v>
      </c>
      <c r="D33" s="42">
        <v>77002769</v>
      </c>
      <c r="E33" s="41">
        <v>1</v>
      </c>
      <c r="F33" s="69" t="s">
        <v>176</v>
      </c>
      <c r="G33" s="40" t="s">
        <v>159</v>
      </c>
      <c r="H33" s="40"/>
      <c r="I33" s="70">
        <v>318000</v>
      </c>
      <c r="J33" s="40" t="s">
        <v>90</v>
      </c>
      <c r="K33" s="40" t="s">
        <v>161</v>
      </c>
      <c r="L33" s="40" t="s">
        <v>162</v>
      </c>
      <c r="M33" s="40" t="s">
        <v>160</v>
      </c>
    </row>
    <row r="34" spans="1:13" x14ac:dyDescent="0.25">
      <c r="A34" s="55">
        <v>33</v>
      </c>
      <c r="B34" s="39" t="s">
        <v>152</v>
      </c>
      <c r="C34" s="53">
        <v>46077</v>
      </c>
      <c r="D34" s="42">
        <v>76981620</v>
      </c>
      <c r="E34" s="41">
        <v>8</v>
      </c>
      <c r="F34" s="69" t="s">
        <v>175</v>
      </c>
      <c r="G34" s="40" t="s">
        <v>156</v>
      </c>
      <c r="H34" s="40" t="s">
        <v>145</v>
      </c>
      <c r="I34" s="70">
        <v>116620</v>
      </c>
      <c r="J34" s="40" t="s">
        <v>90</v>
      </c>
      <c r="K34" s="40" t="s">
        <v>80</v>
      </c>
      <c r="L34" s="40" t="s">
        <v>81</v>
      </c>
      <c r="M34" s="40" t="s">
        <v>82</v>
      </c>
    </row>
    <row r="35" spans="1:13" x14ac:dyDescent="0.25">
      <c r="A35" s="55">
        <v>34</v>
      </c>
      <c r="B35" s="39" t="s">
        <v>170</v>
      </c>
      <c r="C35" s="53">
        <v>46033</v>
      </c>
      <c r="D35" s="42">
        <v>77824218</v>
      </c>
      <c r="E35" s="41">
        <v>4</v>
      </c>
      <c r="F35" s="69" t="s">
        <v>169</v>
      </c>
      <c r="G35" s="40" t="s">
        <v>168</v>
      </c>
      <c r="H35" s="40" t="s">
        <v>167</v>
      </c>
      <c r="I35" s="68">
        <v>150000</v>
      </c>
      <c r="J35" s="40" t="s">
        <v>166</v>
      </c>
      <c r="K35" s="40" t="s">
        <v>80</v>
      </c>
      <c r="L35" s="40" t="s">
        <v>87</v>
      </c>
      <c r="M35" s="40" t="s">
        <v>82</v>
      </c>
    </row>
    <row r="36" spans="1:13" x14ac:dyDescent="0.25">
      <c r="A36" s="55">
        <v>35</v>
      </c>
      <c r="B36" s="39" t="s">
        <v>165</v>
      </c>
      <c r="C36" s="53">
        <v>46034</v>
      </c>
      <c r="D36" s="42">
        <v>78082469</v>
      </c>
      <c r="E36" s="41">
        <v>7</v>
      </c>
      <c r="F36" s="69" t="s">
        <v>188</v>
      </c>
      <c r="G36" s="40" t="s">
        <v>198</v>
      </c>
      <c r="H36" s="40">
        <v>220799000</v>
      </c>
      <c r="I36" s="68">
        <v>357000</v>
      </c>
      <c r="J36" s="40" t="s">
        <v>189</v>
      </c>
      <c r="K36" s="40" t="s">
        <v>190</v>
      </c>
      <c r="L36" s="40" t="s">
        <v>191</v>
      </c>
      <c r="M36" s="40" t="s">
        <v>192</v>
      </c>
    </row>
    <row r="37" spans="1:13" x14ac:dyDescent="0.25">
      <c r="A37" s="55">
        <v>36</v>
      </c>
      <c r="B37" s="69" t="s">
        <v>165</v>
      </c>
      <c r="C37" s="53">
        <v>46097</v>
      </c>
      <c r="D37" s="42">
        <v>87778800</v>
      </c>
      <c r="E37" s="41">
        <v>8</v>
      </c>
      <c r="F37" s="69" t="s">
        <v>200</v>
      </c>
      <c r="G37" s="40" t="s">
        <v>199</v>
      </c>
      <c r="H37" s="40">
        <v>220701000</v>
      </c>
      <c r="I37" s="68">
        <v>90812</v>
      </c>
      <c r="J37" s="40" t="s">
        <v>193</v>
      </c>
      <c r="K37" s="40" t="s">
        <v>194</v>
      </c>
      <c r="L37" s="40" t="s">
        <v>195</v>
      </c>
      <c r="M37" s="40" t="s">
        <v>196</v>
      </c>
    </row>
    <row r="38" spans="1:13" x14ac:dyDescent="0.25">
      <c r="A38" s="55">
        <v>37</v>
      </c>
      <c r="B38" s="39" t="s">
        <v>9</v>
      </c>
      <c r="C38" s="53">
        <v>46069</v>
      </c>
      <c r="D38" s="42">
        <v>96546100</v>
      </c>
      <c r="E38" s="41">
        <v>0</v>
      </c>
      <c r="F38" s="62" t="s">
        <v>181</v>
      </c>
      <c r="G38" s="40" t="s">
        <v>147</v>
      </c>
      <c r="H38" s="40" t="s">
        <v>148</v>
      </c>
      <c r="I38" s="70">
        <v>97973</v>
      </c>
      <c r="J38" s="40" t="s">
        <v>149</v>
      </c>
      <c r="K38" s="40" t="s">
        <v>80</v>
      </c>
      <c r="L38" s="40" t="s">
        <v>81</v>
      </c>
      <c r="M38" s="40" t="s">
        <v>82</v>
      </c>
    </row>
    <row r="39" spans="1:13" x14ac:dyDescent="0.25">
      <c r="A39" s="55">
        <v>38</v>
      </c>
      <c r="B39" s="39" t="s">
        <v>9</v>
      </c>
      <c r="C39" s="53">
        <v>46069</v>
      </c>
      <c r="D39" s="42">
        <v>96546100</v>
      </c>
      <c r="E39" s="41">
        <v>0</v>
      </c>
      <c r="F39" s="62" t="s">
        <v>181</v>
      </c>
      <c r="G39" s="40" t="s">
        <v>150</v>
      </c>
      <c r="H39" s="40" t="s">
        <v>148</v>
      </c>
      <c r="I39" s="70">
        <v>97979</v>
      </c>
      <c r="J39" s="40" t="s">
        <v>149</v>
      </c>
      <c r="K39" s="40" t="s">
        <v>80</v>
      </c>
      <c r="L39" s="40" t="s">
        <v>81</v>
      </c>
      <c r="M39" s="40" t="s">
        <v>82</v>
      </c>
    </row>
    <row r="40" spans="1:13" x14ac:dyDescent="0.25">
      <c r="A40" s="55">
        <v>39</v>
      </c>
      <c r="B40" s="75" t="s">
        <v>9</v>
      </c>
      <c r="C40" s="53">
        <v>46099</v>
      </c>
      <c r="D40" s="42">
        <v>96546100</v>
      </c>
      <c r="E40" s="41">
        <v>0</v>
      </c>
      <c r="F40" s="62" t="s">
        <v>181</v>
      </c>
      <c r="G40" s="40" t="s">
        <v>151</v>
      </c>
      <c r="H40" s="40" t="s">
        <v>148</v>
      </c>
      <c r="I40" s="70">
        <v>98413</v>
      </c>
      <c r="J40" s="40" t="s">
        <v>149</v>
      </c>
      <c r="K40" s="40" t="s">
        <v>80</v>
      </c>
      <c r="L40" s="40" t="s">
        <v>81</v>
      </c>
      <c r="M40" s="40" t="s">
        <v>82</v>
      </c>
    </row>
    <row r="41" spans="1:13" x14ac:dyDescent="0.25">
      <c r="A41" s="55"/>
      <c r="B41" s="39"/>
      <c r="C41" s="53"/>
      <c r="D41" s="42"/>
      <c r="E41" s="41"/>
      <c r="F41" s="62"/>
      <c r="G41" s="40"/>
      <c r="H41" s="40"/>
      <c r="I41" s="68"/>
      <c r="J41" s="40"/>
      <c r="K41" s="40"/>
      <c r="L41" s="40"/>
      <c r="M41" s="40"/>
    </row>
    <row r="42" spans="1:13" x14ac:dyDescent="0.25">
      <c r="A42" s="55"/>
      <c r="B42" s="39"/>
      <c r="C42" s="53"/>
      <c r="D42" s="42"/>
      <c r="E42" s="41"/>
      <c r="F42" s="62"/>
      <c r="G42" s="40"/>
      <c r="H42" s="40"/>
      <c r="I42" s="68"/>
      <c r="J42" s="40"/>
      <c r="K42" s="40"/>
      <c r="L42" s="40"/>
      <c r="M42" s="40"/>
    </row>
    <row r="43" spans="1:13" x14ac:dyDescent="0.25">
      <c r="A43" s="55"/>
      <c r="B43" s="39"/>
      <c r="C43" s="53"/>
      <c r="D43" s="42"/>
      <c r="E43" s="41"/>
      <c r="F43" s="43"/>
      <c r="G43" s="40"/>
      <c r="H43" s="40"/>
      <c r="I43" s="68"/>
      <c r="J43" s="40"/>
      <c r="K43" s="40"/>
      <c r="L43" s="40"/>
      <c r="M43" s="40"/>
    </row>
    <row r="44" spans="1:13" x14ac:dyDescent="0.25">
      <c r="A44" s="55"/>
      <c r="H44" s="58"/>
      <c r="I44" s="54">
        <f>SUM(I2:I43)</f>
        <v>8791680</v>
      </c>
      <c r="J44" s="37">
        <f>I44-'Resumen por Región'!G25</f>
        <v>-24856411</v>
      </c>
    </row>
    <row r="45" spans="1:13" x14ac:dyDescent="0.25">
      <c r="A45" s="67" t="s">
        <v>72</v>
      </c>
      <c r="B45" s="77" t="s">
        <v>74</v>
      </c>
      <c r="C45" s="77"/>
      <c r="D45" s="77"/>
      <c r="E45" s="77"/>
      <c r="F45" s="77"/>
      <c r="G45" s="77"/>
      <c r="I45" s="66"/>
      <c r="J45" s="65"/>
    </row>
    <row r="46" spans="1:13" x14ac:dyDescent="0.25">
      <c r="I46" s="37"/>
    </row>
    <row r="47" spans="1:13" x14ac:dyDescent="0.25">
      <c r="I47" s="37"/>
    </row>
    <row r="48" spans="1:13" x14ac:dyDescent="0.25">
      <c r="I48" s="37"/>
    </row>
    <row r="49" spans="1:4" x14ac:dyDescent="0.25">
      <c r="B49" s="64"/>
    </row>
    <row r="50" spans="1:4" x14ac:dyDescent="0.25">
      <c r="B50" s="64"/>
    </row>
    <row r="51" spans="1:4" x14ac:dyDescent="0.25">
      <c r="B51"/>
      <c r="D51" s="63"/>
    </row>
    <row r="52" spans="1:4" x14ac:dyDescent="0.25">
      <c r="B52"/>
      <c r="D52" s="63"/>
    </row>
    <row r="53" spans="1:4" x14ac:dyDescent="0.25">
      <c r="B53"/>
      <c r="D53" s="63"/>
    </row>
    <row r="54" spans="1:4" x14ac:dyDescent="0.25">
      <c r="B54"/>
      <c r="D54" s="63"/>
    </row>
    <row r="55" spans="1:4" x14ac:dyDescent="0.25">
      <c r="B55"/>
      <c r="D55" s="63"/>
    </row>
    <row r="56" spans="1:4" x14ac:dyDescent="0.25">
      <c r="B56"/>
      <c r="D56" s="63"/>
    </row>
    <row r="57" spans="1:4" x14ac:dyDescent="0.25">
      <c r="B57"/>
      <c r="D57" s="63"/>
    </row>
    <row r="58" spans="1:4" x14ac:dyDescent="0.25">
      <c r="B58"/>
      <c r="D58" s="63"/>
    </row>
    <row r="59" spans="1:4" x14ac:dyDescent="0.25">
      <c r="B59"/>
      <c r="D59" s="63"/>
    </row>
    <row r="60" spans="1:4" x14ac:dyDescent="0.25">
      <c r="A60"/>
      <c r="B60"/>
      <c r="D60" s="63"/>
    </row>
    <row r="61" spans="1:4" x14ac:dyDescent="0.25">
      <c r="A61"/>
      <c r="B61"/>
      <c r="D61" s="63"/>
    </row>
    <row r="62" spans="1:4" x14ac:dyDescent="0.25">
      <c r="A62"/>
      <c r="B62"/>
      <c r="D62" s="63"/>
    </row>
    <row r="63" spans="1:4" x14ac:dyDescent="0.25">
      <c r="A63"/>
      <c r="B63"/>
      <c r="D63" s="63"/>
    </row>
    <row r="64" spans="1:4" x14ac:dyDescent="0.25">
      <c r="A64"/>
      <c r="B64"/>
      <c r="D64" s="63"/>
    </row>
    <row r="65" spans="1:4" x14ac:dyDescent="0.25">
      <c r="A65"/>
      <c r="B65"/>
      <c r="D65" s="63"/>
    </row>
    <row r="66" spans="1:4" x14ac:dyDescent="0.25">
      <c r="A66"/>
      <c r="B66"/>
      <c r="D66" s="63"/>
    </row>
    <row r="67" spans="1:4" x14ac:dyDescent="0.25">
      <c r="A67"/>
      <c r="B67"/>
      <c r="D67" s="63"/>
    </row>
    <row r="68" spans="1:4" x14ac:dyDescent="0.25">
      <c r="A68"/>
      <c r="B68"/>
      <c r="D68" s="63"/>
    </row>
    <row r="69" spans="1:4" x14ac:dyDescent="0.25">
      <c r="A69"/>
      <c r="B69"/>
      <c r="D69" s="63"/>
    </row>
    <row r="70" spans="1:4" x14ac:dyDescent="0.25">
      <c r="A70"/>
      <c r="B70"/>
      <c r="D70" s="63"/>
    </row>
    <row r="71" spans="1:4" x14ac:dyDescent="0.25">
      <c r="A71"/>
      <c r="B71"/>
      <c r="D71" s="63"/>
    </row>
    <row r="72" spans="1:4" x14ac:dyDescent="0.25">
      <c r="A72"/>
      <c r="B72"/>
      <c r="D72" s="63"/>
    </row>
    <row r="73" spans="1:4" x14ac:dyDescent="0.25">
      <c r="A73"/>
      <c r="B73"/>
      <c r="D73" s="63"/>
    </row>
    <row r="74" spans="1:4" x14ac:dyDescent="0.25">
      <c r="A74"/>
      <c r="B74"/>
      <c r="D74" s="63"/>
    </row>
    <row r="75" spans="1:4" x14ac:dyDescent="0.25">
      <c r="A75"/>
      <c r="B75"/>
      <c r="D75" s="63"/>
    </row>
    <row r="76" spans="1:4" x14ac:dyDescent="0.25">
      <c r="A76"/>
      <c r="B76"/>
      <c r="D76" s="63"/>
    </row>
    <row r="77" spans="1:4" x14ac:dyDescent="0.25">
      <c r="A77"/>
      <c r="B77"/>
      <c r="D77" s="63"/>
    </row>
    <row r="78" spans="1:4" x14ac:dyDescent="0.25">
      <c r="A78"/>
      <c r="B78"/>
      <c r="D78" s="63"/>
    </row>
    <row r="79" spans="1:4" x14ac:dyDescent="0.25">
      <c r="A79"/>
      <c r="B79"/>
      <c r="D79" s="63"/>
    </row>
    <row r="80" spans="1:4" x14ac:dyDescent="0.25">
      <c r="A80"/>
      <c r="B80"/>
      <c r="D80" s="63"/>
    </row>
    <row r="81" spans="1:4" x14ac:dyDescent="0.25">
      <c r="A81"/>
      <c r="B81"/>
      <c r="D81" s="63"/>
    </row>
    <row r="82" spans="1:4" x14ac:dyDescent="0.25">
      <c r="A82"/>
      <c r="B82"/>
      <c r="D82" s="63"/>
    </row>
    <row r="83" spans="1:4" x14ac:dyDescent="0.25">
      <c r="A83"/>
      <c r="B83"/>
      <c r="D83" s="63"/>
    </row>
    <row r="84" spans="1:4" x14ac:dyDescent="0.25">
      <c r="A84"/>
      <c r="B84"/>
      <c r="D84" s="63"/>
    </row>
    <row r="85" spans="1:4" x14ac:dyDescent="0.25">
      <c r="A85"/>
      <c r="B85"/>
      <c r="D85" s="63"/>
    </row>
    <row r="86" spans="1:4" x14ac:dyDescent="0.25">
      <c r="A86"/>
      <c r="B86"/>
      <c r="D86" s="63"/>
    </row>
    <row r="87" spans="1:4" x14ac:dyDescent="0.25">
      <c r="A87"/>
      <c r="B87"/>
      <c r="D87" s="63"/>
    </row>
    <row r="88" spans="1:4" x14ac:dyDescent="0.25">
      <c r="A88"/>
      <c r="B88"/>
      <c r="D88" s="63"/>
    </row>
    <row r="89" spans="1:4" x14ac:dyDescent="0.25">
      <c r="A89"/>
      <c r="B89"/>
      <c r="D89" s="63"/>
    </row>
    <row r="90" spans="1:4" x14ac:dyDescent="0.25">
      <c r="A90"/>
      <c r="B90"/>
      <c r="D90" s="63"/>
    </row>
    <row r="91" spans="1:4" x14ac:dyDescent="0.25">
      <c r="A91"/>
      <c r="B91"/>
      <c r="D91" s="63"/>
    </row>
    <row r="92" spans="1:4" x14ac:dyDescent="0.25">
      <c r="A92"/>
      <c r="B92"/>
      <c r="D92" s="63"/>
    </row>
    <row r="93" spans="1:4" x14ac:dyDescent="0.25">
      <c r="A93"/>
      <c r="B93"/>
      <c r="D93" s="63"/>
    </row>
    <row r="94" spans="1:4" x14ac:dyDescent="0.25">
      <c r="A94"/>
      <c r="B94"/>
      <c r="D94" s="63"/>
    </row>
    <row r="95" spans="1:4" x14ac:dyDescent="0.25">
      <c r="A95"/>
      <c r="B95"/>
      <c r="D95" s="63"/>
    </row>
    <row r="96" spans="1:4" x14ac:dyDescent="0.25">
      <c r="A96"/>
      <c r="B96"/>
      <c r="D96" s="63"/>
    </row>
    <row r="97" spans="1:4" x14ac:dyDescent="0.25">
      <c r="A97"/>
      <c r="B97"/>
      <c r="D97" s="63"/>
    </row>
    <row r="98" spans="1:4" x14ac:dyDescent="0.25">
      <c r="A98"/>
      <c r="B98"/>
      <c r="D98" s="63"/>
    </row>
    <row r="99" spans="1:4" x14ac:dyDescent="0.25">
      <c r="A99"/>
      <c r="B99"/>
      <c r="D99" s="63"/>
    </row>
    <row r="100" spans="1:4" x14ac:dyDescent="0.25">
      <c r="A100"/>
      <c r="B100"/>
      <c r="D100" s="63"/>
    </row>
    <row r="101" spans="1:4" x14ac:dyDescent="0.25">
      <c r="A101"/>
      <c r="B101"/>
      <c r="D101" s="63"/>
    </row>
    <row r="102" spans="1:4" x14ac:dyDescent="0.25">
      <c r="A102"/>
      <c r="B102"/>
      <c r="D102" s="63"/>
    </row>
    <row r="103" spans="1:4" x14ac:dyDescent="0.25">
      <c r="A103"/>
      <c r="B103"/>
      <c r="D103" s="63"/>
    </row>
    <row r="104" spans="1:4" x14ac:dyDescent="0.25">
      <c r="A104"/>
      <c r="B104"/>
      <c r="D104" s="63"/>
    </row>
    <row r="105" spans="1:4" x14ac:dyDescent="0.25">
      <c r="A105"/>
      <c r="B105"/>
      <c r="D105" s="63"/>
    </row>
    <row r="106" spans="1:4" x14ac:dyDescent="0.25">
      <c r="A106"/>
      <c r="B106"/>
      <c r="D106" s="63"/>
    </row>
    <row r="107" spans="1:4" x14ac:dyDescent="0.25">
      <c r="A107"/>
      <c r="B107"/>
      <c r="D107" s="63"/>
    </row>
    <row r="108" spans="1:4" x14ac:dyDescent="0.25">
      <c r="A108"/>
      <c r="B108"/>
      <c r="D108" s="63"/>
    </row>
    <row r="109" spans="1:4" x14ac:dyDescent="0.25">
      <c r="A109"/>
      <c r="B109"/>
      <c r="D109" s="63"/>
    </row>
    <row r="110" spans="1:4" x14ac:dyDescent="0.25">
      <c r="A110"/>
      <c r="B110"/>
      <c r="D110" s="63"/>
    </row>
  </sheetData>
  <mergeCells count="1">
    <mergeCell ref="B45:G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N29"/>
  <sheetViews>
    <sheetView zoomScale="115" zoomScaleNormal="115" workbookViewId="0">
      <pane xSplit="2" ySplit="4" topLeftCell="C5" activePane="bottomRight" state="frozen"/>
      <selection pane="topRight" activeCell="C1" sqref="C1"/>
      <selection pane="bottomLeft" activeCell="A5" sqref="A5"/>
      <selection pane="bottomRight" activeCell="B5" sqref="B5:B24"/>
    </sheetView>
  </sheetViews>
  <sheetFormatPr baseColWidth="10" defaultRowHeight="15" x14ac:dyDescent="0.25"/>
  <cols>
    <col min="1" max="1" width="4.28515625" customWidth="1"/>
    <col min="2" max="2" width="28.42578125" customWidth="1"/>
    <col min="3" max="3" width="12.42578125" customWidth="1"/>
    <col min="4" max="4" width="12.140625" customWidth="1"/>
    <col min="5" max="5" width="11.7109375" customWidth="1"/>
    <col min="6" max="6" width="11.85546875" customWidth="1"/>
    <col min="7" max="7" width="16" customWidth="1"/>
    <col min="9" max="11" width="0" hidden="1" customWidth="1"/>
    <col min="13" max="13" width="12" customWidth="1"/>
    <col min="14" max="14" width="14" customWidth="1"/>
  </cols>
  <sheetData>
    <row r="2" spans="2:14" ht="15.75" thickBot="1" x14ac:dyDescent="0.3"/>
    <row r="3" spans="2:14" ht="15.75" thickBot="1" x14ac:dyDescent="0.3">
      <c r="C3" s="78" t="s">
        <v>59</v>
      </c>
      <c r="D3" s="79"/>
      <c r="E3" s="79"/>
      <c r="F3" s="79"/>
      <c r="G3" s="80"/>
    </row>
    <row r="4" spans="2:14" ht="24" customHeight="1" thickBot="1" x14ac:dyDescent="0.3">
      <c r="B4" s="24" t="s">
        <v>5</v>
      </c>
      <c r="C4" s="25" t="s">
        <v>60</v>
      </c>
      <c r="D4" s="25" t="s">
        <v>61</v>
      </c>
      <c r="E4" s="25" t="s">
        <v>62</v>
      </c>
      <c r="F4" s="25" t="s">
        <v>63</v>
      </c>
      <c r="G4" s="25" t="s">
        <v>65</v>
      </c>
      <c r="I4" s="44" t="s">
        <v>75</v>
      </c>
      <c r="J4" s="44" t="s">
        <v>76</v>
      </c>
      <c r="K4" s="44" t="s">
        <v>77</v>
      </c>
      <c r="L4" s="44" t="s">
        <v>207</v>
      </c>
      <c r="M4" s="44" t="s">
        <v>208</v>
      </c>
      <c r="N4" s="44" t="s">
        <v>209</v>
      </c>
    </row>
    <row r="5" spans="2:14" x14ac:dyDescent="0.25">
      <c r="B5" s="3" t="s">
        <v>42</v>
      </c>
      <c r="C5" s="4">
        <f>+I5+J5+K5</f>
        <v>150000</v>
      </c>
      <c r="D5" s="4">
        <f>+L5+M5+N5</f>
        <v>363188</v>
      </c>
      <c r="E5" s="4"/>
      <c r="F5" s="4"/>
      <c r="G5" s="38">
        <f>SUM(C5:F5)</f>
        <v>513188</v>
      </c>
      <c r="H5" s="1"/>
      <c r="I5" s="46">
        <v>150000</v>
      </c>
      <c r="J5" s="46"/>
      <c r="K5" s="46"/>
      <c r="L5" s="46">
        <v>177548</v>
      </c>
      <c r="M5" s="46">
        <v>185640</v>
      </c>
      <c r="N5" s="46"/>
    </row>
    <row r="6" spans="2:14" x14ac:dyDescent="0.25">
      <c r="B6" s="5" t="s">
        <v>43</v>
      </c>
      <c r="C6" s="4">
        <f t="shared" ref="C6:C24" si="0">+I6+J6+K6</f>
        <v>330820</v>
      </c>
      <c r="D6" s="4">
        <f t="shared" ref="D6:D24" si="1">+L6+M6+N6</f>
        <v>651364</v>
      </c>
      <c r="E6" s="6"/>
      <c r="F6" s="6"/>
      <c r="G6" s="38">
        <f t="shared" ref="G6:G24" si="2">SUM(C6:F6)</f>
        <v>982184</v>
      </c>
      <c r="H6" s="1"/>
      <c r="I6" s="46">
        <v>166005</v>
      </c>
      <c r="J6" s="46"/>
      <c r="K6" s="46">
        <v>164815</v>
      </c>
      <c r="L6" s="46"/>
      <c r="M6" s="46">
        <v>491904</v>
      </c>
      <c r="N6" s="46">
        <v>159460</v>
      </c>
    </row>
    <row r="7" spans="2:14" x14ac:dyDescent="0.25">
      <c r="B7" s="5" t="s">
        <v>44</v>
      </c>
      <c r="C7" s="4">
        <f t="shared" si="0"/>
        <v>350408</v>
      </c>
      <c r="D7" s="4">
        <f t="shared" si="1"/>
        <v>318004</v>
      </c>
      <c r="E7" s="6"/>
      <c r="F7" s="6"/>
      <c r="G7" s="38">
        <f t="shared" si="2"/>
        <v>668412</v>
      </c>
      <c r="I7" s="46">
        <v>175204</v>
      </c>
      <c r="J7" s="46">
        <v>175204</v>
      </c>
      <c r="K7" s="46"/>
      <c r="L7" s="76">
        <v>175204</v>
      </c>
      <c r="M7" s="46"/>
      <c r="N7" s="46">
        <v>142800</v>
      </c>
    </row>
    <row r="8" spans="2:14" x14ac:dyDescent="0.25">
      <c r="B8" s="5" t="s">
        <v>6</v>
      </c>
      <c r="C8" s="4">
        <f t="shared" si="0"/>
        <v>91500</v>
      </c>
      <c r="D8" s="4">
        <f t="shared" si="1"/>
        <v>166470</v>
      </c>
      <c r="E8" s="6"/>
      <c r="F8" s="6"/>
      <c r="G8" s="38">
        <f t="shared" si="2"/>
        <v>257970</v>
      </c>
      <c r="H8" s="1"/>
      <c r="I8" s="47"/>
      <c r="J8" s="47"/>
      <c r="K8" s="47">
        <v>91500</v>
      </c>
      <c r="L8" s="47">
        <v>91500</v>
      </c>
      <c r="M8" s="47"/>
      <c r="N8" s="47">
        <v>74970</v>
      </c>
    </row>
    <row r="9" spans="2:14" x14ac:dyDescent="0.25">
      <c r="B9" s="5" t="s">
        <v>45</v>
      </c>
      <c r="C9" s="4">
        <f t="shared" si="0"/>
        <v>36604</v>
      </c>
      <c r="D9" s="4">
        <f t="shared" si="1"/>
        <v>439264</v>
      </c>
      <c r="E9" s="6"/>
      <c r="F9" s="6"/>
      <c r="G9" s="38">
        <f t="shared" si="2"/>
        <v>475868</v>
      </c>
      <c r="H9" s="1"/>
      <c r="I9" s="47"/>
      <c r="J9" s="47"/>
      <c r="K9" s="47">
        <v>36604</v>
      </c>
      <c r="L9" s="47">
        <v>219632</v>
      </c>
      <c r="M9" s="47">
        <v>109816</v>
      </c>
      <c r="N9" s="47">
        <v>109816</v>
      </c>
    </row>
    <row r="10" spans="2:14" x14ac:dyDescent="0.25">
      <c r="B10" s="5" t="s">
        <v>46</v>
      </c>
      <c r="C10" s="4">
        <f t="shared" si="0"/>
        <v>138040</v>
      </c>
      <c r="D10" s="4">
        <f t="shared" si="1"/>
        <v>0</v>
      </c>
      <c r="E10" s="6"/>
      <c r="F10" s="6"/>
      <c r="G10" s="38">
        <f t="shared" si="2"/>
        <v>138040</v>
      </c>
      <c r="I10" s="47"/>
      <c r="J10" s="47"/>
      <c r="K10" s="47">
        <v>138040</v>
      </c>
      <c r="L10" s="47"/>
      <c r="M10" s="47"/>
      <c r="N10" s="47"/>
    </row>
    <row r="11" spans="2:14" x14ac:dyDescent="0.25">
      <c r="B11" s="5" t="s">
        <v>47</v>
      </c>
      <c r="C11" s="4">
        <f t="shared" si="0"/>
        <v>24990</v>
      </c>
      <c r="D11" s="4">
        <f t="shared" si="1"/>
        <v>99960</v>
      </c>
      <c r="E11" s="6"/>
      <c r="F11" s="6"/>
      <c r="G11" s="38">
        <f t="shared" si="2"/>
        <v>124950</v>
      </c>
      <c r="H11" s="1"/>
      <c r="I11" s="47"/>
      <c r="J11" s="47"/>
      <c r="K11" s="47">
        <v>24990</v>
      </c>
      <c r="L11" s="47">
        <v>74970</v>
      </c>
      <c r="M11" s="47"/>
      <c r="N11" s="47">
        <v>24990</v>
      </c>
    </row>
    <row r="12" spans="2:14" x14ac:dyDescent="0.25">
      <c r="B12" s="5" t="s">
        <v>7</v>
      </c>
      <c r="C12" s="4">
        <f t="shared" si="0"/>
        <v>125664</v>
      </c>
      <c r="D12" s="4">
        <f t="shared" si="1"/>
        <v>0</v>
      </c>
      <c r="E12" s="6"/>
      <c r="F12" s="6"/>
      <c r="G12" s="38">
        <f t="shared" si="2"/>
        <v>125664</v>
      </c>
      <c r="H12" s="1"/>
      <c r="I12" s="47"/>
      <c r="J12" s="47"/>
      <c r="K12" s="47">
        <v>125664</v>
      </c>
      <c r="L12" s="47"/>
      <c r="M12" s="47"/>
      <c r="N12" s="47"/>
    </row>
    <row r="13" spans="2:14" x14ac:dyDescent="0.25">
      <c r="B13" s="5" t="s">
        <v>9</v>
      </c>
      <c r="C13" s="4">
        <f t="shared" si="0"/>
        <v>294365</v>
      </c>
      <c r="D13" s="4">
        <f t="shared" si="1"/>
        <v>100585</v>
      </c>
      <c r="E13" s="6"/>
      <c r="F13" s="6"/>
      <c r="G13" s="38">
        <f t="shared" si="2"/>
        <v>394950</v>
      </c>
      <c r="I13" s="47"/>
      <c r="J13" s="47">
        <v>195952</v>
      </c>
      <c r="K13" s="47">
        <v>98413</v>
      </c>
      <c r="L13" s="47">
        <v>100585</v>
      </c>
      <c r="M13" s="47"/>
      <c r="N13" s="47"/>
    </row>
    <row r="14" spans="2:14" x14ac:dyDescent="0.25">
      <c r="B14" s="5" t="s">
        <v>48</v>
      </c>
      <c r="C14" s="4">
        <f t="shared" si="0"/>
        <v>154700</v>
      </c>
      <c r="D14" s="4">
        <f t="shared" si="1"/>
        <v>166600</v>
      </c>
      <c r="E14" s="6"/>
      <c r="F14" s="6"/>
      <c r="G14" s="38">
        <f t="shared" si="2"/>
        <v>321300</v>
      </c>
      <c r="H14" s="1"/>
      <c r="I14" s="47"/>
      <c r="J14" s="47">
        <v>154700</v>
      </c>
      <c r="K14" s="47"/>
      <c r="L14" s="47"/>
      <c r="M14" s="47">
        <v>166600</v>
      </c>
      <c r="N14" s="47"/>
    </row>
    <row r="15" spans="2:14" x14ac:dyDescent="0.25">
      <c r="B15" s="5" t="s">
        <v>49</v>
      </c>
      <c r="C15" s="4">
        <f t="shared" si="0"/>
        <v>406811</v>
      </c>
      <c r="D15" s="4">
        <f t="shared" si="1"/>
        <v>407622</v>
      </c>
      <c r="E15" s="6"/>
      <c r="F15" s="6"/>
      <c r="G15" s="38">
        <f t="shared" si="2"/>
        <v>814433</v>
      </c>
      <c r="I15" s="47"/>
      <c r="J15" s="47">
        <v>203000</v>
      </c>
      <c r="K15" s="47">
        <v>203811</v>
      </c>
      <c r="L15" s="47">
        <v>203811</v>
      </c>
      <c r="M15" s="47">
        <v>203811</v>
      </c>
      <c r="N15" s="47"/>
    </row>
    <row r="16" spans="2:14" x14ac:dyDescent="0.25">
      <c r="B16" s="5" t="s">
        <v>50</v>
      </c>
      <c r="C16" s="4">
        <f t="shared" si="0"/>
        <v>447812</v>
      </c>
      <c r="D16" s="4">
        <f t="shared" si="1"/>
        <v>299108</v>
      </c>
      <c r="E16" s="6"/>
      <c r="F16" s="6"/>
      <c r="G16" s="38">
        <f t="shared" si="2"/>
        <v>746920</v>
      </c>
      <c r="H16" s="1"/>
      <c r="I16" s="47">
        <v>357000</v>
      </c>
      <c r="J16" s="47"/>
      <c r="K16" s="47">
        <v>90812</v>
      </c>
      <c r="L16" s="47"/>
      <c r="M16" s="47"/>
      <c r="N16" s="47">
        <v>299108</v>
      </c>
    </row>
    <row r="17" spans="2:14" x14ac:dyDescent="0.25">
      <c r="B17" s="5" t="s">
        <v>51</v>
      </c>
      <c r="C17" s="4">
        <f t="shared" si="0"/>
        <v>0</v>
      </c>
      <c r="D17" s="4">
        <f t="shared" si="1"/>
        <v>341550</v>
      </c>
      <c r="E17" s="6"/>
      <c r="F17" s="6"/>
      <c r="G17" s="38">
        <f t="shared" si="2"/>
        <v>341550</v>
      </c>
      <c r="I17" s="47"/>
      <c r="J17" s="47"/>
      <c r="K17" s="47"/>
      <c r="L17" s="47">
        <v>227700</v>
      </c>
      <c r="M17" s="47"/>
      <c r="N17" s="47">
        <v>113850</v>
      </c>
    </row>
    <row r="18" spans="2:14" x14ac:dyDescent="0.25">
      <c r="B18" s="5" t="s">
        <v>52</v>
      </c>
      <c r="C18" s="4">
        <f t="shared" si="0"/>
        <v>91035</v>
      </c>
      <c r="D18" s="4">
        <f t="shared" si="1"/>
        <v>60690</v>
      </c>
      <c r="E18" s="6"/>
      <c r="F18" s="6"/>
      <c r="G18" s="38">
        <f t="shared" si="2"/>
        <v>151725</v>
      </c>
      <c r="I18" s="46">
        <v>60690</v>
      </c>
      <c r="J18" s="46"/>
      <c r="K18" s="46">
        <v>30345</v>
      </c>
      <c r="L18" s="46"/>
      <c r="M18" s="46">
        <v>30345</v>
      </c>
      <c r="N18" s="46">
        <v>30345</v>
      </c>
    </row>
    <row r="19" spans="2:14" x14ac:dyDescent="0.25">
      <c r="B19" s="5" t="s">
        <v>53</v>
      </c>
      <c r="C19" s="4">
        <f t="shared" si="0"/>
        <v>80920</v>
      </c>
      <c r="D19" s="4">
        <f t="shared" si="1"/>
        <v>0</v>
      </c>
      <c r="E19" s="6"/>
      <c r="F19" s="6"/>
      <c r="G19" s="38">
        <f t="shared" si="2"/>
        <v>80920</v>
      </c>
      <c r="I19" s="47"/>
      <c r="J19" s="47"/>
      <c r="K19" s="47">
        <v>80920</v>
      </c>
      <c r="L19" s="47"/>
      <c r="M19" s="47"/>
      <c r="N19" s="47"/>
    </row>
    <row r="20" spans="2:14" x14ac:dyDescent="0.25">
      <c r="B20" s="5" t="s">
        <v>54</v>
      </c>
      <c r="C20" s="4">
        <f t="shared" si="0"/>
        <v>695249</v>
      </c>
      <c r="D20" s="4">
        <f t="shared" si="1"/>
        <v>1517018</v>
      </c>
      <c r="E20" s="6"/>
      <c r="F20" s="6"/>
      <c r="G20" s="38">
        <f t="shared" si="2"/>
        <v>2212267</v>
      </c>
      <c r="H20" s="1"/>
      <c r="I20" s="46">
        <v>558697</v>
      </c>
      <c r="J20" s="46"/>
      <c r="K20" s="46">
        <v>136552</v>
      </c>
      <c r="L20" s="46">
        <v>559009</v>
      </c>
      <c r="M20" s="46">
        <v>349067</v>
      </c>
      <c r="N20" s="46">
        <v>608942</v>
      </c>
    </row>
    <row r="21" spans="2:14" x14ac:dyDescent="0.25">
      <c r="B21" s="5" t="s">
        <v>55</v>
      </c>
      <c r="C21" s="4">
        <f t="shared" si="0"/>
        <v>1275429</v>
      </c>
      <c r="D21" s="4">
        <f t="shared" si="1"/>
        <v>806630</v>
      </c>
      <c r="E21" s="6"/>
      <c r="F21" s="6"/>
      <c r="G21" s="38">
        <f t="shared" si="2"/>
        <v>2082059</v>
      </c>
      <c r="I21" s="46">
        <v>186462</v>
      </c>
      <c r="J21" s="46">
        <v>415310</v>
      </c>
      <c r="K21" s="46">
        <v>673657</v>
      </c>
      <c r="L21" s="46">
        <v>521405</v>
      </c>
      <c r="M21" s="46">
        <v>174533</v>
      </c>
      <c r="N21" s="46">
        <v>110692</v>
      </c>
    </row>
    <row r="22" spans="2:14" x14ac:dyDescent="0.25">
      <c r="B22" s="5" t="s">
        <v>56</v>
      </c>
      <c r="C22" s="4">
        <f t="shared" si="0"/>
        <v>759309</v>
      </c>
      <c r="D22" s="4">
        <f t="shared" si="1"/>
        <v>1756646</v>
      </c>
      <c r="E22" s="6"/>
      <c r="F22" s="6"/>
      <c r="G22" s="38">
        <f t="shared" si="2"/>
        <v>2515955</v>
      </c>
      <c r="I22" s="47"/>
      <c r="J22" s="47">
        <v>961520</v>
      </c>
      <c r="K22" s="47">
        <v>-202211</v>
      </c>
      <c r="L22" s="47">
        <v>659022</v>
      </c>
      <c r="M22" s="47"/>
      <c r="N22" s="47">
        <v>1097624</v>
      </c>
    </row>
    <row r="23" spans="2:14" x14ac:dyDescent="0.25">
      <c r="B23" s="5" t="s">
        <v>57</v>
      </c>
      <c r="C23" s="4">
        <f t="shared" si="0"/>
        <v>504923</v>
      </c>
      <c r="D23" s="4">
        <f t="shared" si="1"/>
        <v>744995</v>
      </c>
      <c r="E23" s="6"/>
      <c r="F23" s="6"/>
      <c r="G23" s="38">
        <f t="shared" si="2"/>
        <v>1249918</v>
      </c>
      <c r="H23" s="1"/>
      <c r="I23" s="46">
        <v>186461</v>
      </c>
      <c r="J23" s="46">
        <v>186462</v>
      </c>
      <c r="K23" s="46">
        <v>132000</v>
      </c>
      <c r="L23" s="46">
        <v>468128</v>
      </c>
      <c r="M23" s="46"/>
      <c r="N23" s="46">
        <v>276867</v>
      </c>
    </row>
    <row r="24" spans="2:14" ht="15.75" thickBot="1" x14ac:dyDescent="0.3">
      <c r="B24" s="5" t="s">
        <v>58</v>
      </c>
      <c r="C24" s="4">
        <f t="shared" si="0"/>
        <v>2833101</v>
      </c>
      <c r="D24" s="4">
        <f t="shared" si="1"/>
        <v>16616717</v>
      </c>
      <c r="E24" s="6"/>
      <c r="F24" s="6"/>
      <c r="G24" s="38">
        <f t="shared" si="2"/>
        <v>19449818</v>
      </c>
      <c r="I24" s="47"/>
      <c r="J24" s="47">
        <f>2398481+116620</f>
        <v>2515101</v>
      </c>
      <c r="K24" s="47">
        <v>318000</v>
      </c>
      <c r="L24" s="47">
        <v>5219850</v>
      </c>
      <c r="M24" s="47">
        <v>9757173</v>
      </c>
      <c r="N24" s="47">
        <v>1639694</v>
      </c>
    </row>
    <row r="25" spans="2:14" ht="15.75" thickBot="1" x14ac:dyDescent="0.3">
      <c r="B25" s="24" t="s">
        <v>64</v>
      </c>
      <c r="C25" s="26">
        <f>SUM(C5:C24)</f>
        <v>8791680</v>
      </c>
      <c r="D25" s="26">
        <f t="shared" ref="D25:F25" si="3">SUM(D5:D24)</f>
        <v>24856411</v>
      </c>
      <c r="E25" s="26">
        <f t="shared" si="3"/>
        <v>0</v>
      </c>
      <c r="F25" s="26">
        <f t="shared" si="3"/>
        <v>0</v>
      </c>
      <c r="G25" s="26">
        <f>SUM(G5:G24)</f>
        <v>33648091</v>
      </c>
      <c r="I25" s="45">
        <f t="shared" ref="I25:K25" si="4">SUM(I5:I24)</f>
        <v>1840519</v>
      </c>
      <c r="J25" s="45">
        <f t="shared" si="4"/>
        <v>4807249</v>
      </c>
      <c r="K25" s="45">
        <f t="shared" si="4"/>
        <v>2143912</v>
      </c>
      <c r="L25" s="45">
        <f t="shared" ref="L25:N25" si="5">SUM(L5:L24)</f>
        <v>8698364</v>
      </c>
      <c r="M25" s="45">
        <f t="shared" si="5"/>
        <v>11468889</v>
      </c>
      <c r="N25" s="45">
        <f t="shared" si="5"/>
        <v>4689158</v>
      </c>
    </row>
    <row r="26" spans="2:14" x14ac:dyDescent="0.25">
      <c r="C26" s="1"/>
      <c r="D26" s="1">
        <f>+'Por Mes y Catalogo'!R7</f>
        <v>33648091</v>
      </c>
      <c r="G26" s="37"/>
      <c r="N26" s="37">
        <f>+L25+M25+N25</f>
        <v>24856411</v>
      </c>
    </row>
    <row r="27" spans="2:14" x14ac:dyDescent="0.25">
      <c r="C27" s="1"/>
      <c r="D27" s="1">
        <f>+C25+D25</f>
        <v>33648091</v>
      </c>
      <c r="E27" s="1"/>
      <c r="G27" s="1"/>
      <c r="N27" s="1">
        <f>+'Por Mes y Catalogo'!I7+'Por Mes y Catalogo'!J7+'Por Mes y Catalogo'!K7</f>
        <v>24856411</v>
      </c>
    </row>
    <row r="28" spans="2:14" x14ac:dyDescent="0.25">
      <c r="C28" s="1"/>
      <c r="D28" s="1">
        <f>+D26-D27</f>
        <v>0</v>
      </c>
      <c r="E28" s="1"/>
      <c r="G28" s="1"/>
      <c r="N28" s="1">
        <f>+N26-N27</f>
        <v>0</v>
      </c>
    </row>
    <row r="29" spans="2:14" x14ac:dyDescent="0.25">
      <c r="C29" s="1"/>
    </row>
  </sheetData>
  <mergeCells count="1">
    <mergeCell ref="C3:G3"/>
  </mergeCells>
  <phoneticPr fontId="2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21"/>
  <sheetViews>
    <sheetView zoomScale="130" zoomScaleNormal="130" workbookViewId="0">
      <pane xSplit="5" ySplit="6" topLeftCell="F7" activePane="bottomRight" state="frozen"/>
      <selection pane="topRight" activeCell="F1" sqref="F1"/>
      <selection pane="bottomLeft" activeCell="A7" sqref="A7"/>
      <selection pane="bottomRight" activeCell="U5" sqref="U5:U6"/>
    </sheetView>
  </sheetViews>
  <sheetFormatPr baseColWidth="10" defaultRowHeight="15" x14ac:dyDescent="0.25"/>
  <cols>
    <col min="1" max="1" width="5.7109375" bestFit="1" customWidth="1"/>
    <col min="2" max="2" width="5" bestFit="1" customWidth="1"/>
    <col min="3" max="3" width="5.42578125" bestFit="1" customWidth="1"/>
    <col min="4" max="4" width="7.140625" hidden="1" customWidth="1"/>
    <col min="5" max="5" width="34.42578125" bestFit="1" customWidth="1"/>
    <col min="6" max="6" width="13.85546875" customWidth="1"/>
    <col min="7" max="7" width="14.5703125" customWidth="1"/>
    <col min="8" max="8" width="13.42578125" customWidth="1"/>
    <col min="9" max="11" width="11.42578125" customWidth="1"/>
    <col min="12" max="12" width="11.42578125" hidden="1" customWidth="1"/>
    <col min="13" max="13" width="13.42578125" hidden="1" customWidth="1"/>
    <col min="14" max="14" width="15.7109375" hidden="1" customWidth="1"/>
    <col min="15" max="16" width="11.42578125" hidden="1" customWidth="1"/>
    <col min="17" max="17" width="14.42578125" hidden="1" customWidth="1"/>
    <col min="18" max="18" width="15.5703125" customWidth="1"/>
    <col min="19" max="19" width="12.85546875" customWidth="1"/>
    <col min="21" max="21" width="14.7109375" customWidth="1"/>
    <col min="23" max="23" width="12.28515625" bestFit="1" customWidth="1"/>
  </cols>
  <sheetData>
    <row r="2" spans="1:26" x14ac:dyDescent="0.25">
      <c r="S2" s="1"/>
    </row>
    <row r="3" spans="1:26" x14ac:dyDescent="0.25">
      <c r="S3" s="2"/>
    </row>
    <row r="5" spans="1:26" s="8" customFormat="1" ht="14.25" customHeight="1" x14ac:dyDescent="0.2">
      <c r="A5" s="90" t="s">
        <v>11</v>
      </c>
      <c r="B5" s="90" t="s">
        <v>12</v>
      </c>
      <c r="C5" s="90" t="s">
        <v>13</v>
      </c>
      <c r="D5" s="27"/>
      <c r="E5" s="90" t="s">
        <v>14</v>
      </c>
      <c r="F5" s="86" t="s">
        <v>15</v>
      </c>
      <c r="G5" s="86" t="s">
        <v>16</v>
      </c>
      <c r="H5" s="86" t="s">
        <v>17</v>
      </c>
      <c r="I5" s="86" t="s">
        <v>18</v>
      </c>
      <c r="J5" s="86" t="s">
        <v>19</v>
      </c>
      <c r="K5" s="86" t="s">
        <v>20</v>
      </c>
      <c r="L5" s="86" t="s">
        <v>21</v>
      </c>
      <c r="M5" s="86" t="s">
        <v>22</v>
      </c>
      <c r="N5" s="86" t="s">
        <v>23</v>
      </c>
      <c r="O5" s="86" t="s">
        <v>24</v>
      </c>
      <c r="P5" s="86" t="s">
        <v>25</v>
      </c>
      <c r="Q5" s="86" t="s">
        <v>26</v>
      </c>
      <c r="R5" s="88" t="s">
        <v>27</v>
      </c>
      <c r="S5" s="81" t="s">
        <v>28</v>
      </c>
      <c r="T5" s="83" t="s">
        <v>29</v>
      </c>
      <c r="U5" s="85" t="s">
        <v>30</v>
      </c>
      <c r="V5" s="7"/>
      <c r="W5" s="7"/>
      <c r="Y5" s="9"/>
    </row>
    <row r="6" spans="1:26" s="8" customFormat="1" ht="14.25" x14ac:dyDescent="0.2">
      <c r="A6" s="91"/>
      <c r="B6" s="91"/>
      <c r="C6" s="91"/>
      <c r="D6" s="28"/>
      <c r="E6" s="91"/>
      <c r="F6" s="87"/>
      <c r="G6" s="87"/>
      <c r="H6" s="87"/>
      <c r="I6" s="87"/>
      <c r="J6" s="87"/>
      <c r="K6" s="87"/>
      <c r="L6" s="87"/>
      <c r="M6" s="87"/>
      <c r="N6" s="87"/>
      <c r="O6" s="87"/>
      <c r="P6" s="87"/>
      <c r="Q6" s="87"/>
      <c r="R6" s="89"/>
      <c r="S6" s="82"/>
      <c r="T6" s="84"/>
      <c r="U6" s="85"/>
      <c r="V6" s="7"/>
      <c r="W6" s="7"/>
      <c r="Y6" s="9"/>
    </row>
    <row r="7" spans="1:26" s="8" customFormat="1" ht="14.25" x14ac:dyDescent="0.2">
      <c r="A7" s="29">
        <v>22</v>
      </c>
      <c r="B7" s="30" t="s">
        <v>31</v>
      </c>
      <c r="C7" s="30" t="s">
        <v>32</v>
      </c>
      <c r="D7" s="31"/>
      <c r="E7" s="32" t="s">
        <v>10</v>
      </c>
      <c r="F7" s="33">
        <f>SUM(F8:F11)</f>
        <v>1840519</v>
      </c>
      <c r="G7" s="33">
        <f>SUM(G8:G11)</f>
        <v>4807249</v>
      </c>
      <c r="H7" s="33">
        <f>SUM(H8:H11)</f>
        <v>2143912</v>
      </c>
      <c r="I7" s="33">
        <f>SUM(I8:I11)</f>
        <v>8698364</v>
      </c>
      <c r="J7" s="33">
        <f t="shared" ref="J7:Q7" si="0">SUM(J8:J11)</f>
        <v>11468889</v>
      </c>
      <c r="K7" s="33">
        <f t="shared" si="0"/>
        <v>4689158</v>
      </c>
      <c r="L7" s="33">
        <f t="shared" si="0"/>
        <v>0</v>
      </c>
      <c r="M7" s="33">
        <f t="shared" si="0"/>
        <v>0</v>
      </c>
      <c r="N7" s="33">
        <f>SUM(N8:N11)</f>
        <v>0</v>
      </c>
      <c r="O7" s="33">
        <f t="shared" si="0"/>
        <v>0</v>
      </c>
      <c r="P7" s="33">
        <f t="shared" si="0"/>
        <v>0</v>
      </c>
      <c r="Q7" s="33">
        <f t="shared" si="0"/>
        <v>0</v>
      </c>
      <c r="R7" s="33">
        <f>SUM(R8:R11)</f>
        <v>33648091</v>
      </c>
      <c r="S7" s="34">
        <f>SUM(S8:S11)</f>
        <v>167366000</v>
      </c>
      <c r="T7" s="35">
        <f>+R7/S7</f>
        <v>0.20104496134220809</v>
      </c>
      <c r="U7" s="36">
        <f>SUM(U8:U11)</f>
        <v>133717909</v>
      </c>
      <c r="V7" s="10"/>
      <c r="W7" s="10"/>
      <c r="X7" s="10"/>
      <c r="Y7" s="9"/>
      <c r="Z7" s="11"/>
    </row>
    <row r="8" spans="1:26" s="8" customFormat="1" ht="14.25" x14ac:dyDescent="0.2">
      <c r="A8" s="12" t="s">
        <v>32</v>
      </c>
      <c r="B8" s="13" t="s">
        <v>32</v>
      </c>
      <c r="C8" s="13" t="s">
        <v>33</v>
      </c>
      <c r="D8" s="14"/>
      <c r="E8" s="14" t="s">
        <v>34</v>
      </c>
      <c r="F8" s="15">
        <v>1483519</v>
      </c>
      <c r="G8" s="15">
        <v>4690629</v>
      </c>
      <c r="H8" s="15">
        <v>2143912</v>
      </c>
      <c r="I8" s="16">
        <v>8698364</v>
      </c>
      <c r="J8" s="17">
        <v>11468889</v>
      </c>
      <c r="K8" s="17">
        <v>4546358</v>
      </c>
      <c r="L8" s="17"/>
      <c r="M8" s="17"/>
      <c r="N8" s="18"/>
      <c r="O8" s="18"/>
      <c r="P8" s="15"/>
      <c r="Q8" s="15"/>
      <c r="R8" s="19">
        <f>SUM(F8:Q8)</f>
        <v>33031671</v>
      </c>
      <c r="S8" s="20">
        <v>163392790</v>
      </c>
      <c r="T8" s="21">
        <f>+R8/S8</f>
        <v>0.20216112963124017</v>
      </c>
      <c r="U8" s="22">
        <f>+S8-R8</f>
        <v>130361119</v>
      </c>
      <c r="V8" s="10"/>
      <c r="W8" s="10"/>
      <c r="X8" s="10"/>
      <c r="Y8" s="9"/>
      <c r="Z8" s="11"/>
    </row>
    <row r="9" spans="1:26" s="8" customFormat="1" ht="14.25" x14ac:dyDescent="0.2">
      <c r="A9" s="12" t="s">
        <v>32</v>
      </c>
      <c r="B9" s="13" t="s">
        <v>32</v>
      </c>
      <c r="C9" s="13" t="s">
        <v>35</v>
      </c>
      <c r="D9" s="14"/>
      <c r="E9" s="14" t="s">
        <v>36</v>
      </c>
      <c r="F9" s="15">
        <v>0</v>
      </c>
      <c r="G9" s="15">
        <v>0</v>
      </c>
      <c r="H9" s="15">
        <v>0</v>
      </c>
      <c r="I9" s="17">
        <v>0</v>
      </c>
      <c r="J9" s="17">
        <v>0</v>
      </c>
      <c r="K9" s="17">
        <v>0</v>
      </c>
      <c r="L9" s="17"/>
      <c r="M9" s="17"/>
      <c r="N9" s="18"/>
      <c r="O9" s="18"/>
      <c r="P9" s="15"/>
      <c r="Q9" s="15"/>
      <c r="R9" s="19">
        <f>SUM(F9:Q9)</f>
        <v>0</v>
      </c>
      <c r="S9" s="20">
        <v>2000000</v>
      </c>
      <c r="T9" s="21">
        <f>+R9/S9</f>
        <v>0</v>
      </c>
      <c r="U9" s="22">
        <f>+S9-R9</f>
        <v>2000000</v>
      </c>
      <c r="V9" s="10"/>
      <c r="W9" s="10"/>
      <c r="X9" s="10"/>
      <c r="Y9" s="9"/>
      <c r="Z9" s="11"/>
    </row>
    <row r="10" spans="1:26" s="8" customFormat="1" ht="14.25" x14ac:dyDescent="0.2">
      <c r="A10" s="12" t="s">
        <v>32</v>
      </c>
      <c r="B10" s="13" t="s">
        <v>32</v>
      </c>
      <c r="C10" s="13" t="s">
        <v>37</v>
      </c>
      <c r="D10" s="14"/>
      <c r="E10" s="14" t="s">
        <v>38</v>
      </c>
      <c r="F10" s="15">
        <v>0</v>
      </c>
      <c r="G10" s="15">
        <v>0</v>
      </c>
      <c r="H10" s="15">
        <v>0</v>
      </c>
      <c r="I10" s="17">
        <v>0</v>
      </c>
      <c r="J10" s="23">
        <v>0</v>
      </c>
      <c r="K10" s="23">
        <v>0</v>
      </c>
      <c r="L10" s="15"/>
      <c r="M10" s="17"/>
      <c r="N10" s="18"/>
      <c r="O10" s="18"/>
      <c r="P10" s="15"/>
      <c r="Q10" s="15"/>
      <c r="R10" s="19">
        <f>SUM(F10:Q10)</f>
        <v>0</v>
      </c>
      <c r="S10" s="20">
        <v>0</v>
      </c>
      <c r="T10" s="21" t="s">
        <v>73</v>
      </c>
      <c r="U10" s="22">
        <f>+S10-R10</f>
        <v>0</v>
      </c>
      <c r="V10" s="10"/>
      <c r="W10" s="10"/>
      <c r="X10" s="10"/>
      <c r="Y10" s="9"/>
      <c r="Z10" s="11"/>
    </row>
    <row r="11" spans="1:26" s="8" customFormat="1" ht="14.25" x14ac:dyDescent="0.2">
      <c r="A11" s="12" t="s">
        <v>32</v>
      </c>
      <c r="B11" s="13" t="s">
        <v>32</v>
      </c>
      <c r="C11" s="13" t="s">
        <v>39</v>
      </c>
      <c r="D11" s="14"/>
      <c r="E11" s="14" t="s">
        <v>40</v>
      </c>
      <c r="F11" s="15">
        <v>357000</v>
      </c>
      <c r="G11" s="15">
        <v>116620</v>
      </c>
      <c r="H11" s="15">
        <v>0</v>
      </c>
      <c r="I11" s="17">
        <v>0</v>
      </c>
      <c r="J11" s="17">
        <v>0</v>
      </c>
      <c r="K11" s="17">
        <v>142800</v>
      </c>
      <c r="L11" s="15"/>
      <c r="M11" s="17"/>
      <c r="N11" s="18"/>
      <c r="O11" s="18"/>
      <c r="P11" s="15"/>
      <c r="Q11" s="15"/>
      <c r="R11" s="19">
        <f>SUM(F11:Q11)</f>
        <v>616420</v>
      </c>
      <c r="S11" s="20">
        <v>1973210</v>
      </c>
      <c r="T11" s="21">
        <f>+R11/S11</f>
        <v>0.31239452465779111</v>
      </c>
      <c r="U11" s="22">
        <f>+S11-R11</f>
        <v>1356790</v>
      </c>
      <c r="V11" s="10"/>
      <c r="W11" s="10"/>
      <c r="X11" s="10"/>
      <c r="Y11" s="9"/>
      <c r="Z11" s="11"/>
    </row>
    <row r="13" spans="1:26" x14ac:dyDescent="0.25">
      <c r="R13" s="2"/>
      <c r="S13" s="2"/>
    </row>
    <row r="14" spans="1:26" x14ac:dyDescent="0.25">
      <c r="R14" s="2"/>
      <c r="S14" s="2"/>
    </row>
    <row r="15" spans="1:26" x14ac:dyDescent="0.25">
      <c r="R15" s="2"/>
      <c r="S15" s="2"/>
    </row>
    <row r="16" spans="1:26" x14ac:dyDescent="0.25">
      <c r="R16" s="2"/>
      <c r="S16" s="2"/>
    </row>
    <row r="17" spans="6:19" x14ac:dyDescent="0.25">
      <c r="R17" s="2"/>
      <c r="S17" s="2"/>
    </row>
    <row r="21" spans="6:19" x14ac:dyDescent="0.25">
      <c r="F21" s="1"/>
      <c r="G21" s="1"/>
      <c r="H21" s="1"/>
      <c r="I21" s="1"/>
      <c r="J21" s="1"/>
      <c r="K21" s="1"/>
      <c r="L21" s="1"/>
      <c r="M21" s="1"/>
      <c r="N21" s="1"/>
      <c r="O21" s="1"/>
      <c r="P21" s="1"/>
      <c r="Q21" s="1"/>
      <c r="R21" s="1"/>
      <c r="S21" s="1"/>
    </row>
  </sheetData>
  <mergeCells count="20">
    <mergeCell ref="L5:L6"/>
    <mergeCell ref="A5:A6"/>
    <mergeCell ref="B5:B6"/>
    <mergeCell ref="C5:C6"/>
    <mergeCell ref="E5:E6"/>
    <mergeCell ref="F5:F6"/>
    <mergeCell ref="G5:G6"/>
    <mergeCell ref="H5:H6"/>
    <mergeCell ref="I5:I6"/>
    <mergeCell ref="J5:J6"/>
    <mergeCell ref="K5:K6"/>
    <mergeCell ref="S5:S6"/>
    <mergeCell ref="T5:T6"/>
    <mergeCell ref="U5:U6"/>
    <mergeCell ref="M5:M6"/>
    <mergeCell ref="N5:N6"/>
    <mergeCell ref="O5:O6"/>
    <mergeCell ref="P5:P6"/>
    <mergeCell ref="Q5:Q6"/>
    <mergeCell ref="R5:R6"/>
  </mergeCells>
  <pageMargins left="0.7" right="0.7" top="0.75" bottom="0.75" header="0.3" footer="0.3"/>
</worksheet>
</file>

<file path=docMetadata/LabelInfo.xml><?xml version="1.0" encoding="utf-8"?>
<clbl:labelList xmlns:clbl="http://schemas.microsoft.com/office/2020/mipLabelMetadata">
  <clbl:label id="{fc537770-210a-47ac-b2ab-cddef19e742f}" enabled="1" method="Standard" siteId="{8bef3dae-3f49-4f22-8a5d-85a8e59a371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Segundo Trimestre del año 2026</vt:lpstr>
      <vt:lpstr>Primer Trimestre del año 2026</vt:lpstr>
      <vt:lpstr>Resumen por Región</vt:lpstr>
      <vt:lpstr>Por Mes y Catalogo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Abarzua Peña</dc:creator>
  <cp:lastModifiedBy>NICOLAS VERGARA ZUÑIGA</cp:lastModifiedBy>
  <cp:lastPrinted>2020-04-29T13:43:38Z</cp:lastPrinted>
  <dcterms:created xsi:type="dcterms:W3CDTF">2019-07-29T14:11:59Z</dcterms:created>
  <dcterms:modified xsi:type="dcterms:W3CDTF">2026-07-30T15:41:37Z</dcterms:modified>
</cp:coreProperties>
</file>