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rabarzua\Documents\Compartido Nicolas and Raul\2026\04 Glosa\3. Trimestrales\1.- Primer Trimestre\"/>
    </mc:Choice>
  </mc:AlternateContent>
  <xr:revisionPtr revIDLastSave="0" documentId="13_ncr:1_{A8C9471E-C265-4258-80DE-D3C06D784F39}" xr6:coauthVersionLast="47" xr6:coauthVersionMax="47" xr10:uidLastSave="{00000000-0000-0000-0000-000000000000}"/>
  <bookViews>
    <workbookView xWindow="-120" yWindow="-120" windowWidth="29040" windowHeight="15840" xr2:uid="{00000000-000D-0000-FFFF-FFFF00000000}"/>
  </bookViews>
  <sheets>
    <sheet name="Tabla" sheetId="4" r:id="rId1"/>
    <sheet name="Base Trimestral" sheetId="1" r:id="rId2"/>
  </sheets>
  <externalReferences>
    <externalReference r:id="rId3"/>
  </externalReferences>
  <definedNames>
    <definedName name="_xlnm._FilterDatabase" localSheetId="1" hidden="1">'Base Trimestral'!$A$4:$M$1047</definedName>
    <definedName name="_xlnm.Print_Area" localSheetId="1">'Base Trimestral'!$A$2:$K$6</definedName>
    <definedName name="_xlnm.Print_Area" localSheetId="0">Tabla!$B$13:$G$50</definedName>
    <definedName name="_xlnm.Print_Titles" localSheetId="1">'Base Trimestral'!$2:$4</definedName>
  </definedNames>
  <calcPr calcId="191029"/>
  <pivotCaches>
    <pivotCache cacheId="13"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33" i="1" l="1"/>
  <c r="L932" i="1"/>
  <c r="L931" i="1"/>
  <c r="L930" i="1"/>
  <c r="L929" i="1"/>
  <c r="L928" i="1"/>
  <c r="L724" i="1"/>
  <c r="L723" i="1"/>
  <c r="L722" i="1"/>
  <c r="L717" i="1"/>
  <c r="C19" i="4"/>
  <c r="C18" i="4"/>
  <c r="D20" i="4"/>
  <c r="E21" i="4"/>
  <c r="E20" i="4"/>
  <c r="E19" i="4"/>
  <c r="E18" i="4"/>
  <c r="D21" i="4"/>
  <c r="D19" i="4"/>
  <c r="D18" i="4"/>
  <c r="C21" i="4"/>
  <c r="C20" i="4"/>
  <c r="E22" i="4" l="1"/>
  <c r="D22" i="4"/>
  <c r="F20" i="4"/>
  <c r="C22" i="4"/>
  <c r="F18" i="4"/>
  <c r="F19" i="4"/>
  <c r="F21" i="4"/>
  <c r="F22" i="4" l="1"/>
  <c r="G22" i="4" s="1"/>
  <c r="G19" i="4" l="1"/>
  <c r="G20" i="4"/>
  <c r="G21" i="4"/>
  <c r="G18" i="4"/>
</calcChain>
</file>

<file path=xl/sharedStrings.xml><?xml version="1.0" encoding="utf-8"?>
<sst xmlns="http://schemas.openxmlformats.org/spreadsheetml/2006/main" count="6966" uniqueCount="1619">
  <si>
    <t>Licitación Pública</t>
  </si>
  <si>
    <t>Centro Financiero</t>
  </si>
  <si>
    <t>Mecanismo de Compra</t>
  </si>
  <si>
    <t>Tipo y N° de Resolución</t>
  </si>
  <si>
    <t>Fecha de Resolución</t>
  </si>
  <si>
    <t>Documento de Compra</t>
  </si>
  <si>
    <t>N° Documento</t>
  </si>
  <si>
    <t>Fecha Documento de Compra</t>
  </si>
  <si>
    <t>Descripción de la Compra</t>
  </si>
  <si>
    <t>Razón Social Proveedor</t>
  </si>
  <si>
    <t>R.U.T. N° Proveedor</t>
  </si>
  <si>
    <t>Monto contratado o a contratar (impuesto incluido) indicar moneda: $, UF, US$ u otro</t>
  </si>
  <si>
    <t>No Aplica</t>
  </si>
  <si>
    <t>Fiscalía Nacional</t>
  </si>
  <si>
    <t>F.R. Tarapacá</t>
  </si>
  <si>
    <t>Otro</t>
  </si>
  <si>
    <t>Licitación Privada</t>
  </si>
  <si>
    <t>Contrato</t>
  </si>
  <si>
    <t>Orden de Servicio</t>
  </si>
  <si>
    <t>Orden de Compra</t>
  </si>
  <si>
    <t>No aplica</t>
  </si>
  <si>
    <t>76.204.527-3</t>
  </si>
  <si>
    <t>96.556.940-5</t>
  </si>
  <si>
    <t>87.778.800-8</t>
  </si>
  <si>
    <t>K D M S.A.</t>
  </si>
  <si>
    <t>96754450-7</t>
  </si>
  <si>
    <t>F.R. Metrop. Sur</t>
  </si>
  <si>
    <t>LIMSERVICE SPA</t>
  </si>
  <si>
    <t>F.R. Magallanes</t>
  </si>
  <si>
    <t>F.R. Aysén</t>
  </si>
  <si>
    <t>F.R. Maule</t>
  </si>
  <si>
    <t>F.R. Metrop. Centro Norte</t>
  </si>
  <si>
    <t>F.R. Ñuble</t>
  </si>
  <si>
    <t>F.R. Metrop. Oriente</t>
  </si>
  <si>
    <t>F.R. Coquimbo</t>
  </si>
  <si>
    <t>F.R. Atacama</t>
  </si>
  <si>
    <t>F.R. Metrop. Occidente</t>
  </si>
  <si>
    <t>F.R. Antofagasta</t>
  </si>
  <si>
    <t>F.R. Los Lagos</t>
  </si>
  <si>
    <t>F.R. Los Ríos</t>
  </si>
  <si>
    <t>F.R. Arica y Parinacota</t>
  </si>
  <si>
    <t>76863427-0</t>
  </si>
  <si>
    <t>Trato Directo</t>
  </si>
  <si>
    <t>Convenio Marco</t>
  </si>
  <si>
    <t>Total general</t>
  </si>
  <si>
    <t>Suma de Monto contratado o a contratar (impuesto incluido) indicar moneda: $, UF, US$ u otro</t>
  </si>
  <si>
    <t>INFORME MECANISMOS DE COMPRA Y CONTRATACIÓN MINISTERIO PÚBLICO</t>
  </si>
  <si>
    <t>MECANISMO</t>
  </si>
  <si>
    <t xml:space="preserve">% </t>
  </si>
  <si>
    <t>TOTAL ($)</t>
  </si>
  <si>
    <t>Notas:</t>
  </si>
  <si>
    <t>2) En el caso de compras o contrataciones en Unidades de Fomento, dólares u otra moneda, se utilizó una estimación para convertir sus montos a pesos.</t>
  </si>
  <si>
    <t>F.R. Valparaíso</t>
  </si>
  <si>
    <t>F.R. O´Higgins</t>
  </si>
  <si>
    <t>F.R. Araucanía</t>
  </si>
  <si>
    <t>76.490.409-5</t>
  </si>
  <si>
    <t>77.803.150-7</t>
  </si>
  <si>
    <t>Soc. de Turismo e Inversiones Inmobiliarias Limitada.</t>
  </si>
  <si>
    <t>Construcciones Patricio Manosalva Fernández E.I.R.L.</t>
  </si>
  <si>
    <t>99588050-4</t>
  </si>
  <si>
    <t>99557380-6</t>
  </si>
  <si>
    <t>SOC.CONCESIONARIA C.DE JUSTICIA DE STGO.</t>
  </si>
  <si>
    <t>77.108.874-0</t>
  </si>
  <si>
    <t>GUILLERMO IGNACIO GUZMAN MORAN</t>
  </si>
  <si>
    <t>16.816.622-2</t>
  </si>
  <si>
    <t>CONSULTORA TCS GROUP SEARCH SPA</t>
  </si>
  <si>
    <t>COMERCIAL E INVERSIO</t>
  </si>
  <si>
    <t>no aplica</t>
  </si>
  <si>
    <t>FN/MP N° 1454</t>
  </si>
  <si>
    <t>Servicios Alimentarios Pedro Pablo Hernandez Medina E.I.R.L.</t>
  </si>
  <si>
    <t>77599203-4</t>
  </si>
  <si>
    <t>MJR SERVICIOS SPA</t>
  </si>
  <si>
    <t>96.705.640-5</t>
  </si>
  <si>
    <t>77.169.637-6</t>
  </si>
  <si>
    <t>77.225.200-5</t>
  </si>
  <si>
    <t>93565000-3</t>
  </si>
  <si>
    <t>76580320-9</t>
  </si>
  <si>
    <t>ASCENSORES SCHINDLER CHILE S.A.</t>
  </si>
  <si>
    <t>93.565.000-3</t>
  </si>
  <si>
    <t>ARRENDADORA DE VEHICULOS S.A.</t>
  </si>
  <si>
    <t>Compra ágil / Convenio Marco (Chilecompra)</t>
  </si>
  <si>
    <t>RES FR N°293</t>
  </si>
  <si>
    <t>77975103-1</t>
  </si>
  <si>
    <t>SERELEC SPA</t>
  </si>
  <si>
    <t>78052732-3</t>
  </si>
  <si>
    <t>COMERCIALIZADORA GC S.A.</t>
  </si>
  <si>
    <t>Cía. Periodística e Imprenta Tamango S.A.</t>
  </si>
  <si>
    <t>96.695.300-4</t>
  </si>
  <si>
    <t>FN/MP N° 1027</t>
  </si>
  <si>
    <t>52.001.942-1</t>
  </si>
  <si>
    <t>EMPRESA EL MERCURIO DE VALPARAISO S A P</t>
  </si>
  <si>
    <t xml:space="preserve">Orden de Compra </t>
  </si>
  <si>
    <t>RES DER N° 25/2024</t>
  </si>
  <si>
    <t>PEOPLE GO SPA</t>
  </si>
  <si>
    <t>77073835-0</t>
  </si>
  <si>
    <t>77.002.769-1</t>
  </si>
  <si>
    <t>FN/MP N° 2060</t>
  </si>
  <si>
    <t>80.925.100-4</t>
  </si>
  <si>
    <t>77.567.786-4</t>
  </si>
  <si>
    <t>SOCIEDAD INFORMATIVA REGIONAL S.A.</t>
  </si>
  <si>
    <t>96.852.720-7</t>
  </si>
  <si>
    <t>96.546.100-0</t>
  </si>
  <si>
    <t>96556940-5</t>
  </si>
  <si>
    <t>76.579.150-2</t>
  </si>
  <si>
    <t>F.R. Biobio</t>
  </si>
  <si>
    <t>18-FR NRO.111</t>
  </si>
  <si>
    <t>ANDES SERVICIOS INTEGRALES E.I.R.L</t>
  </si>
  <si>
    <t>76403291-8</t>
  </si>
  <si>
    <t>O/Servicio</t>
  </si>
  <si>
    <t>Compra/Contratación inferior a 3 UTM</t>
  </si>
  <si>
    <t>77.906.372-0</t>
  </si>
  <si>
    <t>O/ Compra</t>
  </si>
  <si>
    <t>E.K PROTECCION Y CONSTRUCCION LTDA.</t>
  </si>
  <si>
    <t>76.754.792-7</t>
  </si>
  <si>
    <t>O/Compra</t>
  </si>
  <si>
    <t>96.726.480-6</t>
  </si>
  <si>
    <t>15.139.335-7</t>
  </si>
  <si>
    <t>OC</t>
  </si>
  <si>
    <t>Soc. Marítima y Comercial Somarco Ltda.</t>
  </si>
  <si>
    <t xml:space="preserve">Orden de Servicio </t>
  </si>
  <si>
    <t>Orden de compra</t>
  </si>
  <si>
    <t>77116713-6</t>
  </si>
  <si>
    <t>77108874-0</t>
  </si>
  <si>
    <t>REFRICLIMA SPA</t>
  </si>
  <si>
    <t>77.914.712-6</t>
  </si>
  <si>
    <t>CONSTR. Y MANTEN. ELIAN RUBIO R. EIRL.</t>
  </si>
  <si>
    <t>77.774.351-1</t>
  </si>
  <si>
    <t>COMERCIALIZADORA SP DIGITAL SPA</t>
  </si>
  <si>
    <t>76.799.430-3</t>
  </si>
  <si>
    <t>SERVICIOS ESPINOZA ESPINOZA LIMITADA</t>
  </si>
  <si>
    <t>76.099.755-2</t>
  </si>
  <si>
    <t>Ascensores Schindler Chile S.A.</t>
  </si>
  <si>
    <t>VICTOR HUGO GARRIDO DIAZ</t>
  </si>
  <si>
    <t>EMPRESA PERIODISTICA LA DISCUSION SA</t>
  </si>
  <si>
    <t>96880440-5</t>
  </si>
  <si>
    <t>76981620-8</t>
  </si>
  <si>
    <t>Mecanismo para Informe</t>
  </si>
  <si>
    <t>Mes / año</t>
  </si>
  <si>
    <t>CAZINCO SPA</t>
  </si>
  <si>
    <t>78080727-K</t>
  </si>
  <si>
    <t xml:space="preserve">4-FR Nº 163 </t>
  </si>
  <si>
    <t>JAYA SPA</t>
  </si>
  <si>
    <t>76.484.358-4</t>
  </si>
  <si>
    <t>Compra de pasaje aéreo- cometido funcionario Fiscal Regional</t>
  </si>
  <si>
    <t>OBRAS MENORES EN CONST. LUIS MUNOZ EIRL</t>
  </si>
  <si>
    <t>76.313.357-5</t>
  </si>
  <si>
    <t>PEDRO MAUREIRA GONZA</t>
  </si>
  <si>
    <t>8.617.240-2</t>
  </si>
  <si>
    <t>POLAR CLIMA SPA</t>
  </si>
  <si>
    <t>Comparecencia Juicio Oral, FL Curico</t>
  </si>
  <si>
    <t>GERARDO ANTONIO CHANDIA GARRIDO</t>
  </si>
  <si>
    <t>Comparecencia Juicio Oral, FL Talca</t>
  </si>
  <si>
    <t>CLIMALED CHILE SPA</t>
  </si>
  <si>
    <t>76.486.356-9</t>
  </si>
  <si>
    <t>Servicio de publicación en diario La Discusión de Chillán</t>
  </si>
  <si>
    <t>EMPRESA PERIODISTICA LA DISCUSION S.A.</t>
  </si>
  <si>
    <t>Empresa de Telecomunicaciones Carlos Miguel Bernt Leonard E.I.R.L.</t>
  </si>
  <si>
    <t>Marcos Mauricio Llancafil Diaz</t>
  </si>
  <si>
    <t>15.263.015-8</t>
  </si>
  <si>
    <t>Compra de galvanos</t>
  </si>
  <si>
    <t>85732200-2</t>
  </si>
  <si>
    <t>VERONICA ANDREA SILV</t>
  </si>
  <si>
    <t>14560161-4</t>
  </si>
  <si>
    <t>VISION SEGURIDAD INTEG ELECT Y TEL LTDA.</t>
  </si>
  <si>
    <t>76069830-K</t>
  </si>
  <si>
    <t>Res. DER N°34-2022</t>
  </si>
  <si>
    <t>SOCIEDAD DE TRANSPORTES EXPRESO SUR LTDA</t>
  </si>
  <si>
    <t>76839250-1</t>
  </si>
  <si>
    <t>76058347-2</t>
  </si>
  <si>
    <t>JOEL TORRES Y COMPANIA LIMITADA</t>
  </si>
  <si>
    <t>76411020-K</t>
  </si>
  <si>
    <t>SISTEMAS DE ENERGIA SA</t>
  </si>
  <si>
    <t>Comercializadora GC S.A</t>
  </si>
  <si>
    <t>Domingo Roberto Mora Retamal</t>
  </si>
  <si>
    <t>15676106-0</t>
  </si>
  <si>
    <t>Cheeseenjoy Spa</t>
  </si>
  <si>
    <t>77280572-1</t>
  </si>
  <si>
    <t>Comercial Bone S.A.</t>
  </si>
  <si>
    <t>96976640-K</t>
  </si>
  <si>
    <t>Eluney Marketing Chile Spa.</t>
  </si>
  <si>
    <t>77658972-1</t>
  </si>
  <si>
    <t>F.R. La Araucanía</t>
  </si>
  <si>
    <t>76.370.508-0</t>
  </si>
  <si>
    <t>Katseis Servicios SPA</t>
  </si>
  <si>
    <t>96.719.620-7</t>
  </si>
  <si>
    <t>CONSULTORIA E INVEST</t>
  </si>
  <si>
    <t>FILOMENA BARRA Y CIA LTDA</t>
  </si>
  <si>
    <t>HOTEL ANTOFAGASTA S.A.</t>
  </si>
  <si>
    <t>96.884.900-K</t>
  </si>
  <si>
    <t>ASOCIACION PARQUE CULTURAL DE VALPARAISO</t>
  </si>
  <si>
    <t>65.099.506-6</t>
  </si>
  <si>
    <t>COSECHE SPA</t>
  </si>
  <si>
    <t>91.139.000-0</t>
  </si>
  <si>
    <t>96726480-6</t>
  </si>
  <si>
    <t>Constructora Mauricio Escobar Spa.</t>
  </si>
  <si>
    <t>77.949.112-9</t>
  </si>
  <si>
    <t>Reparación auto FR</t>
  </si>
  <si>
    <t>80537300-8</t>
  </si>
  <si>
    <t>FABRIMETAL S.A.</t>
  </si>
  <si>
    <t>85233500-9</t>
  </si>
  <si>
    <t>FICONTEL LTDA.</t>
  </si>
  <si>
    <t>78049160-4</t>
  </si>
  <si>
    <t>GUARD SERVICE SEGURIDAD S.A.</t>
  </si>
  <si>
    <t>79960660-7</t>
  </si>
  <si>
    <t>Compra Agil</t>
  </si>
  <si>
    <t xml:space="preserve">3) Este informe fue elaborado utilizando como base los informes de compra y contratación publicados en el sitio Web de la institución, en el apartado de transparencia, y los reportes de la plataforma de mercado público. </t>
  </si>
  <si>
    <t>Segun la Resolucion FN/MP N.º 2060/2024, emitida el 13/08/2024, se adquirieron pasajes aéreos en cabina turista para la ruta SCL-ARI, a favor del FJ A.A.L.Y.</t>
  </si>
  <si>
    <t>Contratacion Directa</t>
  </si>
  <si>
    <t>Segun cotizacion Nros. 02, 06, 07, y 09 de enero de 2026 se le adjudico a Andes Servicios Integrales E.I.R.L. la instalacion de elementos de seguridad y proteccion, en las viviendas de victimas y testigos.</t>
  </si>
  <si>
    <t>Segun la Resolucion FN/MP N.º 2060/2024, emitida el 13/08/2024, se adquirieron pasajes aéreos en cabina turista para la ruta ARI-SCL-ARI, a favor de la Profesional L.P.G.N.</t>
  </si>
  <si>
    <t>Segun lo señalado en correo electronico enviado por el profesional UAF al proveedor G12 Viajes, se solicito el cambio del pasaje aereo tramo SCL–ARI, asociado al codigo de reserva SQJUQZ (LA).</t>
  </si>
  <si>
    <t>Segun lo señalado en correo electronico recibido del Proveedor G12 Viajes, se informo sobre la diferencia en el valor de los pasajes aereos asociado al codigo de reserva YKEZGQ (LA).</t>
  </si>
  <si>
    <t>Segun lo señalado en el correo electronico enviado al proveedor G12 Viajes, se solicito el cambio del pasaje aereo para el tramo SCL–ARI, asociado al codigo de reserva SQJUQZ (LA).</t>
  </si>
  <si>
    <t>NO APLICA</t>
  </si>
  <si>
    <t>Pago de Permiso de Circulación, Placa Patente SKGX.24-7, Tipo Vehículo Station Wagon, Marca Hyundai, Modelo Tucson NX4 2.0 AT, Año 2023.</t>
  </si>
  <si>
    <t>ILUSTRE MUNICIPALIDAD DE ARICA</t>
  </si>
  <si>
    <t>69010100-9</t>
  </si>
  <si>
    <t>Segun la Resolucion FN/MP N.º 2060/2024, emitida el 13/08/2024, se adquirieron pasajes aéreos en cabina turista para las rutas ARI-SCL y -SCL-ARI, a favor del FR M.E.C.G.</t>
  </si>
  <si>
    <t>No Hay</t>
  </si>
  <si>
    <t>Servicio de desratización propiedad Costanera, por hallazgo de roedor muerto.</t>
  </si>
  <si>
    <t>ALEXANDER LOWENSTEIN</t>
  </si>
  <si>
    <t>7160043-2</t>
  </si>
  <si>
    <t>Servicio de reemplazo luminaria 60x60 en sector secretaria 2° piso F. Regional</t>
  </si>
  <si>
    <t>JOSE MARIA SILVA CAR</t>
  </si>
  <si>
    <t>13865841-4</t>
  </si>
  <si>
    <t>Servicio de publicación en La Estrella de Iquique domingo 8-3-26, aviso de concurso p/proveer cargo vacante en FR Tarapacá</t>
  </si>
  <si>
    <t>JESSICA DEL REAL LAZ</t>
  </si>
  <si>
    <t>78081599-K</t>
  </si>
  <si>
    <t>Res FR 05/2025</t>
  </si>
  <si>
    <t>Servicio de pintura oficina Fiscal Regional según precios en convenio.</t>
  </si>
  <si>
    <t>Pintura oficina esmalte al agua 2 manos oficina Fiscal Jefe FL Iquique</t>
  </si>
  <si>
    <t>Pasajes aéreos Oscar Elgueta, asiste un “Taller deFormación continua de Instructores de EIV”,</t>
  </si>
  <si>
    <t>Latam Airlines group S:A</t>
  </si>
  <si>
    <t>89862200-2</t>
  </si>
  <si>
    <t>Pasajes aereos Fiscal regional, Consejo de Fiscales</t>
  </si>
  <si>
    <t>FR/ R II 128/2026</t>
  </si>
  <si>
    <t>Servicio de arriendo de vehículo para Fiscal Regional de Antofagasta del 10 al 13 de marzo de 2026 en la ciudad de Santiago.</t>
  </si>
  <si>
    <t>Evaluación psicolaboral para cargo Técnico Informático para Fiscalía Regional de Antofagasta</t>
  </si>
  <si>
    <t>CENTRO DE EV. Y ASESORIAS  PSICOLOGICAS LTDA</t>
  </si>
  <si>
    <t>Compra de pasaje aéreo para don Cristian Aguilar Aranela. Causa Delito Lesa Humanidad Art. 19 UE290</t>
  </si>
  <si>
    <t>Compra pasaje aéreo para don Cristian Aguilar Aranela para asistir a audiencia de Causa Procultura Art. 19 UE 290</t>
  </si>
  <si>
    <t>Pasaje aéreo para doña Valeska Alfaro por diligencias investigativas Art. 19 UE290</t>
  </si>
  <si>
    <t>Evaluación psicolaboral para cargo Técnico Operativo de Causas para Fiscalía Local de Antofagasta.</t>
  </si>
  <si>
    <t>Cambio de pasaje aéreo para don Juan Castro-Cristian Valencia-Kevin Fuenzalida y Luis Araneda.</t>
  </si>
  <si>
    <t>Evaluación psicolaboral para cargo de Técnico Operativo de Causas para FL Antofagasta.</t>
  </si>
  <si>
    <t>Adquisición de pasaje aéreo para don Juan Castro y Kevin Fuenzalida, Luis Araneda para asistir a mesa redonda Internacional sobre corredor bioceánico. UE201</t>
  </si>
  <si>
    <t>FR/ R II 179/2026</t>
  </si>
  <si>
    <t>Servicio de arriendo de vehículo en la ciudad de Santiago para traslado de Fiscal Regional en contexto de protección y seguridad.</t>
  </si>
  <si>
    <t>Compra de materiales de oficina para ECOH Antofagasta y Calama</t>
  </si>
  <si>
    <t>PROVEEDORES INTEGRALES PRISA S A</t>
  </si>
  <si>
    <t>FN/MP No. 1027/2024</t>
  </si>
  <si>
    <t>Servicio de aseo para oficina ECOH de Calama durante el mes de abril de 2026.</t>
  </si>
  <si>
    <t>FILOMENA BARRA Y CIA LTDA.</t>
  </si>
  <si>
    <t>Pasaje aéreo para don Cristian Aguilar A. para asistir a Consejo de Fiscales. UE 201</t>
  </si>
  <si>
    <t>Pasajes aéreos para doña Damaris Oro, Bessie Donoso y don Cristhian Avendaño - visita técnica a la región de Coquimbo.</t>
  </si>
  <si>
    <t>Servicio de instalación de balizas para vehículos institucionales.</t>
  </si>
  <si>
    <t>BULLTINT SERV. AUTOM</t>
  </si>
  <si>
    <t>77.267.944-0</t>
  </si>
  <si>
    <t>FR/ R II 192/2026</t>
  </si>
  <si>
    <t>Servicio de arriendo de vehículo para el Fiscal Regional de Antofagasta, en la fecha del 07 al 08 de abril de 2026, en contexto de protección y seguridad.</t>
  </si>
  <si>
    <t>Servicio de arriendo de vehículo para el Fiscal Regional de Antofagasta, en la fecha del 11 al 12 de abril de 2026, en contexto de protección y seguridad.</t>
  </si>
  <si>
    <t>Adquisición de sirena e instalación en vehículo institucional.</t>
  </si>
  <si>
    <t>Servicio de arriendo de vehículo para el Fiscal Regional de Antofagasta, en la fecha del 08 al 11 de abril de 2026, en contexto de protección y seguridad.</t>
  </si>
  <si>
    <t>COMERCIAL SERPAN SPA</t>
  </si>
  <si>
    <t>77.313.060-4</t>
  </si>
  <si>
    <t>Cambio de itinerario en día y hora de pasaje aéreo por comisión de servicios del Fiscal Regional y escoltas. UE 201</t>
  </si>
  <si>
    <t>Cambio de pasaje aéreo para Fiscal Regional por modificación de fecha y hora de vuelo, por comisión de servicios. UE 201</t>
  </si>
  <si>
    <t>Pasajes aéreos, para Fiscal Regional de Atacama, por participación de la 1° sesión del Consejo Regional de Fiscales Regionales, realizada los días 25 y 26 de marzo de 2026, en dependencias de la Fiscalía Nacional.</t>
  </si>
  <si>
    <t>Pasaje aéreo, para el Fiscal Regional de Atacama, con la finalidad de participar de las XIX Jornadas Patagónicas de Derecho Penal el 9 y 10 de abril en Coyhaique.</t>
  </si>
  <si>
    <t>Pasaje aéreo Psicóloga URAVIT, para participar en "Jornada de Instructores EIV del Ministerio Público, a realizarse entre el 14 y el 17 de abril en la ciudad de Santiago.</t>
  </si>
  <si>
    <t>Reparacion y cambio de Luces Led en Oficina SACFI (Baño Mujeres Piso N°1 - Pasillo acceso Recepcion)</t>
  </si>
  <si>
    <t>Pasaje aéreo para Aistente de Fiscal Fiscalía Local de Illapel, quien asiste a XIX Jornadas Patagónicas.</t>
  </si>
  <si>
    <t>Reparacion de Cerco Electrico (reajuste de tensores, verificacion de piola, cambio de sirena y baliza, mantencion equipo) FL de Coquimbo.</t>
  </si>
  <si>
    <t>FN/MP N° 167</t>
  </si>
  <si>
    <t>Traslados de Personal ECOH 2026</t>
  </si>
  <si>
    <t>DIOGENES BARRAZA CARRIZO</t>
  </si>
  <si>
    <t>9.429.956-K</t>
  </si>
  <si>
    <t>OSCAR ALFREDO OLATE OLATE</t>
  </si>
  <si>
    <t>7.922.238-0</t>
  </si>
  <si>
    <t>4-FR N° 1827</t>
  </si>
  <si>
    <t>Evaluación psicolaboral Cargo reemplazo Abogado Asistente y reemplazo cargo Auxiliar en FL Coquimbo.</t>
  </si>
  <si>
    <t>Suscripcion Diario La Tercera desde Marzo 2026 hasta marzo 2027 (Fiscalia Regional).-</t>
  </si>
  <si>
    <t>76.058.347-2</t>
  </si>
  <si>
    <t>Suscripción anual del Diario El Mercurio Digital desde marzo 2026 marzo 2027.-</t>
  </si>
  <si>
    <t>EMPRESA EL MERCURIO S.A.P.</t>
  </si>
  <si>
    <t>90.193.000-7</t>
  </si>
  <si>
    <t>Reparacion del Sistema de Hidropack (cambio de control de nivel de agua) FL Coquimbo.</t>
  </si>
  <si>
    <t>SMART INDUSTRIES SPA</t>
  </si>
  <si>
    <t>77.667.326-9</t>
  </si>
  <si>
    <t>Reparacion de Muros y pintura en oficina de Fiscal SAC.</t>
  </si>
  <si>
    <t>JAVIER ROJAS LEYTON</t>
  </si>
  <si>
    <t>6.959.294-5</t>
  </si>
  <si>
    <t>SERVICIO DE EXTRACCION, TRANSPORTE Y DISPOSICION FINAL DE AGUAS SERVIDAS EN FISCALIA REGIONAL</t>
  </si>
  <si>
    <t>Reparacion de Cortinas de Seguridad Oficina SAC.-</t>
  </si>
  <si>
    <t>COMERCIALIZADORA DALUX LTDA.</t>
  </si>
  <si>
    <t>76.646.288-K</t>
  </si>
  <si>
    <t>Reparacion de Porton de acceso Vehicular SAC (cambio de fotocelda - reprogramar equipo).-</t>
  </si>
  <si>
    <t>Renovacion de Suscripcion Diario el Dia (desde Enero 2026 al Enero 2027). Fiscalia Regional</t>
  </si>
  <si>
    <t>ANTONIO PUGA Y COMPANIA LIMITADA</t>
  </si>
  <si>
    <t>80.764.900-0</t>
  </si>
  <si>
    <t>Renovacion de Suscripcion Diario El Ovallino (desde Enero 2026 al Enero 2027). Fiscalia Regional</t>
  </si>
  <si>
    <t>PRENSA DEL LIMARI LTDA</t>
  </si>
  <si>
    <t>78.864.010-2</t>
  </si>
  <si>
    <t>Pasaje aéreo para Fiscal Jefe Sacfi, quien debe realizar diligencias de investigación.</t>
  </si>
  <si>
    <t>Pasaje aéreo para Profesional Uravit quien asiste a Jornada Instructores EIVG.</t>
  </si>
  <si>
    <t>Boleta Electrónica</t>
  </si>
  <si>
    <t>Contratación servicio de Evaluaciones Psicolaborales</t>
  </si>
  <si>
    <t>TECHNIC TALENT SPA</t>
  </si>
  <si>
    <t>78.088.605-6</t>
  </si>
  <si>
    <t>Programa Calidad de Vida: Servicio de Coffee break Rapa Nui</t>
  </si>
  <si>
    <t>ESTEFANIE TIARE ITI ARAKI PONT</t>
  </si>
  <si>
    <t>15.486.439-3</t>
  </si>
  <si>
    <t>Compra pasajes aéreos por cometido Fiscal Regional: Asistencia a XIX Jornadas Patagónicas de Derecho Penal</t>
  </si>
  <si>
    <t>Compra pasajes aéreos por cometido Fiscal Adjunto: Asistencia a XIX Jornadas Patagónicas de Derecho Penal</t>
  </si>
  <si>
    <t>Publicación de consurso público en diario de circulación regional</t>
  </si>
  <si>
    <t>Compra de insumos para reuniones de la fiscal regional</t>
  </si>
  <si>
    <t xml:space="preserve">Reparación aire acondicionado oficina 3er piso frente ascensor norte (cambio bomba condensado). </t>
  </si>
  <si>
    <t xml:space="preserve">Provisión e instalación de tabique bajo de vidrio en FL Graneros. </t>
  </si>
  <si>
    <t xml:space="preserve">Publicación aviso concurso diario El Rancaguino domingo 08 de marzo. </t>
  </si>
  <si>
    <t>Pasajes aéreo Santiago-Antofagasta-Santiago por Diligencias de investigación causa RUC 2600317XXX-X Pasajero+s Aquiles Cubillos y Carlos Fuentes</t>
  </si>
  <si>
    <t>Traslado termostato 2do piso centro Fiscalía Regional</t>
  </si>
  <si>
    <t>FR/MP N° 35</t>
  </si>
  <si>
    <t xml:space="preserve">Adquisición aproximadamente de 40m2 de piso vinílico en sala de reuniones. </t>
  </si>
  <si>
    <t>COMERCIALIZADORA UZA SPA</t>
  </si>
  <si>
    <t>77.665.454-K</t>
  </si>
  <si>
    <t>FN/MP N° 520</t>
  </si>
  <si>
    <t xml:space="preserve">Servicio de blindaje del vehículo asignado a Fiscal Regional Kia Sorento. </t>
  </si>
  <si>
    <t>BLINDEK RENT A CAR SPA</t>
  </si>
  <si>
    <t>76.509.855-6</t>
  </si>
  <si>
    <t>FR/MP N° 62</t>
  </si>
  <si>
    <t xml:space="preserve">Servicio de internet en edificio de la Fiscalía Regional y Local de Rancagua. </t>
  </si>
  <si>
    <t>GTD MANQUEHUE S.A.</t>
  </si>
  <si>
    <t>93.737.000-8</t>
  </si>
  <si>
    <t>Publicación aviso concurso diario El Rancaguino domingo 29 de marzo</t>
  </si>
  <si>
    <t>Pasaje aéreo Santiago-Balmaceda-Santiago por Jornadas Patagónicas Pasajero Fiscal Aquiles Cubillos</t>
  </si>
  <si>
    <t>FR/MP N° 72</t>
  </si>
  <si>
    <t>Trabajos de reparación de canal de aguas lluvias de la cubierta del edificio de la Fiscalía Local de Pichilemu. Resolución FR/MP N ° 072/2026</t>
  </si>
  <si>
    <t>PEDRO HERNAN CARRENO PINO</t>
  </si>
  <si>
    <t>11.555.059-4</t>
  </si>
  <si>
    <t>Pasaje aéreo Santiago-Balmaceda-Santiago por Jornadas Patagónicas Pasajera Carina Valdés</t>
  </si>
  <si>
    <t>Cambio itinerario regreso pasaje aéreo Fiscal Regional Aquiles Cubillos</t>
  </si>
  <si>
    <t>Pasaje aéreo Santiago-Balmaceda-Santiago por Jornadas Patagónicas Pasajero Andrés Jara</t>
  </si>
  <si>
    <t>Mantención y revisión equipo de aire acondicionado 5to piso. Fiscalía Regional del Maule.</t>
  </si>
  <si>
    <t>MONTAJE Y SERV IND C</t>
  </si>
  <si>
    <t>76.514.931-2</t>
  </si>
  <si>
    <t>Reparación de llave de paso en baño público del edificio de la Fiscalía Regional del Maule</t>
  </si>
  <si>
    <t>Etoken y firma electrónica - SISREC - Fiscalía Regional</t>
  </si>
  <si>
    <t>Empresa Nacional de Certificación Electrónica SPA</t>
  </si>
  <si>
    <t>96.928.180-5</t>
  </si>
  <si>
    <t>Suministro e instalación de llave temporizada WC Fiscalía Regional del Maule</t>
  </si>
  <si>
    <t>Evaluación Psicolaboral para el cargo de Analista Honorarios ECOH</t>
  </si>
  <si>
    <t>ADISTRA COMERCIAL LT</t>
  </si>
  <si>
    <t>79.533.350-9</t>
  </si>
  <si>
    <t>Suministro e instalación de un tubo fluorescente para iluminación en interior de cabina ascensor FL Linares</t>
  </si>
  <si>
    <t>Suministro e instalación de 2 baterías ascensor FL Parral</t>
  </si>
  <si>
    <t>TK ELEVADORES CHILE</t>
  </si>
  <si>
    <t>Reparación de fluxómetro WC Público y reemplazo de llave jardín estacionamiento Fiscalía Regional del Maule</t>
  </si>
  <si>
    <t>Diagnostico y evaluación para notebooks institucionales</t>
  </si>
  <si>
    <t>SOCIEDAD COMERCIAL L</t>
  </si>
  <si>
    <t>76.306.996-6</t>
  </si>
  <si>
    <t>Pasajes aéreos, Fiscalía Regional - Jornadas Patagónicas de Derecho Penal el 9 y 10 de abril Coyhaique. (Santiago - Balmaceda - Santiago)</t>
  </si>
  <si>
    <t>FRM N°51/2026</t>
  </si>
  <si>
    <t>Mantención 60.000 Kms. Vehículo Fiscalía Móvil. PPU SXSS88. Transferencia consolidada UNAAC. Res. FRM 51/2026.</t>
  </si>
  <si>
    <t>DELTA AUTOMOTRIZ SPA</t>
  </si>
  <si>
    <t>76.283.312-3</t>
  </si>
  <si>
    <t>FRM N°53/2026</t>
  </si>
  <si>
    <t>Revisión de control centralizado para sistema de climatización de FL Talca, Resolución FRM N° 53/2026</t>
  </si>
  <si>
    <t>FCK INGENIERÍA LTDA</t>
  </si>
  <si>
    <t>76.195.421-0</t>
  </si>
  <si>
    <t>FRM N°52/2026</t>
  </si>
  <si>
    <t>Mantención 10.000 Kms. Vehículo ECOH Proyecto ECOH. PPU TTYY60. RESOLUCION FRM N°52-2026.</t>
  </si>
  <si>
    <t>E. KOVACS S.A.</t>
  </si>
  <si>
    <t>80.522.900-4</t>
  </si>
  <si>
    <t>Mantención de 5 extintores, Fiscalía Regional</t>
  </si>
  <si>
    <t>SEAL FIRE SPA</t>
  </si>
  <si>
    <t>77.037.311-5</t>
  </si>
  <si>
    <t>Pasaje aéreo Abogada UNAAC- Jornadas Patagónicas de Derecho Penal el 9 y 10 de abril Coyhaique. (Santiago - Balmaceda - Santiago)</t>
  </si>
  <si>
    <t>FN Nº 1715/2015</t>
  </si>
  <si>
    <t>Servicio de 3 evaluaciones psicolaboral para cargo Abogado Asistente para la FR Ñuble</t>
  </si>
  <si>
    <t>CONSULTORIA E INVESTIGACION EN RRHH SPA</t>
  </si>
  <si>
    <t>76.580.320-9</t>
  </si>
  <si>
    <t>Servicio de 3 evaluaciones psicolaboral para cargo Administrador Fiscalía para la FL Chillan</t>
  </si>
  <si>
    <t>Servicio de 3 evaluaciones psicolaboral para cargo Administrativo de causa para la FL Chillan</t>
  </si>
  <si>
    <t>Mantencion recambio de 2 focos oficina 11 FR ñuble, servicio retiro de 1 hoja puerta acceso pricipal</t>
  </si>
  <si>
    <t>ELECTRON INGENIERIA SPA</t>
  </si>
  <si>
    <t>77.178.231-0</t>
  </si>
  <si>
    <t>Provisión e instalación de 1 unid. interruptor 9/12 Bticino Luzica Blanco, 5 Unid. Plafon LED embutido</t>
  </si>
  <si>
    <t>VOLTMEK SPA</t>
  </si>
  <si>
    <t>77.772.224-7</t>
  </si>
  <si>
    <t>Servicio de atencion para 22 personas Dia de la mujer</t>
  </si>
  <si>
    <t>COMERCIAL HUEMUL SPA</t>
  </si>
  <si>
    <t>78.053.126-6</t>
  </si>
  <si>
    <t>Servicio instalacion de enchufe ubicado en pozo y otro en la cabina del ascensor de la FL Chillan</t>
  </si>
  <si>
    <t>Adquisicion de servicio de Taller, Programa Calidad de Vida</t>
  </si>
  <si>
    <t>MARCELA VALENTINA NORIEGA GALLARDO</t>
  </si>
  <si>
    <t>17.351.390-9</t>
  </si>
  <si>
    <t>Provisión e Instalación de puerta en Oficina Atención Curanilahue.</t>
  </si>
  <si>
    <t>LUIS ALBERTO GATICA GATIC</t>
  </si>
  <si>
    <t>9.953.142-8</t>
  </si>
  <si>
    <t>Reparación brazo ventana proyectante 4° piso Fiscalía Regional.</t>
  </si>
  <si>
    <t>EMCO LTDA.</t>
  </si>
  <si>
    <t>76.065.100-1</t>
  </si>
  <si>
    <t>Reparación vano de ventana para fijación soportes de cortina oficina segundo nivel Fiscalía Regional.</t>
  </si>
  <si>
    <t>Reparaciones e instalaciones de mejora eléctricas en Fiscalía Regional.</t>
  </si>
  <si>
    <t>INSTALACIONES ELECTR CLAU</t>
  </si>
  <si>
    <t>77.356.018-8</t>
  </si>
  <si>
    <t xml:space="preserve">Compra de vestuario para funcionaria Fiscalía Regional. </t>
  </si>
  <si>
    <t>GIDI CONFECCIONES INDUSTR</t>
  </si>
  <si>
    <t>78.115.130-0</t>
  </si>
  <si>
    <t>Res.FR.N° 155</t>
  </si>
  <si>
    <t>Mantención 10.000 km. vehículo institucional Unidad Ecoh Los Ángeles.</t>
  </si>
  <si>
    <t>FRN° 138</t>
  </si>
  <si>
    <t>Renovación de contrato arrendamiento Bodega 5-C  Región Bio Bio. Periodo de un mes  a contar del  01 de marzo hasta 30 de abril 2026.</t>
  </si>
  <si>
    <t>MEGACENTRO SAN PEDRO SPA</t>
  </si>
  <si>
    <t>76.390.430-K</t>
  </si>
  <si>
    <t>Renovación de contrato arrendamiento Bodega Recoleta . Periodo de un mes  a contar del  01 de marzo hasta 30 de abril 2026.</t>
  </si>
  <si>
    <t>MI BODEGA RECOLETA SPA</t>
  </si>
  <si>
    <t>77.901.944-6</t>
  </si>
  <si>
    <t>Renovación de contrato arrendamiento Bodega Chillan. Periodo de un mes  a contar del  01 de marzo hasta 30 de abril 2026.</t>
  </si>
  <si>
    <t>MI BODEGA SPA</t>
  </si>
  <si>
    <t>76.156.598-2</t>
  </si>
  <si>
    <t>Renovación de contrato arrendamiento Bodega Rancagua . Periodo de un mes  a contar del  01 de marzo hasta 30 de abril 2026.</t>
  </si>
  <si>
    <t>Renovación de contrato arrendamiento Bodega  Temuco . Periodo de un mes  a contar del  01 de marzo hasta 30 de abril 2026.</t>
  </si>
  <si>
    <t>FRN° 156</t>
  </si>
  <si>
    <t>Mantenimiento Preventivo de Grupo  Electrógeno Fiscalía Local Concepción .  Periodo de dos años a contar del 01 de marzo de 2026.</t>
  </si>
  <si>
    <t>DISTRIBUIDORA PERKINS CHILENA S.A.C</t>
  </si>
  <si>
    <t>93.641.000-6</t>
  </si>
  <si>
    <t>FRN° 165</t>
  </si>
  <si>
    <t>Mantenimiento Preventivo de Grupo  Electrógeno Fiscalía Local Yumbel .  Periodo de dos años a contar del 01 de marzo de 2026.</t>
  </si>
  <si>
    <t>93.641.000-7</t>
  </si>
  <si>
    <t>FRN° 166</t>
  </si>
  <si>
    <t>Mantenimiento Preventivo de Grupo  Electrógeno Fiscalía Local Talcahuano .  Periodo de dos años a contar del 01 de marzo de 2026.</t>
  </si>
  <si>
    <t>93.641.000-8</t>
  </si>
  <si>
    <t>Publicación de aviso de concurso público para cargo de la región.</t>
  </si>
  <si>
    <t>Sociedad Periodistica Araucania S.A.</t>
  </si>
  <si>
    <t>Mediciones eléctricas en las Fiscalías Locales de Lautaro, Victoria y Nueva Imperial.</t>
  </si>
  <si>
    <t>Pasajes aéreos para funcionario en comisión de servicio, trayecto Tco.-Santiago. Tco.</t>
  </si>
  <si>
    <t>Reparación de ventana en la Fiscalía Local de Nueva Imperial.</t>
  </si>
  <si>
    <t>Provisión e instalación de termo eléctrico en la Fiscalía Local de Lautaro.</t>
  </si>
  <si>
    <t>Inversiones Manquemilla Spa.</t>
  </si>
  <si>
    <t>78.368.147-1</t>
  </si>
  <si>
    <t>Arriendo de salón para reunión de gestión de la Fiscalia Regional.</t>
  </si>
  <si>
    <t>Inversiones R.S. Ltda.</t>
  </si>
  <si>
    <t>76.509.490-9</t>
  </si>
  <si>
    <t xml:space="preserve">Aviso M4C2: Cobertura region de Los Rios tamaño 7,1 cm alto 8 cm anch, caracteristicas blanco y negro ubicaciòn preferencial publicacion el dia domingo 15 de marzo 2026, Administrativo FL de La Union. </t>
  </si>
  <si>
    <t>Soc. Periodistica Araucania S.A.</t>
  </si>
  <si>
    <t>Compra insumos de cafeteria, para unidad de Recursos Humanos</t>
  </si>
  <si>
    <t>Carlos Alfredo Vistoso Jara</t>
  </si>
  <si>
    <t>8.128.362-1</t>
  </si>
  <si>
    <t>Compra de pasajes a Fiscal Regional Tatiana Esquivel de Valdivia - Santiago - Valdivia desde el 25 al 26 de marzo 2026, sesion ordinaria de consejo general, en dependencia de la Fiscalia Nacional.</t>
  </si>
  <si>
    <t>Compra de pasajes a Rodrigo Reyes de Valdivia - Santiago - Valdivia desde el 14 al 17 de marzo 2026, jornada de instructores EIV del MP.</t>
  </si>
  <si>
    <t xml:space="preserve">Servicios de cambio de cubierta a mesa redonda y modificacion de closet de comunicaciones, en la Fiscalia Regional </t>
  </si>
  <si>
    <t>Pago multa cambio fecha pasaje aéreo</t>
  </si>
  <si>
    <t>Pasaje aéreo P.Montt - Santiago - P.Montt  22-03 al 27-03-2026</t>
  </si>
  <si>
    <t>Pasaje aéreo P.Montt - Santiago - P.Montt  16-03 al 18-03-2026</t>
  </si>
  <si>
    <t>Pasaje aéreo P.Montt - Santiago - P.Montt  11-03 al 13-03-26</t>
  </si>
  <si>
    <t>Pasaje aéreo P.Montt - Santiago  11-03-2026</t>
  </si>
  <si>
    <t>Pasaje aéreo Osorno - Santiago - Osorno 22-03 al 29-03-2026</t>
  </si>
  <si>
    <t>Pasaje aéreo P.Montt - Santiago - P.Montt  23-03 al 26-03-2026</t>
  </si>
  <si>
    <t>Pasaje aéreo P.Montt - Santiago - P.Montt  24-03 al 27-03-2026</t>
  </si>
  <si>
    <t>Pasaje aéreo P.Montt - Santiago - P.Montt  15-03 al 19-03-2026</t>
  </si>
  <si>
    <t>Pasaje aéreo  Santiago - P.Montt  19-03-2026</t>
  </si>
  <si>
    <t>Pasaje aéreo P.Montt - Santiago  24-03-2026</t>
  </si>
  <si>
    <t>Pasaje aéreo Osorno - Santiago - Osorno 13-04 al 19-04-26</t>
  </si>
  <si>
    <t>Publicación concurso público 29-03-26 en diario El Llanquihue de P.Montt. Cargo auxiliar FL P.Montt</t>
  </si>
  <si>
    <t>Pasaje aéreo P.Montt - Balmaceda - P.Montt  08-04 al 10-04-26</t>
  </si>
  <si>
    <t xml:space="preserve">Pago multa pasaje aéreo  por cambio horario </t>
  </si>
  <si>
    <t>Pasaje aéreo  Santiago - P.Montt  27-03-2026</t>
  </si>
  <si>
    <t>Pasaje aéreo P.Montt - Santiago  29-03-2026</t>
  </si>
  <si>
    <t>Pasaje aéreo  Santiago - P.Montt  31-03-2026</t>
  </si>
  <si>
    <t>Publicación concurso público 05-04-26 en diario El Llanquihue de P.Montt. Cargo auxiliar FL Quellón</t>
  </si>
  <si>
    <t>10 FR N°026</t>
  </si>
  <si>
    <t>Autoriza renovación de contrato de arriendo de inmueble FL Hualaihué por 1 año a contar del 08-09-2026</t>
  </si>
  <si>
    <t>Sociedad Agroforestal Hornopirén Ltda.</t>
  </si>
  <si>
    <t>76.729.680-0</t>
  </si>
  <si>
    <t>Servicio de corte de pasto Oficina Atención Puerto Cisnes.</t>
  </si>
  <si>
    <t>Luis Ernesto Velasquez Millachini</t>
  </si>
  <si>
    <t>9.107.104-5</t>
  </si>
  <si>
    <t>Pasajes Aéreos Nacionales, vuelo Balmaceda-Santiago-Balmaceda para el Sr. Fiscal Regional de Aysén. Consejo General Fiscales Regionales Santiago Fiscalía Nacional.</t>
  </si>
  <si>
    <t>Pasaje aéreo Balmaceda - Pto. Montt, para Administrativo Finanzas FR Aysén. Traslado nuevo vehículo institucional desde Pto. Montt a Coyhaique.</t>
  </si>
  <si>
    <t xml:space="preserve">Pasajes aéreos nacionales Balmaceda - Temuco (ida y regreso), para Fiscal Adjutno Jefe y Fiscal Adjunto de SACFI Fiscalía Regional Aysén . Concurrencia lectura sentencia causa art. 19 en TOP de Temuco. </t>
  </si>
  <si>
    <t>Pasajes aéreos nacionales, Balmaceda -Santiago (ida y regreso), para Abogada Asistente de Oficina de Atención de Cisnes Jornada de Instructores EIV del Ministerio Público.</t>
  </si>
  <si>
    <t>Pasajes aéreos nacionales, Balmaceda-Santiago, para Fiscal Adjunto Jefe Fiscalía Local de Coyhaique Jornada de Instructores EIV del Ministerio Público.</t>
  </si>
  <si>
    <t>Por cambio fecha pasajes Balmaceda - Puerto. Montt (ida y regreso), para Sres. Fiscal Regional y Director Ejecutivo Regional de la Fiscalía Regional  Aysén.  Reunión Coordinación de trabajo Fiscalía Regional de Los Lagos.</t>
  </si>
  <si>
    <t>Pasaje aéreo nacional Balmaceda-Santiago, para Fiscal Adjunto de Fiscalía Local de Coyhaique.  Diligencias Causa artículo 19 en Santiago.</t>
  </si>
  <si>
    <t>Pasajes aéreos nacionales, tramo Pto. Montt - Balmaceda, para Abogada Asistente de Oficina Atención Cisnes.  Jornada de Instructores EIV del Ministerio Público.</t>
  </si>
  <si>
    <t xml:space="preserve">Publicación llamado a concursos públicos cargo Administrativo Operativo grado XVI para Fiscalía Local Aysén/Cisnes. </t>
  </si>
  <si>
    <t>Pasajes aéreo nacionales, Balmaceda - Pto. Montt (ida y regreso), para Jefe Unidad de Gestión e Informática Fiscalía Regional de Aysén. Reunión Coordinación de trabajo Fiscalía Regional de Los Lagos.</t>
  </si>
  <si>
    <t>Pasajes aéreos nacionales, Balmaceda-Santiago (ida y regreso), para Abogado Asesor Fiscalía Regional de Aysén. Diligencias Causa Art. 19 en Santiago.</t>
  </si>
  <si>
    <t>Pasajes Aéreos Nacionales Balmaceda-Santiago (ida y regreso), para Fiscal Regional de Aysén.  Asiste Cuenta Pública Sr F.Nacional, reuniones Unidades Especializadas en Fiscalía Nacional y reunión con Policías en Santiago..</t>
  </si>
  <si>
    <t>Pasaje aéreo  Punta Arenas - Santiago - Punta Arenas, fecha ida 03-03-26 regreso 06-03-26.Comisión de servicio</t>
  </si>
  <si>
    <t>Pasajes aéreos por caso Hercules Grupo 1, para: Pamela Corrales, Alicia del Carmen Quiñonez, Carlos Arias, Sandra Lillo, Gloria Calisto, Valentina Astorquiza, Claudia Pincheira, Gonzalo Lecaro, Vikna Corrales, Sergio Romero.</t>
  </si>
  <si>
    <t>Pasaje aéreo  tramo Punta Arenas- Santiago -Balmaceda - Santiago - Punta Arenas, fecha ida 08-04-26 regreso 11-04-26. Pasaje aéreo  tramo Puerto Natales - Santiago -Balmaceda - Santiago - Punta Arenas, fecha ida 08-04-26 regreso 11-04-26.Comisión de servicio</t>
  </si>
  <si>
    <t>Pasaje aéreo tramo Punta Arenas - Santiago – Balmaceda - Santiago - Punta Arenas, fecha ida 08-04-26 regreso 11-04-26.Comisión de servicio</t>
  </si>
  <si>
    <t>Pasaje aéreo  tramo Punta Arenas - Santiago - Punta Arenas, ida 16-03-26 regreso 17-03-26.Comisiòn de servicio</t>
  </si>
  <si>
    <t>Pasaje aéreo  tramo Punta Arenas - Santiago - Punta Arenas, ida 13-04-26 regreso 17-04-26.Comisiòn de servicio</t>
  </si>
  <si>
    <t>Pasaje aéreo , tramo Santiago - Punta Arenas - Santiago, fecha ida 19-03-26 regreso 23-03-26.Comisión de servicio</t>
  </si>
  <si>
    <t>Cambio de fecha en pasajes aéreos .</t>
  </si>
  <si>
    <t>Cambio de fecha en pasaje aéreo , fecha ida 16-03-26, regreso 17-03-26.Comisión de servicio</t>
  </si>
  <si>
    <t>Destape de red de alcantarillado en dependencias de la Fiscalía Regional.</t>
  </si>
  <si>
    <t>Juan Arancibia Lara</t>
  </si>
  <si>
    <t>8510209-5</t>
  </si>
  <si>
    <t>Pasaje aéreo  tramo Punta Arenas - Santiago - Punta Arenas, fecha ida 24-03-26, regreso 27-03-26. Comisión de servicio</t>
  </si>
  <si>
    <t>Pasaje aéreo  tramo Santiago - Punta Arenas - Santiago, fecha ida 25-03-26 regreso 01-04-26.</t>
  </si>
  <si>
    <t>Compra dispensador de agua tipo frio/ calor, para Fiscalia Local de Punta Arenas.</t>
  </si>
  <si>
    <t>MARIO ALBERTO RIVAS</t>
  </si>
  <si>
    <t>5884644-9</t>
  </si>
  <si>
    <t>Mantención y reparación de techo hall de entrada Fiscalía Local de Punta Arenas.</t>
  </si>
  <si>
    <t>STRONGBONES SPA</t>
  </si>
  <si>
    <t>78225323-9</t>
  </si>
  <si>
    <t>F.R. Metrop.Centro Norte</t>
  </si>
  <si>
    <t>Evaluación Psicolaboral Familia Cargos Fiscales y Profesionales / Cargo Abogado Asistente</t>
  </si>
  <si>
    <t>Servicio de retapizado de sillón ejecutivo.</t>
  </si>
  <si>
    <t>COMERCIALIZADORA PAIDAHUE SPA</t>
  </si>
  <si>
    <t>77237383-K</t>
  </si>
  <si>
    <t>Servicio de limpieza y desinfección de estanque agua potable en edificio Ñuñoa.</t>
  </si>
  <si>
    <t>Reparación de piso vinílico y fijaciones eléctricas en edificio La Florida.</t>
  </si>
  <si>
    <t>GLOBAL KINETIC SPA</t>
  </si>
  <si>
    <t>78305142-7</t>
  </si>
  <si>
    <t>Servicio de coffee break para reunión con autoridades.</t>
  </si>
  <si>
    <t>RUMANO SPA</t>
  </si>
  <si>
    <t>76870204-7</t>
  </si>
  <si>
    <t>Cambio de cerradura portón ingreso peatonal Edificio La Florida.</t>
  </si>
  <si>
    <t>Reparación Equipo Aire Acondicionado de Unidad de Partes Regional Ed. La Florida.</t>
  </si>
  <si>
    <t>Reparación mampara edificio Las Condes.</t>
  </si>
  <si>
    <t>BYCTEL SERVICIOS SPA</t>
  </si>
  <si>
    <t>77000273-7</t>
  </si>
  <si>
    <t>Servicio de destrucción de especies de FL La Florida-Macul-Peñalolén.</t>
  </si>
  <si>
    <t>Servicio de destrucción de especies de FL Las Condes.</t>
  </si>
  <si>
    <t>Servicio de transporte de especies de FL Las Condes para destrucción.</t>
  </si>
  <si>
    <t>Adquisición de tres tarjetas para el estacionamiento del Centro de Justicia.</t>
  </si>
  <si>
    <t>Adquisición de una tarjeta para ingresar al edificio del Centro de Justicia.</t>
  </si>
  <si>
    <t>Reparación grupo electrógeno de edificio La Florida.</t>
  </si>
  <si>
    <t>GENCONTROL SPA</t>
  </si>
  <si>
    <t>77441478-9</t>
  </si>
  <si>
    <t>Servicios profesionales para levantamiento técnico del Sistema de Detección de Incendios de Edificio de Las Condes.</t>
  </si>
  <si>
    <t xml:space="preserve"> FRMS     N°62/2025</t>
  </si>
  <si>
    <t>Servicio de reubicación de equipo Aire acondicionado por remodelación en 5to piso. Según contrato por prestación de servicios, fecha 26/09/2025 Licitación Pública ID: 696212-3-LE25</t>
  </si>
  <si>
    <t xml:space="preserve">RORAIMA MULTISERVICIOS SPA. </t>
  </si>
  <si>
    <t>77258276-5</t>
  </si>
  <si>
    <t xml:space="preserve">Servicio de reparación de aire acondicionado, según contrato por prestación de servicios, de fecha 26/09/2025 Licitación Pública ID: 696212-3-LE25. </t>
  </si>
  <si>
    <t xml:space="preserve">Contratación directa de 3 Tarjetas de proximidad y estacionamiento acceso a centro de justicia de Santiago. </t>
  </si>
  <si>
    <t xml:space="preserve">Servicio de destrucción de especies, solicitada por la Unidad de Custodia de Puente Alto. </t>
  </si>
  <si>
    <t>Contratación menor a 3 UTM_ Instalación y reparación de enchufes por cortocircuito en oficina de reuniones 5° piso.</t>
  </si>
  <si>
    <t xml:space="preserve">REDES Y ENERGIA INTELIGENTE SPA. </t>
  </si>
  <si>
    <t>78034638-8</t>
  </si>
  <si>
    <t>Compra vajilla FRM OCC. art 8 letra A</t>
  </si>
  <si>
    <t>COMERCIAL AGUSTIN SPA</t>
  </si>
  <si>
    <t>76287853-4</t>
  </si>
  <si>
    <t>INSTALACION DE CAJAS ACRILICAS A COMANDOS DE AIRE ACONDICIONADO, Suministro e instalación de 4 cajas de acrílico con llave. Art 8 letra A</t>
  </si>
  <si>
    <t>Servicio tecnico especializado, revision y reparacion CCAA FL San Bdo, art 8 letra A.</t>
  </si>
  <si>
    <t>OSESA S.A.</t>
  </si>
  <si>
    <t>76017001-1</t>
  </si>
  <si>
    <t>FR N°48</t>
  </si>
  <si>
    <t>Instalacion 2 termos a matriz edificio torre centenario, CD RS FR 48 del 26.02.26</t>
  </si>
  <si>
    <t>JUAN CARLOS PINILLA LÓPEZ</t>
  </si>
  <si>
    <t>13816973-1</t>
  </si>
  <si>
    <t>Compra menaje cocina (jarras, bouls ensalada y bandejas) Art 8 letra A.</t>
  </si>
  <si>
    <t>Servicio tecnico especializado para configurar control de acceso piso 9. Art8 letra A</t>
  </si>
  <si>
    <t>Provisión e instalación de focos proyectores de área en perímetro exterior de oficina de la fiscalía de Maipú conforme a autorización presupuesto seguridad FN N°16324. Contratación conforme a art. 8 letra "a" del reglamento interno, ley 19886.</t>
  </si>
  <si>
    <t>Revisión de Emergencia de central de incendios por corte de aire acondicionado, Sistema de Detección de Incendios, Fiscalía Pudahuel , en virtud de lo dispuesto en el Título II (Exclusiones), Artículo 8°, letra A, del Reglamento Interno del Ministerio Público de la Ley N° 19.886</t>
  </si>
  <si>
    <t>Revisión de los contactores de climatización en tableros eléctrico de los 5 pisos del edificio, en virtud de lo dispuesto en el Título II (Exclusiones), Artículo 8°, letra A, del Reglamento Interno del Ministerio Público de la Ley N° 19.886,</t>
  </si>
  <si>
    <t>Suministro e instalación cable blindado para conector XLR para conector XLR, en virtud de lo dispuesto en el Título II (Exclusiones), Artículo 8°, letra A, del Reglamento Interno del Ministerio Público de la Ley N° 19.886.</t>
  </si>
  <si>
    <t>Servicio de limpieza de oficinas y pasillo (30metros cuadrados) de alfombra en sector Uravit piso 9 edificio Miraflores. Contratación de acuerdo a art. 87 letra "a" del reglamento interno del MP, ley 19886.</t>
  </si>
  <si>
    <t>CARLOS TOLEDO CORONADO</t>
  </si>
  <si>
    <t>7615250-0</t>
  </si>
  <si>
    <t>Servicio programación controles remoto portón automático acceso a estacionamiento FL Melipilla. Contratación conforme a art. 8 letra "a" del reglamento interno del MP, ley 19886</t>
  </si>
  <si>
    <t>LEONEL SALIT GAJARDO</t>
  </si>
  <si>
    <t>9765193-0</t>
  </si>
  <si>
    <t>Adquisición de tarjeta de acceso a dependencias del Centro Justicia de Santiago para Fiscal Rodrigo Fernández FL Local de Maipú. Compra conforme a art. 8 letra "a" del reglamento interno del MP, ley 19886. Valor 0,5 UF + IVA. (UF referencial OC de $40.000.Proveedor debe considerar UF del día de facturación).</t>
  </si>
  <si>
    <t>Modifica cajas acrilicas que cubren termostatos de la FL San Bdo según requerimiento de proveedor de AC, art 8 letra A.</t>
  </si>
  <si>
    <t>Provision e instalación de extension HDMI desde tablero a monitor CCTV FL Melipilla. Art 8 letra A</t>
  </si>
  <si>
    <t>Servicio guardia refuerzo adicional para turno pm del sabado 28 desde las 20:00 hrs a domingo 29 de marzo 08:00 hrs. Valores dentro de contrato</t>
  </si>
  <si>
    <t>Servicio destrucción de especies en relleno sanitario de KDM en comuna de Til-Til por la FL de Pudahuel, dependiente de la FRM Occidente. Contratación conforme a art.8 letra 2a" del reglamento interno del MP, ley 19886.</t>
  </si>
  <si>
    <t>Pasaje aéreo nacional para Sra. Ana María Morales, Rut: 13.241.754-7, Santiago/Puerto Montt/Santiago, del 05 al 06 de marzo de 2026. Participar en inauguración de ECOH Los Lagos.</t>
  </si>
  <si>
    <t>Pasaje aéreo nacional para Sr. Rodrigo Honores, Rut: 17.654.837-1, Santiago/Puerto Montt/Santiago, del 05 al 06 de marzo de 2026. Participar en inauguración de ECOH Los Lagos.</t>
  </si>
  <si>
    <t>FN/MP N° 488</t>
  </si>
  <si>
    <t>Adquisición de 500 libretas y 1.000 marcapáginas, para la ceremonia de conmemoración del Día Internacional de la Mujer, a realizarse el 9 de marzo de 2026, en jornada PM, en sus dependencias ubicadas en Catedral #1437, Santiago.</t>
  </si>
  <si>
    <t>Sociedad de Comunicación Simple Spa</t>
  </si>
  <si>
    <t>Pasaje aéreo nacional para Sr. Ángel Valencia Vásquez, Rut: 8.667.131-k, Santiago/Puerto Montt/Santiago, el 06 de marzo de 2026. Presentación Equipo Crimen Organizado y Homicidios (ECOH) Fiscalía Regional de Los Lagos.</t>
  </si>
  <si>
    <t>Pasaje aéreo nacional para Sr. David Salazar, Rut: 19.468.789-3, Santiago/Puerto Montt/Santiago, del 05 al 06 de marzo de 2026. Escolta al FN en Presentación Equipo Crimen Organizado y Homicidios (ECOH) Fiscalía Regional de Los Lagos.</t>
  </si>
  <si>
    <t>Pasaje aéreo nacional para Sr. Mauricio Aguayo Cuevas, Rut: 10.714.422-6, Santiago/Puerto Montt/Santiago, el 06 de marzo de 2026. Escolta al FN en Presentación Equipo Crimen Organizado y Homicidios (ECOH) Fiscalía Regional de Los Lagos.</t>
  </si>
  <si>
    <t>Pasaje aéreo nacional para Sra. Deborah Bailey, Rut: 11.605.340-3, Santiago/Puerto Montt/Santiago, el 06 de marzo de 2026. Presentación Equipo Crimen Organizado y Homicidios (ECOH) Fiscalía Regional de Los Lagos.</t>
  </si>
  <si>
    <t>Pasaje aéreo nacional para Sr. Luis Bozzo Barraza, Rut: 14.530.315-k, Santiago/Puerto Montt/Santiago, el 06 de marzo de 2026. Presentación Equipo Crimen Organizado y Homicidios (ECOH) Fiscalía Regional de Los Lagos.</t>
  </si>
  <si>
    <t>Pasaje aéreo nacional para Sr. Claudio Ramírez Nuñez, Rut: 11.415.366-4, Santiago/Puerto Montt/Santiago, del 17 al 20 de marzo de 2026. Inducción Equipo ECOH Los Lagos.</t>
  </si>
  <si>
    <t>Pasaje aéreo nacional para Sr. Willybaldo Saavedra Portales, Rut: 14.497.340-2, Santiago/Puerto Montt/Santiago, del 17 al 20 de marzo de 2026. Inducción Equipo ECOH Los Lagos.</t>
  </si>
  <si>
    <t>Pasaje aéreo nacional para Sra. Isabel Espinosa Bobadilla, Rut: 13.829.913-9, Santiago/Puerto Montt/Santiago, del 16 al 18 de marzo de 2026. Inducción Equipo ECOH Los Lagos.</t>
  </si>
  <si>
    <t>Pasaje aéreo nacional para Sr. Rodrigo Honores, Rut: 17.654.837-1, Santiago/Puerto Montt/Santiago, del 16 al 18 de marzo de 2026. Inducción Equipo ECOH Los Lagos.</t>
  </si>
  <si>
    <t>Pasaje aéreo nacional para Sr. Rodrigo Nanjari, Rut: 16.426.678-8, Santiago/Puerto Montt/Santiago, del 17 al 20 de marzo de 2026. Inducción Equipo ECOH Los Lagos. Cambio de pasaje.</t>
  </si>
  <si>
    <t>Pasaje aéreo nacional para Sr. Maurizio Sovino Meléndez, Rut: 15.781.871-6, Santiago/Balmaceda/Santiago, del 08 al 10 de abril de 2026. Jornadas Patagónicas de Derecho Penal Contemporáneo, que se centrará en la criminalidad organizada.</t>
  </si>
  <si>
    <t>Pasaje aéreo nacional para Sra. Javiera Ilabaca Turri, Rut: 18.638.656-6, Santiago/Balmaceda/Santiago, del 08 al 09 de abril de 2026. Jornadas Patagónicas de Derecho Penal Contemporáneo, que se centrará en la criminalidad organizada.</t>
  </si>
  <si>
    <t>Pasaje aéreo nacional para Sra. Tania Gajardo, Rut: 14.143.379-2, Santiago/Puerto Montt/Santiago, del 17 al 18 de marzo de 2026. Inducción Equipo ECOH Los Lagos.</t>
  </si>
  <si>
    <t>Adquisición de 1 Ciento de tarjetas de presentación, impresa de 1 diseño, a color tiro y retiro,tamaño 9x5.5 cm corte recto en papel couche de 300 gr. Para el Director de la unidad de anticorrupción don Eugenio Campos.</t>
  </si>
  <si>
    <t>Fongraf S.A.</t>
  </si>
  <si>
    <t>76126182-7</t>
  </si>
  <si>
    <t>Pasaje aéreo nacional para Sr. Gonzalo Arias Villanueva, Rut: 16.562.582-K, Santiago/Puerto Montt/Santiago, del 10 al 11 de marzo de 2026. Habilitación Salas EIVG Graneros, Quinchao y Maullín.</t>
  </si>
  <si>
    <t>Pasaje aéreo internacional para Sr. Ángel Valencia Vásquez, Rut: 8.667.131-k, Miami/Santiago, el 14 de marzo de 2026. Cambio por categoria.</t>
  </si>
  <si>
    <t>Pasaje aéreo internacional para Sr. Juan Pablo Glasinovic Vernon, Rut: 9.616.765-2, Santiago/Washington/Santiago, del 14 al 16 de marzo de 2026. Viaje por reunión con la Fiscal General de Estados Unidos de América, Sra. Pam Bondi.</t>
  </si>
  <si>
    <t>Servicio de reparación de punto de red Cat6 piso 5 (Incluye tendido, desmontaje de cableado existente, cableado nuevo con conectorizado y certificación).</t>
  </si>
  <si>
    <t>Ingeniería de Sistema y Control SPA.</t>
  </si>
  <si>
    <t>Pasaje en tren internacional para Sr. Ángel Valencia Vásquez, Rut: 8.667.131-k, Nueva York - Washington, el 14 de marzo de 2026. Concurrencia a reunión directiva.</t>
  </si>
  <si>
    <t>Pasaje en tren internacional para Sr. Felipe Fritz Castro Rut: 16899242-4, Nueva York - Washington, el 14 de marzo de 2026. Escolta al Fiscal Nacional a Concurrencia a reunión directiva.</t>
  </si>
  <si>
    <t>Pasaje aéreo nacional para Sr. Juan Carlos Navarrete Cuevas, Rut: 15.235.197-6, Santiago/Concepción/Santiago, el 15 de enero de 2026. Escolta al Sr. Fiscal Nacional a la ciudad de Concepción.</t>
  </si>
  <si>
    <t>Pasaje aéreo internacional para Sra. Deborah Bailey, Rut: 11.605.340-3, Santiago-Washington-Santiago, del 14 al 16 de marzo. Integra la comitiva oficial que acompañará al Fiscal Nacional, Sr. Ángel Valencia Vásquez, en la reunión que se sostendrá con la Fiscal General de Estados Unidos, Sra. Pam Bondi en Washington DC</t>
  </si>
  <si>
    <t>Pasaje aereo internacional, respecto a su regreso para Sr. Felipe Fritz Castro Rut: 16899242-4, Washington/Santiago, el 17 de marzo de 2026. Reunión del Fiscal Nacional con la Fiscal General de Estados Unidos, Sra. Pam Bondi. Cambio de pasaje.</t>
  </si>
  <si>
    <t>FN/MP N° 2613
FN/MP N°587</t>
  </si>
  <si>
    <t>30-10-2025
12-03-2026</t>
  </si>
  <si>
    <t>Aumento de pólizas de seguro del vehículo marca TOYOTA, modelo 4RUNNER 4X4 2.4 AUT, AÑO 2026, Patentes VTLV87; VVGG-89, a contar del 11 y 12 de febrero de 2026, respectivamente y hasta el día 30 de noviembre de 2026.</t>
  </si>
  <si>
    <t>Renta Nacional Caía de Seguros Generales S.A.</t>
  </si>
  <si>
    <t>94510000-1</t>
  </si>
  <si>
    <t>FN/MP Nº 442</t>
  </si>
  <si>
    <t>Adquisición de documentos legales de permiso de circulación e impuesto verde del vehículo Toyota 4Runner SG5 4x4 AT.</t>
  </si>
  <si>
    <t>Automotriz Portillo Sur Limitada</t>
  </si>
  <si>
    <t>76296863-0</t>
  </si>
  <si>
    <t>Pasaje aéreo nacional para Sra. Claudia Ortega Forner, Rut: 11.833.323-3, Santiago/Puerto Montt/Santiago, del domingo 29 de marzo al 02 de abril. Motivo: Apoyo jurídico penal y procesal en causa denominada Trama Bielorrusa conforme art. 19 LOC.</t>
  </si>
  <si>
    <t>Pasaje aéreo nacional para Sr. Eugenio Campos Lucero, Rut: 10.607.556-5, Santiago/Puerto Montt/Santiago, del domingo 29 al 31 de marzo. Motivo: Apoyo jurídico penal y procesal en causa denominada Trama Bielorrusa conforme art. 19 LOC.</t>
  </si>
  <si>
    <t xml:space="preserve">Adquisición de 6 cojines trapezoidales de 6 cms grosor, para el recambio de los cojines de la terraza del área oriente del piso 10, los cuales se encuentran desgastados y en mal estado. </t>
  </si>
  <si>
    <t>Sociedad Comercial Fredes y Coydan Limitada</t>
  </si>
  <si>
    <t>76171739-1</t>
  </si>
  <si>
    <t>Pasaje aéreo nacional para Sr. Eugenio Campos Lucero, Rut: 10.607.556-5, Puerto Montt/Santiago, el 30 de marzo. Motivo: Apoyo jurídico penal y procesal en causa denominada Trama Bielorrusa conforme art. 19 LOC.Cambio de pasaje.</t>
  </si>
  <si>
    <t>Adquisición de 1 carro de servicio de 3 niveles con medidas 845*430*950 CM.</t>
  </si>
  <si>
    <t>Imahe S.A</t>
  </si>
  <si>
    <t>85110100-4</t>
  </si>
  <si>
    <t>Pasaje aéreo nacional para Sra. María Elena Leiva, Rut: 10.575.564-3, Santiago/Coquimbo/Santiago, del 07 al 08 de abril de 2026. Reunión de obra de la FL Combarbalá y vista a la FL de Ovalle para revisión de mejoras eléctricas. Diferencia de tarifa por cambio de pasajero.</t>
  </si>
  <si>
    <t xml:space="preserve">Pasaje aéreo nacional para Sr. Juan Carlos Navarrete, Rut: 15.235.197-6, Santiago/Iquique/Santiago, del 22 al 23 de marzo de 2026. Escola al FN en Ceremonia de Investidura Fiscal Regional de Tarapacá. </t>
  </si>
  <si>
    <t xml:space="preserve">Pasaje aéreo nacional para Sr. Ángel Valencia Vásquez, Rut: 8.667.131-k, Santiago/Iquique/Santiago, el 23 de marzo de 2026. Asiste a Ceremonia de Investidura Fiscal Regional de Tarapacá. </t>
  </si>
  <si>
    <t xml:space="preserve">Pasaje aéreo nacional para Sr. Mauricio Aguayo Cuevas, Rut: 10.714.422-6, Santiago/Iquique/Santiago, el 23 de marzo de 2026. Escolta al FN en Ceremonia de Investidura Fiscal Regional de Tarapacá. </t>
  </si>
  <si>
    <t xml:space="preserve">Pasaje aéreo nacional para Sra. Deborah Bailey, Rut: 11.605.340-3, Santiago/Iquique/Santiago, el 23 de marzo de 2026. Asiste a Ceremonia de Investidura Fiscal Regional de Tarapacá. </t>
  </si>
  <si>
    <t xml:space="preserve">Pasaje aéreo nacional para Sr. Luis Bozzo Barraza, Rut: 14.530.315-k, Santiago/Iquique/Santiago, el 23 de marzo de 2026. Asiste a Ceremonia de Investidura Fiscal Regional de Tarapacá. </t>
  </si>
  <si>
    <t>Pasaje aéreo nacional para Sr. Francisco Pincheira, Rut: 13.477.595-5, Santiago/Puerto Montt/Santiago, el 21 de marzo de 2026. Asiste a Ceremonia de fallecimiento del Sargento Segundo de Carabineros, Javier Figueroa Manquemilla.</t>
  </si>
  <si>
    <t>Pasaje aéreo nacional para Sra. Sonia Flores, Rut: 13.581.084-3, Santiago/Puerto Montt/Santiago, el 21 de marzo de 2026. Asiste a Ceremonia de fallecimiento del Sargento Segundo de Carabineros, Javier Figueroa Manquemilla.</t>
  </si>
  <si>
    <t xml:space="preserve">Adquisición de lector de disquete portátil externa USB, para la Fiscalía Nacional. </t>
  </si>
  <si>
    <t>Gómez Vargas Patricia Ester y Cía Ltda.</t>
  </si>
  <si>
    <t>77514840-3</t>
  </si>
  <si>
    <t>Contratación de servicios de reforzamiento domiciliario para casa de protección</t>
  </si>
  <si>
    <t>Construcciones y Mantenciones Elian Rubio Romero E.I.R.L</t>
  </si>
  <si>
    <t>Pasaje aéreo internacional para Sr. Carlos Figueroa Chavarria, Rut: 14.410.351-3, Santiago/Shanghai – Hong Kong - China/Santiago, del 10 al 17 de abril de 2026. Escoltar al Fiscal Nacional en Comisión de servicios para participar en Reunión del Comité de la IAP. Participar en Reuniones Bilaterales para Fortalecer vínculos de cooperación penal con China, que está convirtiéndose en un actor cada vez más relevante en el plano criminal transpacífico.</t>
  </si>
  <si>
    <t>FN/MP N° 719</t>
  </si>
  <si>
    <t>Contratación de servicios de limpieza del baño químico ubicado en la caseta de vigilancia destinada a apoyar las labores de protección del domicilio del Fiscal Nacional, por un periodo de 10 meses de marzo a diciembre del 2026.</t>
  </si>
  <si>
    <t xml:space="preserve">Domingo Roberto Mora Retamal </t>
  </si>
  <si>
    <t>Contratación de Servicios de Coffe break, para 75 personas, las cuales se realizara entre el 30 de marzo de 2026, en jornada PM a las 16:00 horas, en dependencias de la Fiscalía Nacional. Con motivo de Ceremonia de Egreso Formación Fiscalía Supraterritorial.</t>
  </si>
  <si>
    <t>17-FN/MP Nro.2060</t>
  </si>
  <si>
    <t>Pasajes aéreos en cabina turista para la ruta SCL-ARI, a favor del FR M.E.C.G.</t>
  </si>
  <si>
    <t xml:space="preserve">Soc. de Turismo e Inversiones Inmobiliaria Ltda.  </t>
  </si>
  <si>
    <t>76204527-3</t>
  </si>
  <si>
    <t>Pasajes aéreos en cabina turista para la ruta ARI-SCL y SCL-ARI, a favor del FR M.E.C.G.</t>
  </si>
  <si>
    <t>Pasajes aéreos en cabina turista para la ruta ARI-SCL y SCL-ARI, a favor del PA J.E.M.M.</t>
  </si>
  <si>
    <t>Pasajes aéreos en cabina turista para la ruta ARI-SCL y SCL-ARI, a favor del AA R.A.T.H.</t>
  </si>
  <si>
    <t>Servicio de orden, movimientos, y registro de carpetas de causas en FLIQ</t>
  </si>
  <si>
    <t>VLADIMIR CARLOS MOLI</t>
  </si>
  <si>
    <t>7455840-2</t>
  </si>
  <si>
    <t>Servicio de evaluación psicolaboral p/1 cargo profesional en FR Tarapacá</t>
  </si>
  <si>
    <t xml:space="preserve">Compra pasajes aéreos para don Cristian Aguilar Aranela, Victoria Alvarez y Camila Arancibia UE290 Causas Relevantes </t>
  </si>
  <si>
    <t xml:space="preserve">Provisión y cambio de iluminación LED embutido en cielo americano Of. FR Baquedano 340 </t>
  </si>
  <si>
    <t>Servicio de reparación WC por fuga en oficinas ECOH Antofagasta</t>
  </si>
  <si>
    <t xml:space="preserve">CONSTRUCCIONES CIVILES GRAVA SPA </t>
  </si>
  <si>
    <t>Publicacion concurso publico</t>
  </si>
  <si>
    <t>AGENCIA COLOMA CARRASCO</t>
  </si>
  <si>
    <t xml:space="preserve">Compra pasajes aéreos para doña Victoria Alvarez y Camila Arancibia Santiago a Antofagasta UE290 Causas Relevantes </t>
  </si>
  <si>
    <t xml:space="preserve">Compra pasajes aéreos para don Cristian Aguilar de Santiago a Antofagasta UE290 Causas Relevantes </t>
  </si>
  <si>
    <t>Cambio pasajes aéreos para don Cristian Aguilar UE290 Causas Relevantes</t>
  </si>
  <si>
    <t>Servicio de aseo mes de marzo de 2025 para oficina ECOH Calama.</t>
  </si>
  <si>
    <t xml:space="preserve">Compra pasajes aéreos para don Cristian Aguilar UE290 Causas Relevantes </t>
  </si>
  <si>
    <t>Examen pericial de radiografía retroalvear</t>
  </si>
  <si>
    <t>SOC. ODONTOLOGICA DIAGNODENT LTDA.</t>
  </si>
  <si>
    <t>76.228.858-3</t>
  </si>
  <si>
    <t>Evaluación psicolaboral cargo técnico Fiscalía Local de Antofagasta</t>
  </si>
  <si>
    <t>Evaluación psicolaboral cargo abogado asesor Fiscalía Regional de Antofagasta</t>
  </si>
  <si>
    <t>FR/II N° 116</t>
  </si>
  <si>
    <t>Provisión e instalación de láminas de seguridad</t>
  </si>
  <si>
    <t>VISUALCAR SPA</t>
  </si>
  <si>
    <t>76.529.464-9</t>
  </si>
  <si>
    <t>Compra de pasajes aéreos para don Juan Castro Bekios - Kevin Fuenzalida y Luis Araneda por comisión de servicios</t>
  </si>
  <si>
    <t>Mantenimiento de focos exteriores con sensor de movimiento de la entrada y estacionamientos de la FR.</t>
  </si>
  <si>
    <t>JUAN JOSE WILLIAMSON GARZON</t>
  </si>
  <si>
    <t>10.331.078-4</t>
  </si>
  <si>
    <t>Res.FN/MP N° 2060/2024</t>
  </si>
  <si>
    <t>Pasaje aéreo para analista ECOH F.H.L. para participar en "Foro Práctico de Usuarios MSAB 2026 SANTIAGO" a realizarse el 4 de marzo en Stgo.</t>
  </si>
  <si>
    <t>Reparación sistema eléctrico oficina abogado UAJ.</t>
  </si>
  <si>
    <t>SERV. ELÉCTRICOS FRANCISCO PEREZ EIRL</t>
  </si>
  <si>
    <t>76.940.896-7</t>
  </si>
  <si>
    <t>Mantencion Correctiva, cambio de bombas condensado en recepción y oficina 2do piso en oficinas SACFI.</t>
  </si>
  <si>
    <t>Reparación correctiva de persiana metálica en la Fiscalía Local de Los Vilos.</t>
  </si>
  <si>
    <t xml:space="preserve">Evaluaciones psicolaborales para postulantes a cargo Profesional ECOH. </t>
  </si>
  <si>
    <t>Servicio de Fumigación y desinfección en las dependencias de la FL Vicuña.</t>
  </si>
  <si>
    <t>ROSA TEJADA LEPE</t>
  </si>
  <si>
    <t>83.887.06-0</t>
  </si>
  <si>
    <t>Reparación correctiva de persiana metálica en Fiscalía Local de Ovalle.</t>
  </si>
  <si>
    <t>Publicación extracto en diario regional.</t>
  </si>
  <si>
    <t>Reparación correctiva de cortina metálica de la Fiscalía Local de La Serena.</t>
  </si>
  <si>
    <t>Arriendo de sala en Parque Cultural - Ex Carcel para reunión de Equipo Directivo</t>
  </si>
  <si>
    <t>Res. FN/MP N° 2060/2024</t>
  </si>
  <si>
    <t>Compra de pasajes aéreos - cometido funcionario abogada asistente a la Fiscalía Local de Rapa Nui</t>
  </si>
  <si>
    <t>05-FR N° 49</t>
  </si>
  <si>
    <t>Contratación del mantenimiento del sistema de elevación de aguas en las Fiscalías Locales de Viña del Mar, Valparaiso y Quilpue</t>
  </si>
  <si>
    <t>MB INGENIERÍA SPA</t>
  </si>
  <si>
    <t>78.154.385-3</t>
  </si>
  <si>
    <t xml:space="preserve">Reparación aire acondicionado cambio bomba de condensado. </t>
  </si>
  <si>
    <t>Normalización circuito eléctrico oficina 5to piso.</t>
  </si>
  <si>
    <t xml:space="preserve">Cambio de baliza y campanilla portón acceso vehículo Alameda edificio Fiscalía Regional. </t>
  </si>
  <si>
    <t>FR/MP Nº 234/2024</t>
  </si>
  <si>
    <t xml:space="preserve">Reparación sistema VRV Edificio FR y FL Rancagua 1er y 2do piso sur. </t>
  </si>
  <si>
    <t>99.588.050-4</t>
  </si>
  <si>
    <t>Reparación de palmetas de porcelanato salida norte a estacionamiento FL Rancagua</t>
  </si>
  <si>
    <t>CK CONST. Y DIST. LIMITADA</t>
  </si>
  <si>
    <t>77.154.643-9</t>
  </si>
  <si>
    <t>Reparación de portón acceso estacionamiento de la Fiscalía Local de San Vicente: Cambio fotoceldas</t>
  </si>
  <si>
    <t>CONST. FCO. JAVIER ZUBIAUR LARRAIN EIRL</t>
  </si>
  <si>
    <t>76.419.278-8</t>
  </si>
  <si>
    <t>Cambio de una batería Grupo electrógeno FL Santa Cruz</t>
  </si>
  <si>
    <t>VALFIORE LIMITADA</t>
  </si>
  <si>
    <t>76.386.095-7</t>
  </si>
  <si>
    <t>Reparaciones eléctricas: Cambio enchufe 2do piso, cambio focos led subterráneo, cambio pulsador puerta acceso FR</t>
  </si>
  <si>
    <t>FR/MP N° 34</t>
  </si>
  <si>
    <t>Obras de sala reuniones gabinete Fiscalía Regional de O'Higgins.</t>
  </si>
  <si>
    <t>CONSTRUCTORA FABIAN CARO EIRL</t>
  </si>
  <si>
    <t>76.997.845-3</t>
  </si>
  <si>
    <t>Suministro e instalación de tubo descarga WC Fiscalía Regional del Maule</t>
  </si>
  <si>
    <t>Publicación de aviso de concurso público, Fiscalía Regional</t>
  </si>
  <si>
    <t>EMP. PERIODISTICA CU</t>
  </si>
  <si>
    <t>81.535.500-8</t>
  </si>
  <si>
    <t>Provisión e instalación de bomba de condensado para equipo de AA Of 14 de la FR Ñuble</t>
  </si>
  <si>
    <t>Adquisición de Monitor Hikvision de 32" Full para vigilancia CCTV de la FL Bulnes</t>
  </si>
  <si>
    <t>Servicio de certificación anual del ascensor del edificio de la FL Chillan</t>
  </si>
  <si>
    <t>CERTIFICACION E INGENIERIA EN ASCENSORES</t>
  </si>
  <si>
    <t>77.089.506-5</t>
  </si>
  <si>
    <t>Prov e instalacion de luminarias quemadas, revision cortina metalica y reparacion de escritorios</t>
  </si>
  <si>
    <t>Servicios de reparación de cortina metálica eléctrica oficina Jefe Uravit FL Chillan</t>
  </si>
  <si>
    <t>Servicio de publicación en Diario La Discusión, concurso Abogado Asistente para la FL Chillan</t>
  </si>
  <si>
    <t>Servicio de publicación en Diario La Discusión, concurso Administrativo Operativo para la FL Chillan</t>
  </si>
  <si>
    <t>Mantención y Reparación . Retiro de vigas de cobertizo en Fiscalía Local Los Ángeles.</t>
  </si>
  <si>
    <t>EYP CONSULTORA SPA</t>
  </si>
  <si>
    <t>77.644.457-K</t>
  </si>
  <si>
    <t>Res. FRN° 83/2026</t>
  </si>
  <si>
    <t>Reparación Ascensor Fiscalía Los Ángeles. Suministro e instalación de resortes para accionamiento de puertas.</t>
  </si>
  <si>
    <t>ASCENSORES SCHINDLER CHIL</t>
  </si>
  <si>
    <t>Reparaciones eléctricas en la Fiscalía local de Traiguén.</t>
  </si>
  <si>
    <t>Sociedad de Servicios Computacionales Aska Ltda.</t>
  </si>
  <si>
    <t>77.088.350-4</t>
  </si>
  <si>
    <t>Reparación portón de acceso de la Fiscalía Regional.</t>
  </si>
  <si>
    <t>Sistemas de Seguridad Spa.</t>
  </si>
  <si>
    <t>76.412.123-6</t>
  </si>
  <si>
    <t>Reparación en puertas de la Fiscalía local de Loncoche.</t>
  </si>
  <si>
    <t>Suscripción anual Diario La Segunda Digital.</t>
  </si>
  <si>
    <t>Empresa El Mercurio S.A.P.</t>
  </si>
  <si>
    <t>Reparación portoón vehícular  de la Fiscalía local de Pucón.</t>
  </si>
  <si>
    <t>Reparación sistema de aire acondicionado de la Fiscalía local de Nueva Imperial.</t>
  </si>
  <si>
    <t>Sociedad De Refrigeración y Climatización Reficlima Ltda.</t>
  </si>
  <si>
    <t>Reparación sistema circuito cerrado de televisión de la Fiscalía local de Traiguén.</t>
  </si>
  <si>
    <t>Empresa De Telecomunicaciones Carlos Miguel Bernt Leonard E.I.R.L.</t>
  </si>
  <si>
    <t>Reparación sistema circuito cerrado de televisión de la Fiscalía local de Loncoche.</t>
  </si>
  <si>
    <t>Informática David Hernán Blanco Aillapán E.I.R.L.</t>
  </si>
  <si>
    <t>FN/MP N° 2060/2024</t>
  </si>
  <si>
    <t>Interprete, servicios de lenguaje de señas en cuenta pública 2026</t>
  </si>
  <si>
    <t>Carolina Alejandra Herrera Herrera</t>
  </si>
  <si>
    <t>78139373-8</t>
  </si>
  <si>
    <t>Servicio de transporte y puesta en marcha generador electrico sector Huichaco y reparacion electrica FL Los Lagos.</t>
  </si>
  <si>
    <t>Compra de pasajes a Lorena Rebolledo, Pamela Bustamante y Claudia Pizarro (Jueza relatora externa) Capacitacion tribunal tratamiento de drogas día 25-02-2026</t>
  </si>
  <si>
    <t>Servicio de suministro e instalacion de 2 proyectores area con sensor de movimiento en patio trasero de la Fiscalia Regional.</t>
  </si>
  <si>
    <t>Electricidad y Construcciones Cer Ltda.</t>
  </si>
  <si>
    <t>76.846.610-6</t>
  </si>
  <si>
    <t>17 FN/MP N°60</t>
  </si>
  <si>
    <t>Pasaje aéreo P.Montt - Santiago - P.Montt  04-02 al 06-02-2026</t>
  </si>
  <si>
    <t>Pasaje aéreo P.Montt - Santiago  09-02-2026</t>
  </si>
  <si>
    <t>Pasaje aéreo Santiago - P.Montt 10-02-26</t>
  </si>
  <si>
    <t>Pasaje aéreo P.Montt - Santiago - P.Montt  12-02-2026</t>
  </si>
  <si>
    <t>Pasaje aéreo P.Montt - Santiago - P.Montt  22-02 al 26-02-2026</t>
  </si>
  <si>
    <t>Pasaje aéreo P.Montt - Santiago - P.Montt  03-03 al 06-03-26</t>
  </si>
  <si>
    <t>Reparación urgente equipo de aire acondicionado en dependencias del 3er. piso de Fiscalía Regional de Aysén.</t>
  </si>
  <si>
    <t>Héctor J. Oakley Bañares</t>
  </si>
  <si>
    <t>10.198.101-0</t>
  </si>
  <si>
    <t>Pasajes aéreos nacionales, Balmaceda - Pto. Montt - Santiago (ida y regreso), para Fiscal Regional de Aysén, Fiscales Adjuntos Jefe SACFI y Fiscalía Local de Coyhaique. Diligencias causa Art. 19.</t>
  </si>
  <si>
    <t>Pasajes aéreos nacionales Santiago - Balmaceda (ida y regreso), para expositor XIX Jornadas Patagónicas de Derecho Penal, Fiscalía Regional de Aysén.</t>
  </si>
  <si>
    <t>Atención psicológica usuaria</t>
  </si>
  <si>
    <t>Destape alcantarillado fiscalía regional</t>
  </si>
  <si>
    <t>JUAN CARLOS ARANCIBI</t>
  </si>
  <si>
    <t>Pasaje aéreo Punta Arenas – Santiago - Punta Arenas ida 22-02-2026, regreso 23-02-2026.</t>
  </si>
  <si>
    <t>Evaluación Psicolaboral - Cargo Abogada asistente de Fiscalía.</t>
  </si>
  <si>
    <t>78088605-6</t>
  </si>
  <si>
    <t>Publicación aviso - Técnico UAF Grado XIV, para Fiscal Regional de Magallanes.</t>
  </si>
  <si>
    <t>EMPRESA DE PUBLICACI</t>
  </si>
  <si>
    <t>Servicio corte de pasto y retiro de materiales interior Fiscalía Local de Tierra del Fuego.</t>
  </si>
  <si>
    <t>ALFREDO ROBERTO SALA</t>
  </si>
  <si>
    <t>13379713-0</t>
  </si>
  <si>
    <t>Pasaje aéreo  Punta Arenas - Puerto Williams - Punta Arenas, fecha ida 24-03-26 regreso 27-03-26.</t>
  </si>
  <si>
    <t>Pasaje aéreo  tramo Puerto Williams - Punta Arenas - Puerto Williams, ida 16-03-26 regreso 21-03-26.</t>
  </si>
  <si>
    <t>Instalación de 03 sensores de movimiento para oficinas sin protección, de Fiscalía Regional de Magallanes.</t>
  </si>
  <si>
    <t>ADT SECURITY SERVICE</t>
  </si>
  <si>
    <t>96719620-7</t>
  </si>
  <si>
    <t>Res FR 293/2026</t>
  </si>
  <si>
    <t>LARRAIN Y VALDES LTD</t>
  </si>
  <si>
    <t>Evaluaciones psicolaborales para el estamento profesional, cargo Abogado Asistente</t>
  </si>
  <si>
    <t>Adquisición de pilas AA y AAA</t>
  </si>
  <si>
    <t>SERVICIOS DE INGENIE</t>
  </si>
  <si>
    <t>77112609-K</t>
  </si>
  <si>
    <t>Adquisición de insumos cafetería para FR</t>
  </si>
  <si>
    <t>PROVEEDORES INTEGRAL</t>
  </si>
  <si>
    <t>Reparacion y Mantencion de Vehiculo Institucional</t>
  </si>
  <si>
    <t>Evaluaciones para cargos de Técnico Unidad Gestión e Informática</t>
  </si>
  <si>
    <t>Recarga teléfono satelital</t>
  </si>
  <si>
    <t>TESAM CHILE S.A.</t>
  </si>
  <si>
    <t>Evaluación piscolaboral para cargo de Técnico Operativo de Causas Suplente.</t>
  </si>
  <si>
    <t>Evaluaciones psicolaborales para cargos administrativos y auxiliares</t>
  </si>
  <si>
    <t>Res FN N° 2636-2024</t>
  </si>
  <si>
    <t>Regulariza obligación de pericia solicitada originalmente el año 2024.</t>
  </si>
  <si>
    <t>ALICIA FUENTES REBOLLEDO</t>
  </si>
  <si>
    <t>15365452-2</t>
  </si>
  <si>
    <t>Adquisición de una tarjeta para ingresar al Edificio Centro de Justicia.</t>
  </si>
  <si>
    <t>SOCIEDAD CONCESIONARIA CENTRO DE JUSTICIA DE SANTIAGO</t>
  </si>
  <si>
    <t>Reparación de baños en dependencias de Cerro El Plomo.</t>
  </si>
  <si>
    <t xml:space="preserve">Tarjetas de proximidad y estacionamiento Acceso a Centro de justicia </t>
  </si>
  <si>
    <t>Servicio de carga de refrigerante y reparación de fuga de Aire Acondicionado de 24.000 BTU, según contrato por prestación de servicios, fecha 26/09/2025.</t>
  </si>
  <si>
    <t>Servicio de desmontaje de aire acondicionado por remodelación. Según contrato por prestación de servicios, fecha 26/09/2025.</t>
  </si>
  <si>
    <t>FRMS   N°10/2026</t>
  </si>
  <si>
    <t>Licitación pública 696212-7-LE25, por ID readjudicación 696212-7-R226 por remodelación del 5° piso del edificio en Gran Avenida 3814, San Miguel.</t>
  </si>
  <si>
    <t xml:space="preserve">CONSTRUCTORA OMAR SALAZAR CORREA E.I.R.L </t>
  </si>
  <si>
    <t>77277262-9</t>
  </si>
  <si>
    <t>FRMS 062/2025</t>
  </si>
  <si>
    <t>Servicio de Reparación de aire acondicionado en Fiscalia Local de Puente Alto, según contrato por prestación de servicios, fecha 26/09/2025.</t>
  </si>
  <si>
    <t>Contratación directa por servicio de reparación e instalaciones eléctricas menores, por remodelación 5to. piso FRMS.</t>
  </si>
  <si>
    <t>REDES Y ENERGIA INTE</t>
  </si>
  <si>
    <t>Servicio reparacion peldaño patio interior fl san bdo, art 8 letra A.</t>
  </si>
  <si>
    <t>INVERSIONES FERRO IGC SPA</t>
  </si>
  <si>
    <t>78209164-6</t>
  </si>
  <si>
    <t>Regulariza OC 16250121 cerrada año 2025.Servicio de destrucción de especies por la FL de Curacaví. Contratación conforme a art.8 letra "a" del reglamento interno del MP.</t>
  </si>
  <si>
    <t>Regulariza OC 16250232 cerrada año 2025. Servicio de destrucción de especies en relleno sanitario de KDM en Til-Til por la FL de Maipú. Contratación conforme a letra "a" del art. 8 del reglamento interno del MP.</t>
  </si>
  <si>
    <t>Regulariza OC 16250354 cerrada año 2025. Servicio de destrucción de especies en relleno sanitario de KDM en Til- Til por la FL San Bernardo. Contratación conforme a art.8 letra "a" del reglamento interno del MP.</t>
  </si>
  <si>
    <t>Regulariza OC 16250356 cerrada año 2025. Servicio de destrucción de especies en relleno sanitario de KDM en Til- Til por la FL Pudahuel. Contratación conforme a letra "a" art.8 del reglamento interno del MP.</t>
  </si>
  <si>
    <t>Servicio de empotrado (embutido) de cableado de sistema de control de asistencia en piso 9 FL Maipú. Contratación conforme a letra "a" art.8 del reglamento interno del MP, ley 19886.</t>
  </si>
  <si>
    <t>Provisión e instalación de 11 chapas mobiliario en piso 9; Prov. e inst. de 02 manillas mueble piso11; Reubicación de 02 roller en casino piso 9 y prov. e inst. de terminal para punto agua máquina purificadora piso 11. Contratación conforme a letra "a" de art. 8 del reglamento interno del MP.</t>
  </si>
  <si>
    <t>NELSON ENRIQUE SOZA BARRAZA</t>
  </si>
  <si>
    <t>11662674-8</t>
  </si>
  <si>
    <t>Provisión e instalación de reja Treillage e instalación de placa conmemorativa en la FL de San Bernardo. Contratación conforme a art. 8 en su letra "a" del reglamento interno del MP.</t>
  </si>
  <si>
    <t>Servicio de reparación de baño damas con filtración (cambio terminal HE de 1") y mantención de fluxómetro. Contratación conforme a letra "a" at. 8 del reglamento interno del Ministerio Público, ley 19886.</t>
  </si>
  <si>
    <t>RES FR N°19</t>
  </si>
  <si>
    <t>CD RS FR 19 del 23.01.26 por reparacion de cortina metalica en FL Talagante, observada en mantencion COT 421</t>
  </si>
  <si>
    <t>INM. E INVER.SOLUCIONES Y PROYECTOS SPA</t>
  </si>
  <si>
    <t>77722709-2</t>
  </si>
  <si>
    <t>Adquisición de fluxómetro para baño damas piso 12 sector RRHH. Compra conforme a art. 8 letra "a" del reglamento interno del MP, ley 19886.</t>
  </si>
  <si>
    <t>JORGEIBAÑEZ CONSTRUCCINES EIRL</t>
  </si>
  <si>
    <t>76526484-7</t>
  </si>
  <si>
    <t>Provisión e instalación de cortinas roller en sala EIVG y Provisión e instalación de film en ventana de sala monitoreo de la sala EIVG de piso 9 FL Maipú. Contratación conforme a art. 8 letra "a" del reglamento interno, ley 19886.</t>
  </si>
  <si>
    <t>Provisión e instalación de receptora RF y provisión de controles para RF para control de accesos en piso 9 FL Maipú. Contratación de conformidad a letra "a" del art.8 del reglamento interno del MP, ley 19886.</t>
  </si>
  <si>
    <t>Servicio de instalación de TV 43 pulgadas con suministro de soporte para casino piso 9 FL Maipú. Contratación conforme a art.8 en su letra "a" del reglamento interno del MP, ley 19886.</t>
  </si>
  <si>
    <t>Servicio de provisión e instalación chapas muebles oficina Daniela Lalanne, Instalación de perfil ventana oficina Raúl Herrera y reparación de escritorio Fiscal Tania Mora en piso 12. Contratación conforme a letra "a" en su art. 8 del reglamento interno del MP, ley 19886.</t>
  </si>
  <si>
    <t>Provisión e instalación de circuito alumbrado con instalación luz indicadora en sala EIVG piso 9 y suministro, cambio e instalación de fuente de poder para NVR sistema cctv piso 12. Contratación conforme art. 8, letra "a" del reglamento interno del MP, ley 19886.</t>
  </si>
  <si>
    <t>Adquisición de soportes para tv de 98 pulgadas (01); 86 pulgadas (01) y 50 pulgadas (01) para auditorio, sala Reunión y casino respectivamente todos en piso 13. Contratación de conformidad a la letra "a" del art. 8 del reglamento interno del MP, ley 19886.</t>
  </si>
  <si>
    <t>CD SERV. CUBICACION GEOMETRICA E INFORME DE SUPERFICIES A PINTAR EN EDIFICIO FISCALIA LOCAL DE TALAGANTE MUROS Y TABIQUES INTERIORES. Art 8 letra A</t>
  </si>
  <si>
    <t>CONSTRUCTORA SAN RAFAEL SPA</t>
  </si>
  <si>
    <t>77053051-2</t>
  </si>
  <si>
    <t>Servicio de armado e instalación de control de accesos en puertas de piso 9 FL Maipú. Contratación conforme a art. 8 letra "a" del reglamento interno del MP, ley 19886.</t>
  </si>
  <si>
    <t>Servicio de destrucción de especies incautadas en causa RUC 2401035885-6, en relleno sanitario de KDM en Til-Til por la FL de Pudahuel. Contratación conforme a art. 8 letra "a" del reglamento interno del MP, ley 19886.</t>
  </si>
  <si>
    <t>Contratación de Servicios de extracción del liquido de la caseta del baño de vigilancia y reposición inmediata del liquido de la nueva caseta de vigilancia.</t>
  </si>
  <si>
    <t>Pasaje aéreo nacional para Sra. Vanessa Moreira Cornejo, Rut: 10.700.411-4, Santiago/Temuco/Santiago, del 10 al 12 de febrero de 2026. Estudios de seguridad física (infraestructura) en todas las fiscalías locales de la región.</t>
  </si>
  <si>
    <t>Pasaje aéreo nacional para Sr. Felipe Carreño Soto, Rut: 17.054.548.-6, Santiago/Temuco/Santiago, del 10 al 12 de febrero de 2026. Estudios de seguridad física en todas las fiscalías locales de la región.</t>
  </si>
  <si>
    <t xml:space="preserve">Contratación de 1 Servicio de Coffe, para 200 personas, a realizarse el día 09 de marzo del 2026, en Catedral 1437, foyer del auditorio de la Fiscalía Nacional piso -1, en jornada PM a las 16:15 horas, con motivo de conmemoración del Día Internacional de la Mujer (8M). </t>
  </si>
  <si>
    <t>Adquisición de dos pendones, con motivo de la formación del equipo de la Fiscalía Supraterritorial, la cual inicia el 18 de febrero de 2026.</t>
  </si>
  <si>
    <t>Pasaje aéreo nacional para Sr. Ignacio Castillo, Rut: 10.598.535-5, Santiago/Coyhaique/Santiago, del 09 al 11 de marzo de 2026. Realizar Capacitaciones y reuniones con Fiscales de la Región de Aysén</t>
  </si>
  <si>
    <t>Pasaje aéreo nacional para Sra. Tania Gajardo, Rut: 14.143.379-2, Santiago/Coyhaique/Santiago, del 09 al 11 de marzo de 2026. Realizar Capacitaciones y reuniones con Fiscales de la Región de Aysén</t>
  </si>
  <si>
    <t>Pasaje aéreo nacional para Sra. Javiera Espinoza, Rut: 17.697.864-3, Santiago/Coyhaique/Santiago, del 09 al 10 de marzo de 2026. Realizar Capacitaciones y reuniones con Fiscales de la Región de Aysén</t>
  </si>
  <si>
    <t>Pasaje aéreo nacional para Sr. Rodrigo Honores Cisternas, Rut: 17.654.837-1, Puerto Montt/Santiago, el 11 de febrero de 2026. Apoyar la implementación del equipo ECOH de la Fiscalía Regional de Los Lagos. Cambio de pasaje.</t>
  </si>
  <si>
    <t>Pasaje aéreo internacional para Sra. Alejandra Mera Gonzalez-Ballesteros, Rut: 8.712.183-6, Santiago/Buenos Aires – Argentina/Santiago, del 15 al 18 de marzo de 2026. Participar en el Primer Encuentro del Foro Iberoamericano de Justicia Juvenil Restaurativa, que se desarrollará en el contexto del II Congreso Argentino de Justicia y Prácticas Restaurativas, en la ciudad de Buenos Aires, entre los días 16 a 18 de marzo.</t>
  </si>
  <si>
    <t>Pasaje aéreo internacional para Sr. Carlos Figueroa Echavarría, Rut: 14.410.351-3, Santiago/Cancún – Ciudad de México/Santiago, del 15 febrero al 03 de marzo de 2026. Disponer la implementación de un dispositivo de protección personal y escolta especializada para el Fiscal Nacional de Chile durante su desplazamiento internacional a Cancún y Ciudad de México, atendida la investidura del cargo que ejerce, su nivel de exposición pública y los factores de riesgo asociados a traslados internacionales, conforme a criterios de seguridad preventiva, continuidad operativa y resguardo de la autoridad.</t>
  </si>
  <si>
    <t>Pasaje aéreo internacional para Sr. Felipe Fritz Castro, Rut: 16.899.242-4, Santiago/Cancún – Ciudad de México/Santiago, del 18 febrero al 02 de marzo de 2026. Disponer la implementación de un dispositivo de protección personal y escolta especializada para el Fiscal Nacional de Chile durante su desplazamiento internacional a Cancún y Ciudad de México, atendida la investidura del cargo que ejerce, su nivel de exposición pública y los factores de riesgo asociados a traslados internacionales, conforme a criterios de seguridad preventiva, continuidad operativa y resguardo de la autoridad.</t>
  </si>
  <si>
    <t>Pasaje aéreo nacional para Sr. Carlos Bobadilla Barra, Rut: 17.619.374-3, Puerto Montt/Santiago, el 11 de febrero de 2026. Apoyar la implementación del equipo ECOH de la Fiscalía Regional de Los Lagos. Cambio de Pasaje.</t>
  </si>
  <si>
    <t>Contratación de Servicio de traducción respecto de
documento en idioma inglés, asociado a la, Ref UCIEX N°19933-25, correspondiente a causa de la Fiscalía Regional Metropolitana Sur.</t>
  </si>
  <si>
    <t>Katherine Ann Kauffman Jones</t>
  </si>
  <si>
    <t>10095204-1</t>
  </si>
  <si>
    <t>Contratación de servicios de Coffe Break, para 12 personas a realizarse los días 18 y 19 de febrero del 2026, con motivo de "Jornada comité curricular de la malla inicial de fiscales".</t>
  </si>
  <si>
    <t>Producciones y Eventos C y G</t>
  </si>
  <si>
    <t>78198417-5</t>
  </si>
  <si>
    <t>Pasaje aéreo internacional para Sr. Eugenio Campos Lucero, Rut: 10.607.556-5, Santiago/Brasilia - Brasil/Santiago, del 23 al 25 de febrero de 2026. Participar él, en la “Séptima reunión de la Red de Autoridades de Cumplimiento de la Ley de América Latina y el Caribe de la OCDE (LAC LEN)”, que tendrá lugar del 24 al 26 de febrero de 2026 en Brasilia, Brasil.</t>
  </si>
  <si>
    <t>Pasaje aéreo internacional para Sr. Juan Pablo Glasinovic Vernon, Rut: 9.616.765-2, Santiago/Shanghai – Hong Kong - China/Santiago, del 10 al 18 de abril de 2026. Participar en Reunión del Comité de la IAP. Participar en Reuniones Bilaterales para Fortalecer vínculos de cooperación penal con China, que está convirtiéndose en un actor cada vez más relevante en el plano criminal transpacífico.</t>
  </si>
  <si>
    <t>Contratación de Trato Directo para la Renovación de la Suscripción Anual "INTERFERENCIA". Usuario: Palomba Cohen Escobar Rut: 12.659.093-8, unidad de Comunicaciones. Período de SUSCRIPCIÓN 16/02/2026 AL 16/02/2027.</t>
  </si>
  <si>
    <t>Ediciones Interferencia Spa.</t>
  </si>
  <si>
    <t>76899934-1</t>
  </si>
  <si>
    <t>Pasaje aéreo internacional para Sr. Eugenio Campos Lucero, Rut: 10.607.556-5, Santiago/EE.UU. Washington/Santiago, del 07 al 13 de marzo de 2026. Participar en Reunión del Comité de Expertos del MESICIC, programada del 9 al 12 de marzo de 2026 en Washington -EEUU.</t>
  </si>
  <si>
    <t>Pasaje aéreo internacional para Sr. Angel Valencia Vasquez, Rut: 8.667.131-K, Santiago/Shanghai – Hong Kong - China/Santiago, del 10 al 18 de abril de 2026. Participar en Reunión del Comité de la IAP. Participar en Reuniones Bilaterales para Fortalecer vínculos de cooperación penal con China, que está convirtiéndose en un actor cada vez más relevante en el plano criminal transpacífico.</t>
  </si>
  <si>
    <t>Contratación de Visita de emergencia, según lo estipulado en la Cláusula Quinta del contrato suscrito entre Comercial Bone y el Ministerio Público, realizada el día 17 de febrero del 2026, en la Fiscalia Nacional.</t>
  </si>
  <si>
    <t>Pasaje aéreo nacional para Sr. Roberto Garrido Bedwell, Rut: 10.363.681-7, Temuco/Santiago/Temuco, del 24 al 26 de febrero de 2026. Subroga al Fiscal Nacional.</t>
  </si>
  <si>
    <t>Contratación de Servicios de Coffe break, para la actividad de FST, las cuales se realizaran entre el 18 de febrero y 30 de marzo de 2026, en jornadas AM y PM. En total se consideraran 1.205 coffe.</t>
  </si>
  <si>
    <t>Pasaje aéreo nacional para Sra. Alejandra Mera González-Ballesteros, Rut: 8.712.183-6, Santiago/Valdivia/Santiago, del 25 al 26 de marzo de 2026. Actividad capacitación TTDF.</t>
  </si>
  <si>
    <t>Contratación de servicios de Coffe break, para 35 personas por jornada, a realizarse los días jueves 16 (jornadas AM y PM) y viernes 17 de abril (solo AM), en los horarios de 11:00 y 15:45 horas, con motivo de "Jornada anual de instructores MP".</t>
  </si>
  <si>
    <t>Pasaje aéreo nacional para Sra. Mónica Naranjo, Rut: 13.458.502-1, Santiago/Iquique/Santiago, el 26 de febrero de 2026. Asiste a la Audiencia Pública postulantes al cargo de Fiscal Regional de Tarapacá.</t>
  </si>
  <si>
    <t>Pasaje aéreo nacional para Sr. Asher Hasson Díaz, Rut: 16.376.464-4, Santiago/La Serena/Santiago, del 24 al 26 de marzo de 2026. Programa Auditoria 2026.</t>
  </si>
  <si>
    <t>Pasaje aéreo nacional para Sra. Maria Jesús Gutierrez, Rut: 18.391.651-3, Santiago/La Serena/Santiago, del 24 al 26 de marzo de 2026. Programa Auditoria 2026.</t>
  </si>
  <si>
    <t>Pasaje aéreo nacional para Sra. Paloma Farias  Gamboa, Rut: 19.002.792-9, Santiago/La Serena/Santiago, del 24 al 26 de marzo de 2026. Programa Auditoria 2026.</t>
  </si>
  <si>
    <t>Pasaje aéreo nacional para Sa. Pablo Andrade Zuñiga, Rut: 10.228.056 -3, Santiago/La Serena/Santiago, del 23 al 27 de marzo de 2026. Programa Auditoria 2026.</t>
  </si>
  <si>
    <t>Pasaje aéreo nacional para Sr. Gabriel Araya Ibáñez, Rut: 7.848.406-3, Santiago/La Serena/Santiago, del 23 al 27 de marzo de 2026. Programa Auditoria 2026.</t>
  </si>
  <si>
    <t>Pasaje aéreo nacional para Sr. Eduardo Gallegos Díaz, Rut: 11.242.138-6, Santiago/La Serena/Santiago, del 23 al 27 de marzo de 2026. Programa Auditoria 2026.</t>
  </si>
  <si>
    <t>Pasaje aéreo nacional para Sra. Carola Vargas Parra, Rut: 6.499.218-K, Santiago/La Serena/Santiago, del 23 al 27 de marzo de 2026. Programa Auditoria 2026.</t>
  </si>
  <si>
    <t>Pasaje aéreo nacional para Sr. Asher Hasson Díaz, Rut: 16.376.464-4, Santiago/Valdivia/Santiago, del 07 al 10 de abril de 2026. Programa Auditoria 2026.</t>
  </si>
  <si>
    <t>Pasaje aéreo nacional para Sra. Maria Jesús Gutierrez, Rut: 18.391.651-3, Santiago/Valdivia/Santiago, del 07 al 10 de abril de 2026. Programa Auditoria 2026.</t>
  </si>
  <si>
    <t>Pasaje aéreo nacional para Sr. Patricio Soto Latrille, Rut: 18.839.360-8, Santiago/Valdivia/Santiago, del 07 al 10 de abril de 2026. Programa Auditoria 2026.</t>
  </si>
  <si>
    <t>Pasaje aéreo nacional para Sa. Pablo Andrade Zuñiga, Rut: 10.228.056 -3, Santiago/Valdivia/Santiago, del 06 al 10 de abril de 2026. Programa Auditoria 2026.</t>
  </si>
  <si>
    <t>Pasaje aéreo nacional para Sr. Gabriel Araya Ibáñez, Rut: 7.848.406-3, Santiago/Valdivia/Santiago, del 06 al 10 de abril de 2026. Programa Auditoria 2026.</t>
  </si>
  <si>
    <t>Pasaje aéreo nacional para Sr. Eduardo Gallegos Díaz, Rut: 11.242.138-6, Santiago/Valdivia/Santiago, del 06 al 10 de abril de 2026. Programa Auditoria 2026.</t>
  </si>
  <si>
    <t>Pasaje aéreo nacional para Sr. Jaime Estrada Osses, Rut: 13.265.306-2, Santiago/Valdivia/Santiago, del 06 al 10 de abril de 2026. Programa Auditoria 2026.</t>
  </si>
  <si>
    <t>Pasaje aéreo nacional para Sra. Carola Vargas Parra, Rut: 6.499.218-K, Santiago/Valdivia/Santiago, del 06 al 10 de abril de 2026. Programa Auditoria 2026.</t>
  </si>
  <si>
    <t>Pasaje aéreo nacional para Sr. Asher Hasson Díaz, Rut: 16.376.464-4, Santiago/Antofagasta/Santiago, del 21 al 23 de abril de 2026. Programa Auditoria 2026.</t>
  </si>
  <si>
    <t>Pasaje aéreo nacional para Sra. Paloma Farias  Gamboa, Rut: 19.002.792-9, Santiago/Antofagasta/Santiago, del 21 al 23 de abril de 2026. Programa Auditoria 2026.</t>
  </si>
  <si>
    <t>Pasaje aéreo nacional para Sra. Evelyn Valencia, Rut: 10.560.250-2, Santiago/Antofagasta/Santiago, del 21 al 23 de abril de 2026. Programa Auditoria 2026.</t>
  </si>
  <si>
    <t>Pasaje aéreo nacional para Sr. Gabriel Araya Ibáñez, Rut: 7.848.406-3, Santiago/Antofagasta/Santiago, del 20 al 23 de abril de 2026. Programa Auditoria 2026.</t>
  </si>
  <si>
    <t>Pasaje aéreo nacional para Sr. Eduardo Gallegos Díaz, Rut: 11.242.138-6, Santiago/Antofagasta/Santiago, del 20 al 23 de abril de 2026. Programa Auditoria 2026.</t>
  </si>
  <si>
    <t>Pasaje aéreo nacional para Sra. Carola Vargas Parra, Rut: 6.499.218-K, Santiago/Antofagasta/Santiago, del 20 al 23 de abril de 2026. Programa Auditoria 2026.</t>
  </si>
  <si>
    <t>Pasaje aéreo nacional para Sa. Pablo Andrade Zuñiga, Rut: 10.228.056 -3, Santiago/Calama/Santiago, del 20 al 23 de abril de 2026. Programa Auditoria 2026.</t>
  </si>
  <si>
    <t>Pasaje aéreo nacional para Sr. Jaime Estrada Osses, Rut: 13.265.306-2, Santiago/Calama/Santiago, del 20 al 23 de abril de 2026. Programa Auditoria 2026.</t>
  </si>
  <si>
    <t>Pasaje aéreo nacional para Sr. Asher Hasson Díaz, Rut: 16.376.464-4, Santiago/Iquique/Santiago, del 05 al 07 de mayo de 2026. Programa Auditoria 2026.</t>
  </si>
  <si>
    <t>Pasaje aéreo nacional para Sra. Evelyn Valencia, Rut: 10.560.250-2, Santiago/Iquique/Santiago, del 05 al 07 de mayo de 2026. Programa Auditoria 2026.</t>
  </si>
  <si>
    <t>Pasaje aéreo nacional para Sr. Patricio Soto Latrille, Rut: 18.839.360-8, Santiago/Iquique/Santiago, del 05 al 07 de mayo de 2026. Programa Auditoria 2026.</t>
  </si>
  <si>
    <t>Pasaje aéreo nacional para Sa. Pablo Andrade Zuñiga, Rut: 10.228.056 -3, Santiago/Iquique/Santiago, del 04 al 07 de mayo de 2026. Programa Auditoria 2026.</t>
  </si>
  <si>
    <t>Pasaje aéreo nacional para Sr. Gabriel Araya Ibáñez, Rut: 7.848.406-3, Santiago/Iquique/Santiago, del 04 al 07 de mayo de 2026. Programa Auditoria 2026.</t>
  </si>
  <si>
    <t>Pasaje aéreo nacional para Sr. Eduardo Gallegos Díaz, Rut: 11.242.138-6, Santiago/Iquique/Santiago, del 04 al 07 de mayo de 2026. Programa Auditoria 2026.</t>
  </si>
  <si>
    <t>Pasaje aéreo nacional para Sr. Jaime Estrada Osses, Rut: 13.265.306-2, Santiago/Iquique/Santiago, del 04 al 07 de mayo de 2026. Programa Auditoria 2026.</t>
  </si>
  <si>
    <t>Pasaje aéreo nacional para Sra. Carola Vargas Parra, Rut: 6.499.218-K, Santiago/Iquique/Santiago, del 04 al 07 de mayo de 2026. Programa Auditoria 2026.</t>
  </si>
  <si>
    <t>FN/MP N° 890</t>
  </si>
  <si>
    <t>Contratación de ampliación del contrato de Provisión de Servicios Plataforma Integral de Comunicaciones del Ministerio Público, para incorporar al mismo los servicios de instalación, provisión y mantención de equipamiento para la Fiscalía Supraterritorial.</t>
  </si>
  <si>
    <t>Claro Chile S.A.</t>
  </si>
  <si>
    <t>96799250-K</t>
  </si>
  <si>
    <t>18-FR NRO. 92</t>
  </si>
  <si>
    <t>Renovacion del contrato de prestacion de servicios de transporte privado para la URAVIT, por un plazo de 12 meses.</t>
  </si>
  <si>
    <t>LUIS OMAR LOPEZ ARANCIBIBA</t>
  </si>
  <si>
    <t>7132767-1</t>
  </si>
  <si>
    <t>18-FR NRO. 03</t>
  </si>
  <si>
    <t>Contratacion de los servicios de grabacion de video y transmisión vía streaming de la cuenta publica.</t>
  </si>
  <si>
    <t>FRANCISCO MANUEL SANDOVAL VILLARROEL</t>
  </si>
  <si>
    <t>13005254-1</t>
  </si>
  <si>
    <t>18-FR NRO. 06</t>
  </si>
  <si>
    <t>696027-3-TD26</t>
  </si>
  <si>
    <t>Mantención preventiva correspondiente a los 30.000 kilómetros del vehículo instituacional asiganado para la FR</t>
  </si>
  <si>
    <t>HERMANAS CERDA CORTEZ LTDA</t>
  </si>
  <si>
    <t>76123734-9</t>
  </si>
  <si>
    <t>Pasajes aéreos en la ruta ARI-SCL y SCL-ARI. Los pasajes fueron destinados a la FA P.M.B.D.</t>
  </si>
  <si>
    <t>Contratación correspondiente a Gastos de Representación</t>
  </si>
  <si>
    <t>FN/MP N°3031</t>
  </si>
  <si>
    <t>Servicio de coctel para cuenta pública FR Tarapacá, aut. sg. Res. FN N°3031 de fecha 18-12-25</t>
  </si>
  <si>
    <t>GOURMET EVENTOS IQUIQUE</t>
  </si>
  <si>
    <t>77817887-7</t>
  </si>
  <si>
    <t>Servicio de evaluación psicolaboral p/un cargo profesional</t>
  </si>
  <si>
    <t>Servicio de evaluación psicolaboral p/un cargo técnico</t>
  </si>
  <si>
    <t>Servicio de evaluación psicolaboral p/un cargo auxiliar</t>
  </si>
  <si>
    <t>Reparación equipo aire acondicionado instalado en 1° piso FR, para instalar sistema de bombas condensado.</t>
  </si>
  <si>
    <t>CLIMA PARTNER SPA</t>
  </si>
  <si>
    <t>77631891-4</t>
  </si>
  <si>
    <t>Suscripción digital para 2 usuarios a La Estrella de Iquique, año 2026.</t>
  </si>
  <si>
    <t>EMPRESA PERIODISTICA EL NORTE S.A.</t>
  </si>
  <si>
    <t>84295700-1</t>
  </si>
  <si>
    <t>Servicio de evaluación psicolaboral para postulante a cargo Profesional (AA/AA)</t>
  </si>
  <si>
    <t>Suministro e instalación de 8 chapas de cajoneras en Proyecto Regional de ingreso.</t>
  </si>
  <si>
    <t>Servicio de aseo mes enero 2026 para oficinas ECOH de la ciudad de Calama.</t>
  </si>
  <si>
    <t>FR/ R II 15/2026</t>
  </si>
  <si>
    <t xml:space="preserve">Servicio de cafetería para asistentes a jornada "Desentrañando el laberinto del crimen organizado y el tráfico de drogas en el Norte" a realizarse el jueves 08 de enero de 2026. </t>
  </si>
  <si>
    <t>697036-1-TD26</t>
  </si>
  <si>
    <t xml:space="preserve">Servicio anual de suscripción del diario La Tercera. </t>
  </si>
  <si>
    <t xml:space="preserve">Servicio de aseo para oficinas ECOH Calama </t>
  </si>
  <si>
    <t>reparacion equipo aire acondicionado UAF</t>
  </si>
  <si>
    <t>TRANSP. Y SERV. INT.JULIA  ARANDA</t>
  </si>
  <si>
    <t>76.201.119-0</t>
  </si>
  <si>
    <t>Reparacion FUga AGUA SAN PEDRO DE ATACAMA</t>
  </si>
  <si>
    <t>JOSE RETAMALES GONZALEZ</t>
  </si>
  <si>
    <t>10.844.827-K</t>
  </si>
  <si>
    <t>Evaluacion Psicolaboral auxliliar suplente Taltal</t>
  </si>
  <si>
    <t>Compra insumos cafeteria Fiscal Regional at. autoridades</t>
  </si>
  <si>
    <t>PROVEEDORES INTEGRALES PRISA</t>
  </si>
  <si>
    <t>76.213.681-3</t>
  </si>
  <si>
    <t>Casa FAC Reparación filtracion ducha telefono retirar ceramicas muro y reponer para cambiar posición combinación</t>
  </si>
  <si>
    <t>FL MEJILLONES SUMINSTRO E INTALACION DE BOMBA CONDENSADO AIRE ACONDICIONADO</t>
  </si>
  <si>
    <t>CLIMA DEL DESIERTO SPA</t>
  </si>
  <si>
    <t>76.790.171-2</t>
  </si>
  <si>
    <t>Arreglo floral para realización de ceremonia Cuenta Publica del Fiscal Regional 2026.</t>
  </si>
  <si>
    <t>ADRIANA ELIZABETH MORALES VILLARROEL</t>
  </si>
  <si>
    <t>10.669.027-8</t>
  </si>
  <si>
    <t>Pasaje aéreo para Fiscal Adjunto, Fiscalía Local de Copiapó, la finalidad de realizar diligencias de investigación en causa.</t>
  </si>
  <si>
    <t>Pasajes aéreos para Jefe de Asesoría Juridica, para realización de diligencias en causas asignadas el al Fiscal Regional de Atacama en la ciudad de Arica.</t>
  </si>
  <si>
    <t>Pasajes aéreos para el Fiscal Regional de Atacama, para realización de diligencias en causas asignadas al FR.</t>
  </si>
  <si>
    <t>Pasajes aéreos para el Fiscal Adjunto, Fiscalía Local de Copiapó, para realización de diligencias en causas asignadas al FR.</t>
  </si>
  <si>
    <t>Servicio de Cafetería para la realización de la Ceremonia de Cuenta Publica del Fiscal Regional de Atacama, realizada el 23 de enero, contratación exenta de reglamento Art. 7 letra d.</t>
  </si>
  <si>
    <t>SIDESA CHILE S.A.</t>
  </si>
  <si>
    <t>76.255.245-0</t>
  </si>
  <si>
    <t>Banderas institucional para uso exterior e interior y cumplimiento del protocolo institucional.</t>
  </si>
  <si>
    <t>VICTORIA PAREDES AYALA</t>
  </si>
  <si>
    <t>83.60.380-1</t>
  </si>
  <si>
    <t>Renovación firma electrónica avanzada (FEA) para el Fiscal Regional de Atacama con Vigencia 1 año</t>
  </si>
  <si>
    <t>E SIGN S.A.</t>
  </si>
  <si>
    <t>99.551.740-K</t>
  </si>
  <si>
    <t>FN/MP N° 2167</t>
  </si>
  <si>
    <t>Servicio de aseo Oficina ECOH Enero a diciembre 2026,</t>
  </si>
  <si>
    <t>ASEO INDUSTRIAL Y COMERC. EL CHAÑAR S.A</t>
  </si>
  <si>
    <t>76573646-3</t>
  </si>
  <si>
    <t>Servicio de Interpretacion a la lengua de Señas Chilena para Cuenta Publica del Fiscal Regional, el dia 30 de enero de 2026.-</t>
  </si>
  <si>
    <t>KAREN DANIELA MADARIAGA CABRERA</t>
  </si>
  <si>
    <t>13223655-0</t>
  </si>
  <si>
    <t>Evaluacion Psicolaboral para tres postulantes a cargo de Profesional Abogado ECOH.</t>
  </si>
  <si>
    <t>Reparacion Correctiva de equipo de Aire Acondicionado (Suministro e instalacion de Bomba de condensado en oficina Fiscal).</t>
  </si>
  <si>
    <t>76484358-4</t>
  </si>
  <si>
    <t>4-FR Nº 164</t>
  </si>
  <si>
    <t>Reparacion Correctiva de equipo de Aire Acondicionado (Suministro e instalacion de Bomba de condensado en equipo tercer piso).</t>
  </si>
  <si>
    <t>4-FR Nº 165</t>
  </si>
  <si>
    <t>Reparacion Correctiva de equipo de Aire Acondicionado (Reparacion ducteria equipo split ductos en sector administracion).</t>
  </si>
  <si>
    <t>Servicio de Fumigacion y desinfeccion en las dependencias ubicadas en oficinas Sacfi.</t>
  </si>
  <si>
    <t>8388706-0</t>
  </si>
  <si>
    <t>Evaluaciones Psicolaborales para el cargo de profesional abogado asistente.</t>
  </si>
  <si>
    <t>Evaluacion Psicolaboral para reemplazo administrativo ECOH.-</t>
  </si>
  <si>
    <t xml:space="preserve">Servicio de Coffe Break - cuenta pública Fiscal Regional </t>
  </si>
  <si>
    <t>COMERCIAL A&amp;A SPA</t>
  </si>
  <si>
    <t>76.925.774-8</t>
  </si>
  <si>
    <t>05-FR N°3</t>
  </si>
  <si>
    <t>Servicio de mantenimiento preventivo de sistemas de climatización de las Fiscalías Locales de Quilpué y Quintero</t>
  </si>
  <si>
    <t>QUEMPIN SPA</t>
  </si>
  <si>
    <t>77.772.215-K</t>
  </si>
  <si>
    <t>Servicio de desratizado en bodegas de la Fiscalía Local de San Felipe</t>
  </si>
  <si>
    <t>SERVICIOS DE ING. Y FUM. ENTOMOLOGY SPA</t>
  </si>
  <si>
    <t>Renovación suscripción anual Diario La Estrella</t>
  </si>
  <si>
    <t>EMPRESA EL MERCURIO DE VALPARAISO S.A.P.</t>
  </si>
  <si>
    <t>Renovación suscripción anual Diario El Observador</t>
  </si>
  <si>
    <t>EMPRESA PERIODISTICA EL OBSERVADOR LTDA.</t>
  </si>
  <si>
    <t>79.557.640-1</t>
  </si>
  <si>
    <t>Renovación suscripción anual Diario La Tercera</t>
  </si>
  <si>
    <t>FN/MP N° 3031</t>
  </si>
  <si>
    <t>Servicio de coffe break para cuenta publica a realizarse en la Casa de la Cueca de Graneros el día 9 de enero de 2026.</t>
  </si>
  <si>
    <t>EVENTOS CORREA Y SAAVEDRA LIMITADA</t>
  </si>
  <si>
    <t>77.480.265-7</t>
  </si>
  <si>
    <t>Arriendo de dos Generadores</t>
  </si>
  <si>
    <t>FRANCISCO SEBASTIAN BARRERA CASANOVA</t>
  </si>
  <si>
    <t>13.786.217-4</t>
  </si>
  <si>
    <t>Reparación aire acondicionado (cambio bomba condensado)</t>
  </si>
  <si>
    <t>Reposición de luminarias en subterráneo edificio Fiscalía Regional</t>
  </si>
  <si>
    <t>Reposición trabador magnético puerta 3er piso FL Rancagua</t>
  </si>
  <si>
    <t>Reparación aire acondicionado oficina 4to piso (cambio bomba condensado)</t>
  </si>
  <si>
    <t>RESOLUCIÓN FR N°12/2026</t>
  </si>
  <si>
    <t>Revisión y Recarga de Refrigerante en Sistema de Climatización Fiscalía Local de Linares RES FR N°12/2026</t>
  </si>
  <si>
    <t>SERVICIOS INDUSTRIAL</t>
  </si>
  <si>
    <t>77551932-0</t>
  </si>
  <si>
    <t>Transmisión de video y audio en vivo de la Cuenta Pública 2025. Fiscalía Regional del Maule</t>
  </si>
  <si>
    <t>RADICALMEDIA SPA</t>
  </si>
  <si>
    <t>77199444-K</t>
  </si>
  <si>
    <t>RESOLUCIÓN FR N°214/2025</t>
  </si>
  <si>
    <t>Reparación de ascensor N°1 Fiscalía Local de Talca, Resolución FRM/MP N°214/2025</t>
  </si>
  <si>
    <t>Diagnóstico Unidad interior clima 4° piso Fiscalía Regional del Maule</t>
  </si>
  <si>
    <t>77892582-6</t>
  </si>
  <si>
    <t>Servicio de Cóctel Cuenta Pública 2025, Fiscalía Regional del Maule RES FN/MP N°3031/2025</t>
  </si>
  <si>
    <t>RUBEN TAPIA RAMIREZ</t>
  </si>
  <si>
    <t>76293770-0</t>
  </si>
  <si>
    <t>Suministro y Reemplazo de Citófono Portero Metálico acceso peatonal FL San Javier</t>
  </si>
  <si>
    <t>77768602-K</t>
  </si>
  <si>
    <t>Suministro - Cambio de enchufe conector y cambios de chapas en cajones Vehículo Fiscalía Móvil. Cotización 02-02-01. Proyecto UNAAC.</t>
  </si>
  <si>
    <t>CARMEN GLORIA REYES ALBORNOZ</t>
  </si>
  <si>
    <t>11559838-4</t>
  </si>
  <si>
    <t>12416647-0</t>
  </si>
  <si>
    <t>Comparecencia Juicio Oral, FL Linares</t>
  </si>
  <si>
    <t>15139335-7</t>
  </si>
  <si>
    <t>MACARENA ORTIZ RODRIGUEZ</t>
  </si>
  <si>
    <t>16360572-4</t>
  </si>
  <si>
    <t>Servicio de atencion para 150 personas Cuenta Publica FR Ñuble</t>
  </si>
  <si>
    <t>GABRIELA ANDREA CUEVAS ALVARADO</t>
  </si>
  <si>
    <t>13.601.829-9</t>
  </si>
  <si>
    <t>Servicio arriendo de equipos enfriadores de aire para ceremonia Cuenta Publica 2025</t>
  </si>
  <si>
    <t>FRIO Y AGROINDUSTRIA SPA</t>
  </si>
  <si>
    <t>76.294.335-2</t>
  </si>
  <si>
    <t>Servicio de visita técnica para revisión de alarma en ñla Of. Atención Coelemu</t>
  </si>
  <si>
    <t>ADT SECURITY SERVICES S.A.</t>
  </si>
  <si>
    <t>Servicio de visita técnica para revisión de alarma en la FL Bulnes</t>
  </si>
  <si>
    <t>Servicio de 3 evaluaciones psicolaboral para cargo Abogado para la FR Ñuble</t>
  </si>
  <si>
    <t>Reparaciones menores para sala de reuniones de la Fiscalía Regional.</t>
  </si>
  <si>
    <t>PEDRO CAMILO MARTINEZ LOP</t>
  </si>
  <si>
    <t>8.912.972-9</t>
  </si>
  <si>
    <t>Servicio de Atención Autoridades  para  cuenta pública 2025 . Gastos Representación.</t>
  </si>
  <si>
    <t>SERV.BANQUETERIA Y PLANIF</t>
  </si>
  <si>
    <t>76.327.733-K</t>
  </si>
  <si>
    <t>Arriendo equipo iluminación para  cuenta pública 2025.</t>
  </si>
  <si>
    <t>MEDIA PARTNER PRODUCCIONE</t>
  </si>
  <si>
    <t>77.586.814-7</t>
  </si>
  <si>
    <t>Servicio de arriendo de Podium cuenta pública 2025 Región del Bio Bio.</t>
  </si>
  <si>
    <t>EVENTOS MODEOCHO SPA</t>
  </si>
  <si>
    <t>77.676.265-2</t>
  </si>
  <si>
    <t>Servicio de fotografía cuenta pública 2025 Región del Bio Bio.</t>
  </si>
  <si>
    <t>WESTCODE SPA</t>
  </si>
  <si>
    <t>78.227.321-3</t>
  </si>
  <si>
    <t>Res. FRN° 29/2026</t>
  </si>
  <si>
    <t>Contratación Servicio de Arriendo vehículo adicional Unidad Ecoh Fiscalia Región Bio Bio. 90 dias a contar del 09/01/2026</t>
  </si>
  <si>
    <t>Arrendadora de vehículos S.A.</t>
  </si>
  <si>
    <t>FR N°07</t>
  </si>
  <si>
    <t>Servicio de arriendo de salón para actividad Cuenta Publica del Fiscal Regional</t>
  </si>
  <si>
    <t>Sociedad Comercial y Gastronómica Cumbres Araucania.</t>
  </si>
  <si>
    <t>76.867.767-0</t>
  </si>
  <si>
    <t>FN/MP N° 3031/2025</t>
  </si>
  <si>
    <t>Servicio de coffe break para asistentes a Cuenta Publica Fiscal Regional.</t>
  </si>
  <si>
    <t>Servicio de evaluación psicolaboral.</t>
  </si>
  <si>
    <t>Sargel Consultores Ltda</t>
  </si>
  <si>
    <t>76.015.931-K</t>
  </si>
  <si>
    <t>Confección de timbres automáticos para fiscalia Lautaro</t>
  </si>
  <si>
    <t>Sergio Patricio Lagos Vergara</t>
  </si>
  <si>
    <t>9.884.475-9</t>
  </si>
  <si>
    <t>Pasajes aéreos para funcionarios en comisión de servicio, trayecto Tco.-Santiago. Tco.</t>
  </si>
  <si>
    <t>Aviso concurso publico cargo auxiliar Traiguén.</t>
  </si>
  <si>
    <t>Suscripción anual Diario Austral Digital.</t>
  </si>
  <si>
    <t>Reparación de botón de llamado ascensor edificio institucional.</t>
  </si>
  <si>
    <t>Fabrimetal S.A.</t>
  </si>
  <si>
    <t>85.233.500-9</t>
  </si>
  <si>
    <t>Reparación en lavamanos baño tercer piso FR</t>
  </si>
  <si>
    <t>15 Dispositivos Pendrive, Capacidad 128 GB, para entrega de información en causa de la Fiscalía.</t>
  </si>
  <si>
    <t>PRODUCTOS Y SERV. INFORMATICOS TORRES SP</t>
  </si>
  <si>
    <t>77229656-8</t>
  </si>
  <si>
    <t>Flete: Trasnporte de Escritorios y Elementos hornamentales para Cuenta Pública 2026</t>
  </si>
  <si>
    <t>CARLOS REYES IRIGOYEN</t>
  </si>
  <si>
    <t>8293513-4</t>
  </si>
  <si>
    <t>Adquisición de Servicio de Cafetería para Cuenta Pública 2026</t>
  </si>
  <si>
    <t>SOCIEDAD COMERCIAL LONGTON Y COMPAÑIA</t>
  </si>
  <si>
    <t>78753510-0</t>
  </si>
  <si>
    <t xml:space="preserve">Gastos de Representación y Protocolo: Llaveros onformativos para Cuenta Pública </t>
  </si>
  <si>
    <t>SERV. INT. PUBLICIDAD MARIA LEIVA EIRL</t>
  </si>
  <si>
    <t>76188136-1</t>
  </si>
  <si>
    <t>COMPRA DE 4 GALVANOS PARA CUENTA PUBLICA 2025</t>
  </si>
  <si>
    <t>HECTOR HUGO SEPULVEDA BRAVO</t>
  </si>
  <si>
    <t>7389035-7</t>
  </si>
  <si>
    <t>02 Dispensadores de Agiua para Fiscalía Locales</t>
  </si>
  <si>
    <t>VENTAS LUNA SPA</t>
  </si>
  <si>
    <t>77181202-3</t>
  </si>
  <si>
    <t>Insumos Electrico para Unidad de Informpática de Fiscalía regional (alargadores y conexiones)</t>
  </si>
  <si>
    <t>Pasaje aéreo P.Montt - Balmaceda - P.Montt del 19-01 al 20-01-2026</t>
  </si>
  <si>
    <t>Pasaje aéreo P.Montt - Santiago 05-01-26</t>
  </si>
  <si>
    <t>Pasaje aéreo P.Montt - Santiago 06-01-26</t>
  </si>
  <si>
    <t>Pasaje aéreo pago de multa</t>
  </si>
  <si>
    <t>Pasaje aéreo Santiago - Concepción 07-01-26</t>
  </si>
  <si>
    <t>Pasaje aéreo P.Montt - Santiago 13-01-26</t>
  </si>
  <si>
    <t>17 FN/MP N°3031</t>
  </si>
  <si>
    <t>Servicio coffe break Cuenta Pública</t>
  </si>
  <si>
    <t>Alma González Saez</t>
  </si>
  <si>
    <t>11.141.422-K</t>
  </si>
  <si>
    <t>Carlos Meyer Valdes</t>
  </si>
  <si>
    <t>11.192.619-0</t>
  </si>
  <si>
    <t>Pasaje aéreo Osorno - Santiago - Osorno 21-01 al 22-01-26</t>
  </si>
  <si>
    <t>Pasaje aéreo P.Montt - Santiago - P.Montt 21-01 al 22-01-2026</t>
  </si>
  <si>
    <t>Pasaje aéreo Santiago - P.Montt 15-01-26</t>
  </si>
  <si>
    <t>Arriendo de vehículo</t>
  </si>
  <si>
    <t>Pasaje marítimo Hornopirén - Caleta Gonzalo - Hornopirén 02-02 al 05-02-2026</t>
  </si>
  <si>
    <t>Pago de multa cambio pasaje aéreo</t>
  </si>
  <si>
    <t>Pasaje aéreo P.Montt - Santiago 25-01-26</t>
  </si>
  <si>
    <t>Pasaje aéreo Santiago - P.Montt 28-01-26</t>
  </si>
  <si>
    <t>Pasaje aéreo Santiago - P.Montt 30-01-26</t>
  </si>
  <si>
    <t>Pasaje aéreo P.Montt - Santiago - P.Montt 05-02 -2026</t>
  </si>
  <si>
    <t>Pasaje aéreo Santiago - P.Montt 01-02-2026</t>
  </si>
  <si>
    <t>Pasaje aéreo P.Montt - Santiago - P.Montt 04-02 al 05-02-26</t>
  </si>
  <si>
    <t>10 FR N°06</t>
  </si>
  <si>
    <t>Renovación contrato de servicio de mantenimiento Ascensor F.Regional a contar del 01-01-2026 por 1 año</t>
  </si>
  <si>
    <t>Ascensores Otis Chile Ltda.</t>
  </si>
  <si>
    <t>96.797.340-8</t>
  </si>
  <si>
    <t>Pasajes aéreos nacionales, cambio de fecha pasaje tramo Balmaceda-Temuco para Fiscal Adjunto SACFI Fiscalía Regional Aysén. Audiencia de lectura de veredicto causa art. 19 en Temuco.</t>
  </si>
  <si>
    <t>Pasajes aéreos nacionales, Balmaceda - Pto. Montt (ida y regreso), para Sres. Fiscal Regional y Director Ejecutivo Regional de la Fiscalía Regional de Aysén. Concurrencia a cuenta pública Fiscalía Regional de Los Lagos.</t>
  </si>
  <si>
    <t>Res. FR N° 17/2026</t>
  </si>
  <si>
    <t>Servicio de arriendo de salón y coffee break para actividad de Estandarizacion de metas año 2026, para fiscales y funcionarios de la Fiscalía Regional, Fiscalías Locales y Oficinas de Atención del Ministerio Público de la Región de Aysén.</t>
  </si>
  <si>
    <t>Sociedad de Turismo JJ Ltda.</t>
  </si>
  <si>
    <t>77.736.689-0</t>
  </si>
  <si>
    <t>Pasajes aéreos nacionales Balmaceda - Santiago-Balmaceda (ida y regreso), para Fiscal Adjunto Jefe Fiscalía Local Coyhaique. Concurrencia diligenciasiInvestigativas causa art. 19.</t>
  </si>
  <si>
    <t>Pasajes aéreos nacionales Balmaceda - Puerto. Montt (ida y regreso), para Sres. Fiscal Regional y Director Ejecutivo Regional de la Fiscalía Regional de Aysén. Concurrencia a reunión de coordinación de trabajo en Fiscalía Regional de Los Lagos.</t>
  </si>
  <si>
    <t>Llamado a concursos públicos cargo administrativo de apoyo, grado XIII para Fiscalía Regional de Aysén y cargo administrativo operativo, grado XVI para Fiscalía Local de Coyhaique.</t>
  </si>
  <si>
    <t>Servicio de interpretación en lengua de señas chilena para Cuenta Pública del Fiscal Regional de Aysén.</t>
  </si>
  <si>
    <t>Cristian Enrique Almonacid Leviñanco</t>
  </si>
  <si>
    <t>12.715.872-K</t>
  </si>
  <si>
    <t>Pasajes aéreos nacionales Santiago - Balmaceda (ida y regreso), para expositores XIX Jornadas Patagónicas de Derecho Penal de la Fiscalía Regional de Aysén.</t>
  </si>
  <si>
    <t>Compra de 03 Pasajes aéreos, Jesús Ignacio Jelves Navarro, Catalina Natalia Navarro Josefa Cardenas Navarro, tramo Porvenir – Punta Arenas – Porvenir Fecha ida 13-01-2026, regreso 14-01-2026.</t>
  </si>
  <si>
    <t>Servicio de amplificación Inauguración edificio Fiscalía Regional de Magallanes.</t>
  </si>
  <si>
    <t>VIBE EVENTOS SPA</t>
  </si>
  <si>
    <t>77.727.152-0</t>
  </si>
  <si>
    <t>Contratación Servicio de coffee break, para cuenta Pública de Fiscalía Regional de Magallanes.</t>
  </si>
  <si>
    <t>KAREN LORENA DIBARRAT</t>
  </si>
  <si>
    <t>14.205.886-3</t>
  </si>
  <si>
    <t>Presentación Musical para cuenta Pública de Fiscalía Regional de Magallanes.</t>
  </si>
  <si>
    <t>JOSÉ ROBERTO NÚÑEZ G</t>
  </si>
  <si>
    <t>7.565.934-2</t>
  </si>
  <si>
    <t>Arriendo de vehículo Hyundai Palisade con numero de reserva 560000239, fecha de retiro 18-01-2026 y entrega el 19-01-2026.</t>
  </si>
  <si>
    <t>Servicio de coctel, para ceremonia de inauguración del edificio de la Fiscalía Regional de Magallanes.</t>
  </si>
  <si>
    <t>Compra de 02 neumáticos 235/55R 19 SL Giticomfort F50 101V TL-BSW, para vehículo asignado al Sr. Fiscal Regional.</t>
  </si>
  <si>
    <t>IMPORTADORA Y COM.J.BORQUEZ Y CÍA.LTDA.</t>
  </si>
  <si>
    <t>76.417.720-7</t>
  </si>
  <si>
    <t>Pasaje aéreo Patricio Hormazábal tramo Punta Arenas -Santiago - Punta Arenas, fecha ida: 26-01-2026, regreso:28-01-2026.</t>
  </si>
  <si>
    <t>Servicio de instalación y desarme de toldo, para ceremonia de la Fiscalía Regional de Magallanes.</t>
  </si>
  <si>
    <t>VENEGAS CONSTRUCCIONES SPA</t>
  </si>
  <si>
    <t>77889939-6</t>
  </si>
  <si>
    <t>Servicio de desintalacion de equipos de calefaccion y equipo de aire acondicionado.</t>
  </si>
  <si>
    <t>Plan La Tercera SD impreso+ digital todos los días</t>
  </si>
  <si>
    <t>Evaluaciones Psicolaboral Familia Cargos Fiscales y Profesionales Abogado Asistente ,SAGFI.</t>
  </si>
  <si>
    <t>Evaluaciones Psicolaboral Familia Cargos Fiscales y Profesionales Abogado Asistente ,evaluación Asistente Operativo de Causas.(estamento auxiliar)</t>
  </si>
  <si>
    <t>RES FR N°026</t>
  </si>
  <si>
    <t>REPARACIÓN, CALIBRACIÓN Y PUESTA EN MARCHA, PORTON CHACABUCO.</t>
  </si>
  <si>
    <t>DIAGNOSYS S.A.</t>
  </si>
  <si>
    <t>96984440-0</t>
  </si>
  <si>
    <t>Evaluaciones Psicolaboral Familia Cargos Fiscales y Profesionales Abogado Asistentes suplentes</t>
  </si>
  <si>
    <t>Reparaciones en baño edificio La Florida.</t>
  </si>
  <si>
    <t>Reparación Equipo aire acondicionado edificio La Florida.</t>
  </si>
  <si>
    <t>JORGE A.OSORIO ARROYO SERV.CLIM.E.I.R.L</t>
  </si>
  <si>
    <t>52000848-9</t>
  </si>
  <si>
    <t>Reparación Ascensor de Edificio Ñuñoa.</t>
  </si>
  <si>
    <t>JORGE A.OSORIO ARROYO SERV.CLIM.E.I.R.L.</t>
  </si>
  <si>
    <t xml:space="preserve">Reparación Ascensor de Edificio Ñuñoa </t>
  </si>
  <si>
    <t>Regulariza obligación de pericia causa de Fiscalía Local de Flagrancia.</t>
  </si>
  <si>
    <t>RES. FRMS 062/2025</t>
  </si>
  <si>
    <t xml:space="preserve">Servicio de reparación de aire acondicionado, según contrato por prestación de servicios, fecha 26/09/2025 Licitación Pública ID: 696212-3-LE25 FRMS, para reparación de aires acondicionados de 4- 6 piso de San Miguel y oficinas 306-307 de la Fiscalia Local de Puente Alto. </t>
  </si>
  <si>
    <t xml:space="preserve">Servicio de reparación de aire acondicionado, según contrato por prestación de servicios, fecha 26/09/2025 Licitación Pública ID: 696212-3-LE25 FRMS, para reparación de aires acondicionados de 5° piso de Av. Gran avenida 3814, San Miguel. </t>
  </si>
  <si>
    <t>Contratación menor a 3 UTM_ Servicio de reparación eléctrica urgente por corto circuito en 5to piso Fiscalia Regional Metropolitana Sur.</t>
  </si>
  <si>
    <t xml:space="preserve">Contratación menor 3 UTM_ Servicio de reparación en 2 oficinas, 2 circuito eléctrico y cambio de cableado en 2° piso del edificio de Av. Gran Avenida 3814, San Miguel. </t>
  </si>
  <si>
    <t xml:space="preserve">Servicio de destrucción de especies Custodia de Edificio de Av. Gran Avenida 3814, San Miguel. </t>
  </si>
  <si>
    <t xml:space="preserve">Servicio de destrucción de bienes dados de baja de Activo Fijo de la Fiscalia Regional Metropolitana Sur. </t>
  </si>
  <si>
    <t xml:space="preserve">Servicio de Destrucción de especies solicitado por la Unidad de Custodia de Fiscalia Local de Puente Alto. </t>
  </si>
  <si>
    <t>Contratación menor a 3 UTM_ Servicio de evaluaciones psicolaborales para 3 profesionales</t>
  </si>
  <si>
    <t xml:space="preserve">ADISTRA COMERCIAL LTDA. </t>
  </si>
  <si>
    <t>79533350-9</t>
  </si>
  <si>
    <t xml:space="preserve">Contratación directa &lt; 3 UTM_ Servicio de reparación trabajos menores de infraestructura en Av. Gran Avenida 3814, San Miguel. </t>
  </si>
  <si>
    <t xml:space="preserve">SOMOTECH CHILE SPA. </t>
  </si>
  <si>
    <t>77767205-3</t>
  </si>
  <si>
    <t xml:space="preserve">Pasaje aéreo ida y vuelta a Concepción para 1 Fiscal. </t>
  </si>
  <si>
    <t xml:space="preserve">Tarjetas de proximidad con acceso a estacionamiento zona exclusiva de fiscales. </t>
  </si>
  <si>
    <t xml:space="preserve">SOCIEDAD  CONCESIONARIA CENTRO  DE JUSTICIA DE SANTIAGO. </t>
  </si>
  <si>
    <t xml:space="preserve">Contratación directa &lt; 3 UTM_ Servicio de reparación en trabajos menores en edificio de Av. Gran avenida 5234, San Miguel. </t>
  </si>
  <si>
    <t>RES FR 206</t>
  </si>
  <si>
    <t>Servicio de reparación de cercos eléctricos en las fiscalías locales de San Bernardo y Curacaví. Contratación directa conforme a RES FR N°206 del 13-08-2025 conforme a autorización de presupuesto N°14422 FN seguridad de fiscales y funcionarios.</t>
  </si>
  <si>
    <t>ELECTROCERCOSCHILE SPA</t>
  </si>
  <si>
    <t>77817351-4</t>
  </si>
  <si>
    <t>Servicio de destrucción de especies por la FL de Curacaví. Contratación conforme a art.8 letra "a" del reglamento interno del MP.</t>
  </si>
  <si>
    <t>Servicio de destrucción de especies en relleno sanitario de KDM en Til-Til por la FL de Maipú. Contratación conforme a letra "a" del art. 8 del reglamento interno del MP.</t>
  </si>
  <si>
    <t>Servicio de destrucción de especies en relleno sanitario de KDM en Til- Til por la FL San Bernardo. Contratación conforme a art.8 letra "a" del reglamento interno del MP.</t>
  </si>
  <si>
    <t>Servicio de destrucción de especies en relleno sanitario de KDM en Til- Til por la FL Pudahuel. Contratación conforme a letra "a" art.8 del reglamento interno del MP.</t>
  </si>
  <si>
    <t>RES FR N°20</t>
  </si>
  <si>
    <t>Reparacion y reemplazo bobinados motor equipo piso 11, segun coti GMI-252500 valore indicados por contrato vigente Res FR 20 Adj. Lic. Pub. Mant. Clima 28.01.25</t>
  </si>
  <si>
    <t>Reparacion de cortina metalica en FL Talagante, observada en mantencion COT 421</t>
  </si>
  <si>
    <t>Servicio modifica bicicletero fl San Bdo segun nuevos requerimientos de los usuarios. art 8 letra A</t>
  </si>
  <si>
    <t>MIMBRERIA HOME SPA</t>
  </si>
  <si>
    <t>77313329-8</t>
  </si>
  <si>
    <t>Pasaje aéreo nacional para Sr. Ángel Valencia Vásquez, Rut: 8.667.131-k , Santiago/Punta Arenas/Santiago, del 18 al 19 de enero de 2026. Asiste a la inauguración del nuevo edificio de la Fiscalía Regional de Magallanes.</t>
  </si>
  <si>
    <t>Pasaje aéreo nacional para Sr. Carlos Daniel Figueroa Chavarría, Rut: 14.410.351-3, Santiago/Punta Arenas/Santiago, del 18 al 19 de enero de 2026. Escolta al FN en la inauguración del nuevo edificio de la Fiscalía Regional de Magallanes.</t>
  </si>
  <si>
    <t>Pasaje aéreo nacional para Sr. Luis Bozzo Barraza, Rut: 14.530.315-k, Santiago/Punta Arenas/Santiago, del 18 al 19 de enero de 2026. Asiste a la inauguración del nuevo edificio de la Fiscalía Regional de Magallanes.</t>
  </si>
  <si>
    <t>Pasaje aéreo nacional para Sr. Francisco Pincheira, Rut: 13.477.595-5, Santiago/Punta Arenas/Santiago, del 18 al 19 de enero de 2026. Asiste a la inauguración del nuevo edificio de la Fiscalía Regional de Magallanes.</t>
  </si>
  <si>
    <t>Pasaje aéreo nacional para Sra. Mónica Naranjo, Rut: 13.458.502-1, Santiago/Valdivia/Santiago, del 27 al 28 de enero de 2026. Asiste a la Cuenta Pública de la Fiscalía Regional de Los Ríos y además de la realización de reuniones de trabajo y visitas a fiscalías locales de la región.</t>
  </si>
  <si>
    <t>Pasaje aéreo nacional para Sr. Cristian Paredes, Rut: 14.303.292-2, Santiago/Valdivia/Santiago, del 27 al 28 de enero de 2026. Asiste a la Cuenta Pública de la Fiscalía Regional de Los Ríos y además de la realización de reuniones de trabajo y visitas a fiscalías locales de la región.</t>
  </si>
  <si>
    <t>Pasaje aéreo nacional para Sra. Lorena Rebolledo, Rut: 12.884.925-4, Santiago/Puerto Montt/Santiago, el 16 de enero de 2026. Asistir a la Cuenta Pública de la Fiscalía Regional de Los Lagos.</t>
  </si>
  <si>
    <t>Pasaje aéreo nacional para Sr. Carlos Daniel Figueroa Chavarría, Rut: 14.410.351-3, Santiago/Iquique/Santiago, del 08 al 09 de enero de 2026. Escolta al FN.</t>
  </si>
  <si>
    <t>FN/MP N° 1838</t>
  </si>
  <si>
    <t>Contratación de 1 Curso en Compliance, Ética Pública y Nuevas Tecnologías, inicio 06 de agosto, termino 01 de octubre, online.</t>
  </si>
  <si>
    <t>Universidad de Los Andes</t>
  </si>
  <si>
    <t>71614000-8</t>
  </si>
  <si>
    <t>Contratación de Renovación de la Suscripción anual "La Tercera Digital". Usuario: Paula Rocha Maldonado, RUT 10.054.032-0, Unidad de Comunicaciones. Período de suscripción 09/12/2025 al 09/12/2026. Reemisión de la OC 17250890 del 2025.</t>
  </si>
  <si>
    <t>Adquisición de 55 Colaciones, correspondiente a la actividad para niños, la cual se llevara acabo el día viernes 19 de diciembre del 2025, en dependencias de la Fiscalía Nacional. Reemisión de la OC 17250918 del 2025.</t>
  </si>
  <si>
    <t xml:space="preserve">Adquisición de 30 Textos: Trilingüe: en español, inglés y alemán, 144 páginas con 124 fotografías en diferentes formatos, con logo institucional. Para presentes dirigidos a autoridades extranjeras por parte del Fiscal Nacional. </t>
  </si>
  <si>
    <t>Adquisición e instalación de botoneras en las cabinas de ascensores, para la Fiscalía Nacional. Reemisión de la OC 17250775 del 2025.</t>
  </si>
  <si>
    <t>Pasaje aéreo nacional para Sr. Iván Navarro Papic, Rut: 15.338.286-7, Santiago/Los Ríos - Valdivia/Santiago, del 27 al 29 de enero de 2026. Asiste a Cuenta Pública de la FR de Los Ríos.</t>
  </si>
  <si>
    <t>Pasaje aéreo nacional para Sr. Juan Carlos Navarrete Cuevas, Rut: 15.235.197-6, Santiago/Puerto Montt/Santiago, el 16 de enero de 2026. Escolta al FN en Cuenta Pública de Los Lagos.</t>
  </si>
  <si>
    <t>Pasaje aéreo nacional para Sr. Ángel Valencia Vásquez, Rut: 8.667.131-k , Santiago/Puerto Montt/Santiago, el 16 de enero de 2026. Asiste a Cuenta Pública de Los Lagos.</t>
  </si>
  <si>
    <t>Pasaje aéreo nacional para Sra. Paulina Doncaster, Rut: 13.434.900-K , Santiago/Puerto Montt/Santiago, el 16 de enero de 2026. Asiste a Cuenta Pública de Los Lagos.</t>
  </si>
  <si>
    <t>Pasaje aéreo nacional para Sr. Luis Bozzo, Rut: 14.530.315-K, Santiago/Puerto Montt/Santiago, el 16 de enero de 2026. Asiste a Cuenta Pública de Los Lagos.</t>
  </si>
  <si>
    <t xml:space="preserve">Pasaje aéreo internacional para Sr. Felipe Fritz Castro, Rut: 16.899.242-4, Santiago/Roma - Palermo – Italia/Santiago, del 24 al 31 de enero de 2026. Escoltar al Fiscal Nacional a Participar en pasantía con Fiscales de la Fiscalía Supraterritorial del 24 al 31 de enero de 2026. </t>
  </si>
  <si>
    <t xml:space="preserve">Pasaje aéreo internacional para Sr. Francisco Pincheira, Rut: 13.477.595-5, Santiago/Roma - Palermo – Italia/Santiago, del 24 al 31 de enero de 2026. Acompañar al Fiscal Nacional a Participar en pasantía con Fiscales de la Fiscalía Supraterritorial del 24 al 31 de enero de 2026.  </t>
  </si>
  <si>
    <t>Pasaje aéreo internacional para Sra. Claudia Ortega Forner, Rut: 11.833.323-3, Santiago/Guangzhou - China/Santiago, del 29 de enero al 03 de febrero de 2026. Participar en Primera Ronda de Reuniones del Grupo Anticorrupción de APEC.</t>
  </si>
  <si>
    <t>Contratación de servicios de Coffe Break, para 20 personas a realizarse los días 21, 22 y 23 de enero del 2026, en jornadas AM , para el día 21 de enero a las 09:00 horas en Catedral 1401, piso 3, Santiago, y para los días 22 y 23 de enero a las 11:00 horas, ambos a realizarse en la dependencias de la fiscalía nacional, con motivo de "Formación de los fiscales de la Fiscalía Supraterritorial".</t>
  </si>
  <si>
    <t>FN/MP N° 75</t>
  </si>
  <si>
    <t>Adquisición y confección de 30 Medallas de distinción para disponerlas como reconocimiento institucional a autoridades extranjeras, en el contexto de visita internacional.</t>
  </si>
  <si>
    <t>Milled Chile S.A.</t>
  </si>
  <si>
    <t>76607211-9</t>
  </si>
  <si>
    <t>Pasaje aéreo nacional para Sra. Francisca Armstrong Ramos, Rut: 14.122.727-0, Santiago/Arica/Santiago, del 24 al 25 de febrero de 2026. Participar en reuniones en DA-MOP, Dirección de Obras Municipales y Fiscalía Regional, de la región de Arica y Parinacota, por el proyecto denominado “Construcción Fiscalía Regional y Fiscalía Local de Arica y Parinacota”.</t>
  </si>
  <si>
    <t>Pasaje aéreo nacional para Sr. Ángel Valencia Vásquez, Rut: 8.667.131-k , Santiago/Punta Arenas/Santiago, del 18 al 19 de enero de 2026. Asiste a la inauguración del nuevo edificio de la Fiscalía Regional de Magallanes. Cambio de pasaje.</t>
  </si>
  <si>
    <t>Pasaje aéreo nacional para Sr. Carlos Daniel Figueroa Chavarría, Rut: 14.410.351-3, Santiago/Punta Arenas/Santiago, del 18 al 19 de enero de 2026. Escolta al FN en la inauguración del nuevo edificio de la Fiscalía Regional de Magallanes. Cambio de pasaje.</t>
  </si>
  <si>
    <t>FN/MP N° 132</t>
  </si>
  <si>
    <t>Póliza de seguro de todo riesgo de objetos valiosos para 58 obras de arte de prima afecta, con vigencia desde el día 15 de enero de 2026 y hasta el día 30 de noviembre de 2026.</t>
  </si>
  <si>
    <t>Póliza de seguro de todo riesgo de objetos valiosos para 58 obras de arte de prima exenta, con vigencia desde el día 15 de enero de 2026 y hasta el día 30 de noviembre de 2026.</t>
  </si>
  <si>
    <t xml:space="preserve">Contratación de Servicio de Coffe Break para 10 personas, a realizarse el día 22 de enero del 2026, con motivo de "taller de Gestión del Tiempo", en dependencias de la Fiscalía Nacional. </t>
  </si>
  <si>
    <t>Pasaje aéreo nacional para Sra. Alejandra Vera Azócar, Rut: 9.980.914-0, Santiago/Valdivia/Santiago, del 27 al 30 de enero de 2026. Asiste en representación del Jefe de la Unidad de Asesoría Jurídica a la  cuenta pública de la Fiscal Regional de Los Ríos</t>
  </si>
  <si>
    <t>Pasaje aéreo nacional para Sr. Emilio Rodríguez Morales, Rut: 13.197.814-6, Santiago/Valdivia/Santiago, del 27 al 28 de enero de 2026. Asiste a la Cuenta Pública de la Fiscalía Regional de Valdivia.</t>
  </si>
  <si>
    <t>Adquisición de pasajes en Ferry para Sr. Francisco Pincheira Pavez, Rut: 13.477.595-5, Nápoles/Palermo, del 29 al 30 de enero de 2026. Acompañar al Fiscal Nacional a Participar en pasantía con Fiscales de la Fiscalía Supraterritorial del 24 al 31 de enero de 2026.</t>
  </si>
  <si>
    <t>Pasaje aéreo nacional para Sr. Rodrigo Honores Cisternas, Rut: 17.654.837-1, Santiago/Puerto Montt/Santiago, del 08 al 11 de febrero de 2026. Apoyar la implementación del equipo ECOH de la Fiscalía Regional de Los Lagos.</t>
  </si>
  <si>
    <t>Pasaje aéreo nacional para Sr. Carlos Bobadilla Barra, Rut: 17.619.374-3, Santiago/Puerto Montt/Santiago, del 08 al 10 de febrero de 2026. Apoyar la implementación del equipo ECOH de la Fiscalía Regional de Los Lagos.</t>
  </si>
  <si>
    <t>Pasaje aéreo nacional para Sra. Maruzzella Pavan, Rut: 9.037.574-1, Santiago/Valdivia/Santiago, del 17 al 19 de febrero de 2026. Comisión de servicios es por reunión en DA-MOP por proyecto FR de Los Ríos, reunión en la FR  y visita inmueble para posible arriendo.</t>
  </si>
  <si>
    <t>697202-15-CM26</t>
  </si>
  <si>
    <t>696961-14-AG26</t>
  </si>
  <si>
    <t>696212-29-AG26</t>
  </si>
  <si>
    <t>696704-28-AG26</t>
  </si>
  <si>
    <t>696228-10-AG26</t>
  </si>
  <si>
    <t>696704-27-SE26</t>
  </si>
  <si>
    <t>696704-26-AG26</t>
  </si>
  <si>
    <t>696954-11-AG26</t>
  </si>
  <si>
    <t>697058-23-AG26</t>
  </si>
  <si>
    <t>696704-25-AG26</t>
  </si>
  <si>
    <t>696704-24-AG26</t>
  </si>
  <si>
    <t>696713-14-AG26</t>
  </si>
  <si>
    <t>696713-13-AG26</t>
  </si>
  <si>
    <t>1059240-13-AG26</t>
  </si>
  <si>
    <t>697202-14-AG26</t>
  </si>
  <si>
    <t>697057-32-AG26</t>
  </si>
  <si>
    <t>697058-22-AG26</t>
  </si>
  <si>
    <t>697202-13-AG26</t>
  </si>
  <si>
    <t>697036-17-AG26</t>
  </si>
  <si>
    <t>5148-71-AG26</t>
  </si>
  <si>
    <t>5148-70-AG26</t>
  </si>
  <si>
    <t>697202-12-AG26</t>
  </si>
  <si>
    <t>696750-12-AG26</t>
  </si>
  <si>
    <t>696212-28-AG26</t>
  </si>
  <si>
    <t>697224-13-AG26</t>
  </si>
  <si>
    <t>696961-13-SE26</t>
  </si>
  <si>
    <t>697055-15-AG26</t>
  </si>
  <si>
    <t>697055-14-AG26</t>
  </si>
  <si>
    <t>697036-16-CM26</t>
  </si>
  <si>
    <t>696217-27-AG26</t>
  </si>
  <si>
    <t>696228-9-AG26</t>
  </si>
  <si>
    <t>696228-8-AG26</t>
  </si>
  <si>
    <t>696027-8-AG26</t>
  </si>
  <si>
    <t>697057-31-AG26</t>
  </si>
  <si>
    <t>696704-23-SE26</t>
  </si>
  <si>
    <t>697209-6-SE26</t>
  </si>
  <si>
    <t>5148-68-CM26</t>
  </si>
  <si>
    <t>697055-13-AG26</t>
  </si>
  <si>
    <t>696954-10-AG26</t>
  </si>
  <si>
    <t>697058-21-AG26</t>
  </si>
  <si>
    <t>1471123-12-TD26</t>
  </si>
  <si>
    <t>1471123-11-TD26</t>
  </si>
  <si>
    <t>1471123-10-TD26</t>
  </si>
  <si>
    <t>1471123-9-TD26</t>
  </si>
  <si>
    <t>1471123-8-TD26</t>
  </si>
  <si>
    <t>1471123-7-TD26</t>
  </si>
  <si>
    <t>696954-9-AG26</t>
  </si>
  <si>
    <t>696027-7-AG26</t>
  </si>
  <si>
    <t>696212-27-AG26</t>
  </si>
  <si>
    <t>697057-30-AG26</t>
  </si>
  <si>
    <t>697057-29-AG26</t>
  </si>
  <si>
    <t>697036-15-AG26</t>
  </si>
  <si>
    <t>696961-11-AG26</t>
  </si>
  <si>
    <t>697036-14-CM26</t>
  </si>
  <si>
    <t>697036-13-AG26</t>
  </si>
  <si>
    <t>697058-20-AG26</t>
  </si>
  <si>
    <t>697058-19-AG26</t>
  </si>
  <si>
    <t>696011-15-AG26</t>
  </si>
  <si>
    <t>1059240-12-AG26</t>
  </si>
  <si>
    <t>696704-22-AG26</t>
  </si>
  <si>
    <t>5148-67-AG26</t>
  </si>
  <si>
    <t>696011-13-AG26</t>
  </si>
  <si>
    <t>697057-27-AG26</t>
  </si>
  <si>
    <t>5148-66-AG26</t>
  </si>
  <si>
    <t>5148-65-AG26</t>
  </si>
  <si>
    <t>696750-11-AG26</t>
  </si>
  <si>
    <t>696011-12-AG26</t>
  </si>
  <si>
    <t>5148-64-AG26</t>
  </si>
  <si>
    <t>697058-18-AG26</t>
  </si>
  <si>
    <t>697202-11-AG26</t>
  </si>
  <si>
    <t>5148-63-AG26</t>
  </si>
  <si>
    <t>5148-62-AG26</t>
  </si>
  <si>
    <t>697058-17-AG26</t>
  </si>
  <si>
    <t>5148-61-AG26</t>
  </si>
  <si>
    <t>5148-60-AG26</t>
  </si>
  <si>
    <t>696704-20-AG26</t>
  </si>
  <si>
    <t>5148-59-AG26</t>
  </si>
  <si>
    <t>5148-58-AG26</t>
  </si>
  <si>
    <t>5148-57-AG26</t>
  </si>
  <si>
    <t>697036-12-CM26</t>
  </si>
  <si>
    <t>696217-26-AG26</t>
  </si>
  <si>
    <t>696217-25-AG26</t>
  </si>
  <si>
    <t>696217-24-AG26</t>
  </si>
  <si>
    <t>696704-19-AG26</t>
  </si>
  <si>
    <t>697058-16-AG26</t>
  </si>
  <si>
    <t>696212-26-AG26</t>
  </si>
  <si>
    <t>1059240-11-AG26</t>
  </si>
  <si>
    <t>696217-23-AG26</t>
  </si>
  <si>
    <t>696212-25-AG26</t>
  </si>
  <si>
    <t>697036-11-CM26</t>
  </si>
  <si>
    <t>5148-56-AG26</t>
  </si>
  <si>
    <t>696212-24-AG26</t>
  </si>
  <si>
    <t>696217-22-AG26</t>
  </si>
  <si>
    <t>697055-11-AG26</t>
  </si>
  <si>
    <t>697036-10-AG26</t>
  </si>
  <si>
    <t>5148-53-AG26</t>
  </si>
  <si>
    <t>697055-10-AG26</t>
  </si>
  <si>
    <t>697209-5-AG26</t>
  </si>
  <si>
    <t>709129-5-AG26</t>
  </si>
  <si>
    <t>696011-11-AG26</t>
  </si>
  <si>
    <t>696704-18-AG26</t>
  </si>
  <si>
    <t>696961-10-AG26</t>
  </si>
  <si>
    <t>697036-9-AG26</t>
  </si>
  <si>
    <t>697036-8-AG26</t>
  </si>
  <si>
    <t>697055-9-AG26</t>
  </si>
  <si>
    <t>697055-8-CM26</t>
  </si>
  <si>
    <t>5148-52-AG26</t>
  </si>
  <si>
    <t>697058-15-AG26</t>
  </si>
  <si>
    <t>696217-21-CM26</t>
  </si>
  <si>
    <t>697057-26-AG26</t>
  </si>
  <si>
    <t>696713-11-CM26</t>
  </si>
  <si>
    <t>697202-9-TD26</t>
  </si>
  <si>
    <t>696027-6-AG26</t>
  </si>
  <si>
    <t>5148-51-CM26</t>
  </si>
  <si>
    <t>697057-25-AG26</t>
  </si>
  <si>
    <t>696704-17-AG26</t>
  </si>
  <si>
    <t>696212-23-AG26</t>
  </si>
  <si>
    <t>696011-10-AG26</t>
  </si>
  <si>
    <t>697224-12-AG26</t>
  </si>
  <si>
    <t>697057-23-AG26</t>
  </si>
  <si>
    <t>1059240-10-CM26</t>
  </si>
  <si>
    <t>696217-20-CM26</t>
  </si>
  <si>
    <t>696704-16-AG26</t>
  </si>
  <si>
    <t>696217-19-CM26</t>
  </si>
  <si>
    <t>697224-11-AG26</t>
  </si>
  <si>
    <t>5148-50-TD26</t>
  </si>
  <si>
    <t>697224-10-AG26</t>
  </si>
  <si>
    <t>697055-7-AG26</t>
  </si>
  <si>
    <t>696704-15-AG26</t>
  </si>
  <si>
    <t>696961-9-AG26</t>
  </si>
  <si>
    <t>709129-4-AG26</t>
  </si>
  <si>
    <t>696713-10-AG26</t>
  </si>
  <si>
    <t>696750-10-AG26</t>
  </si>
  <si>
    <t>696212-22-AG26</t>
  </si>
  <si>
    <t>697058-14-AG26</t>
  </si>
  <si>
    <t>1059240-9-AG26</t>
  </si>
  <si>
    <t>696217-18-AG26</t>
  </si>
  <si>
    <t>5148-49-AG26</t>
  </si>
  <si>
    <t>5148-48-AG26</t>
  </si>
  <si>
    <t>696704-14-AG26</t>
  </si>
  <si>
    <t>1059240-8-CM26</t>
  </si>
  <si>
    <t>1059240-7-SE26</t>
  </si>
  <si>
    <t>697057-22-AG26</t>
  </si>
  <si>
    <t>697055-6-AG26</t>
  </si>
  <si>
    <t>1059240-6-CM26</t>
  </si>
  <si>
    <t>696212-21-AG26</t>
  </si>
  <si>
    <t>5148-47-TD26</t>
  </si>
  <si>
    <t>5148-46-TD26</t>
  </si>
  <si>
    <t>696228-6-CM26</t>
  </si>
  <si>
    <t>696704-13-AG26</t>
  </si>
  <si>
    <t>697224-9-TD26</t>
  </si>
  <si>
    <t>5148-45-AG26</t>
  </si>
  <si>
    <t>697036-7-AG26</t>
  </si>
  <si>
    <t>697057-21-AG26</t>
  </si>
  <si>
    <t>696713-9-AG26</t>
  </si>
  <si>
    <t>5148-44-AG26</t>
  </si>
  <si>
    <t>696954-7-AG26</t>
  </si>
  <si>
    <t>696954-6-AG26</t>
  </si>
  <si>
    <t>696228-5-AG26</t>
  </si>
  <si>
    <t>696704-11-AG26</t>
  </si>
  <si>
    <t>696212-20-AG26</t>
  </si>
  <si>
    <t>697058-13-AG26</t>
  </si>
  <si>
    <t>696011-9-AG26</t>
  </si>
  <si>
    <t>5148-42-SE26</t>
  </si>
  <si>
    <t>697058-12-AG26</t>
  </si>
  <si>
    <t>696961-8-AG26</t>
  </si>
  <si>
    <t>697202-8-AG26</t>
  </si>
  <si>
    <t>1471123-6-TD26</t>
  </si>
  <si>
    <t>1471123-5-TD26</t>
  </si>
  <si>
    <t>1471123-4-TD26</t>
  </si>
  <si>
    <t>1471123-3-TD26</t>
  </si>
  <si>
    <t>1471123-2-TD26</t>
  </si>
  <si>
    <t>697224-8-AG26</t>
  </si>
  <si>
    <t>1471123-1-TD26</t>
  </si>
  <si>
    <t>696217-17-AG26</t>
  </si>
  <si>
    <t>696228-4-AG26</t>
  </si>
  <si>
    <t>697036-6-AG26</t>
  </si>
  <si>
    <t>697057-20-AG26</t>
  </si>
  <si>
    <t>697202-7-SE26</t>
  </si>
  <si>
    <t>697057-19-AG26</t>
  </si>
  <si>
    <t>696228-3-CM26</t>
  </si>
  <si>
    <t>5148-40-TD26</t>
  </si>
  <si>
    <t>697057-18-AG26</t>
  </si>
  <si>
    <t>697057-17-AG26</t>
  </si>
  <si>
    <t>697036-5-AG26</t>
  </si>
  <si>
    <t>696750-9-CM26</t>
  </si>
  <si>
    <t>696212-19-AG26</t>
  </si>
  <si>
    <t>696713-8-AG26</t>
  </si>
  <si>
    <t>696212-18-AG26</t>
  </si>
  <si>
    <t>696704-9-SE26</t>
  </si>
  <si>
    <t>5148-38-AG26</t>
  </si>
  <si>
    <t>5148-37-AG26</t>
  </si>
  <si>
    <t>696713-7-AG26</t>
  </si>
  <si>
    <t>696212-17-AG26</t>
  </si>
  <si>
    <t>696713-6-AG26</t>
  </si>
  <si>
    <t>696011-8-AG26</t>
  </si>
  <si>
    <t>696212-16-TD26</t>
  </si>
  <si>
    <t>696011-7-AG26</t>
  </si>
  <si>
    <t>697057-16-AG26</t>
  </si>
  <si>
    <t>5148-35-TD26</t>
  </si>
  <si>
    <t>696750-8-AG26</t>
  </si>
  <si>
    <t>696750-7-AG26</t>
  </si>
  <si>
    <t>5148-34-AG26</t>
  </si>
  <si>
    <t>696750-6-AG26</t>
  </si>
  <si>
    <t>5148-32-TD26</t>
  </si>
  <si>
    <t>1059240-5-AG26</t>
  </si>
  <si>
    <t>5148-31-TD26</t>
  </si>
  <si>
    <t>696212-15-AG26</t>
  </si>
  <si>
    <t>5148-30-TD26</t>
  </si>
  <si>
    <t>697036-4-AG26</t>
  </si>
  <si>
    <t>697058-11-AG26</t>
  </si>
  <si>
    <t>696217-16-AG26</t>
  </si>
  <si>
    <t>696217-15-AG26</t>
  </si>
  <si>
    <t>696027-5-TD26</t>
  </si>
  <si>
    <t>5148-28-TD26</t>
  </si>
  <si>
    <t>1059240-4-AG26</t>
  </si>
  <si>
    <t>696228-2-CM26</t>
  </si>
  <si>
    <t>697057-15-AG26</t>
  </si>
  <si>
    <t>696704-7-AG26</t>
  </si>
  <si>
    <t>696011-6-AG26</t>
  </si>
  <si>
    <t>696961-7-AG26</t>
  </si>
  <si>
    <t>696011-5-AG26</t>
  </si>
  <si>
    <t>697057-14-AG26</t>
  </si>
  <si>
    <t>697055-5-AG26</t>
  </si>
  <si>
    <t>696750-5-AG26</t>
  </si>
  <si>
    <t>696217-14-CM26</t>
  </si>
  <si>
    <t>696954-5-TD26</t>
  </si>
  <si>
    <t>5148-25-TD26</t>
  </si>
  <si>
    <t>697224-7-TD26</t>
  </si>
  <si>
    <t>697057-13-AG26</t>
  </si>
  <si>
    <t>697058-9-AG26</t>
  </si>
  <si>
    <t>696011-4-AG26</t>
  </si>
  <si>
    <t>697057-12-AG26</t>
  </si>
  <si>
    <t>697057-11-AG26</t>
  </si>
  <si>
    <t>697057-10-AG26</t>
  </si>
  <si>
    <t>696217-12-AG26</t>
  </si>
  <si>
    <t>696961-5-AG26</t>
  </si>
  <si>
    <t>696961-4-AG26</t>
  </si>
  <si>
    <t>5148-23-TD26</t>
  </si>
  <si>
    <t>5148-22-AG26</t>
  </si>
  <si>
    <t>696961-3-AG26</t>
  </si>
  <si>
    <t>697055-4-AG26</t>
  </si>
  <si>
    <t>696212-14-AG26</t>
  </si>
  <si>
    <t>696750-4-AG26</t>
  </si>
  <si>
    <t>5148-21-AG26</t>
  </si>
  <si>
    <t>697058-8-AG26</t>
  </si>
  <si>
    <t>696228-1-AG26</t>
  </si>
  <si>
    <t>696704-5-AG26</t>
  </si>
  <si>
    <t>697202-6-AG26</t>
  </si>
  <si>
    <t>696704-4-AG26</t>
  </si>
  <si>
    <t>697058-7-AG26</t>
  </si>
  <si>
    <t>696954-4-AG26</t>
  </si>
  <si>
    <t>5148-20-SE26</t>
  </si>
  <si>
    <t>696212-13-AG26</t>
  </si>
  <si>
    <t>696212-12-AG26</t>
  </si>
  <si>
    <t>696217-11-AG26</t>
  </si>
  <si>
    <t>696212-11-AG26</t>
  </si>
  <si>
    <t>697202-5-TD26</t>
  </si>
  <si>
    <t>697202-4-TD26</t>
  </si>
  <si>
    <t>697209-4-CM26</t>
  </si>
  <si>
    <t>5148-19-CM26</t>
  </si>
  <si>
    <t>696217-10-CM26</t>
  </si>
  <si>
    <t>1059240-3-AG26</t>
  </si>
  <si>
    <t>696704-3-AG26</t>
  </si>
  <si>
    <t>5148-18-TD26</t>
  </si>
  <si>
    <t>697057-8-AG26</t>
  </si>
  <si>
    <t>696212-10-SE26</t>
  </si>
  <si>
    <t>696011-3-AG26</t>
  </si>
  <si>
    <t>5148-17-TD26</t>
  </si>
  <si>
    <t>696961-2-AG26</t>
  </si>
  <si>
    <t>5148-16-AG26</t>
  </si>
  <si>
    <t>696217-9-CM26</t>
  </si>
  <si>
    <t>696704-2-SE26</t>
  </si>
  <si>
    <t>696217-8-AG26</t>
  </si>
  <si>
    <t>696212-9-TD26</t>
  </si>
  <si>
    <t>696212-8-TD26</t>
  </si>
  <si>
    <t>696212-7-AG26</t>
  </si>
  <si>
    <t>696713-4-TD26</t>
  </si>
  <si>
    <t>697224-6-TD26</t>
  </si>
  <si>
    <t>696750-3-TD26</t>
  </si>
  <si>
    <t>697058-5-AG26</t>
  </si>
  <si>
    <t>697202-3-AG26</t>
  </si>
  <si>
    <t>696212-6-AG26</t>
  </si>
  <si>
    <t>5148-14-AG26</t>
  </si>
  <si>
    <t>696750-2-AG26</t>
  </si>
  <si>
    <t>696217-6-AG26</t>
  </si>
  <si>
    <t>696713-3-AG26</t>
  </si>
  <si>
    <t>5148-13-AG26</t>
  </si>
  <si>
    <t>696027-4-AG26</t>
  </si>
  <si>
    <t>697202-2-TD26</t>
  </si>
  <si>
    <t>697224-5-AG26</t>
  </si>
  <si>
    <t>1059240-2-AG26</t>
  </si>
  <si>
    <t>5148-12-AG26</t>
  </si>
  <si>
    <t>696212-5-AG26</t>
  </si>
  <si>
    <t>697209-3-AG26</t>
  </si>
  <si>
    <t>697058-4-AG26</t>
  </si>
  <si>
    <t>5148-11-AG26</t>
  </si>
  <si>
    <t>697224-4-AG26</t>
  </si>
  <si>
    <t>697036-3-AG26</t>
  </si>
  <si>
    <t>5148-8-AG26</t>
  </si>
  <si>
    <t>696212-4-AG26</t>
  </si>
  <si>
    <t>5148-7-AG26</t>
  </si>
  <si>
    <t>696212-3-AG26</t>
  </si>
  <si>
    <t>5148-6-AG26</t>
  </si>
  <si>
    <t>696011-2-AG26</t>
  </si>
  <si>
    <t>697055-3-AG26</t>
  </si>
  <si>
    <t>696217-5-AG26</t>
  </si>
  <si>
    <t>697058-3-AG26</t>
  </si>
  <si>
    <t>697058-2-AG26</t>
  </si>
  <si>
    <t>5148-5-TD26</t>
  </si>
  <si>
    <t>696954-3-AG26</t>
  </si>
  <si>
    <t>5148-4-AG26</t>
  </si>
  <si>
    <t>5148-3-AG26</t>
  </si>
  <si>
    <t>697057-6-AG26</t>
  </si>
  <si>
    <t>697209-2-AG26</t>
  </si>
  <si>
    <t>696212-2-AG26</t>
  </si>
  <si>
    <t>697209-1-AG26</t>
  </si>
  <si>
    <t>5148-2-AG26</t>
  </si>
  <si>
    <t>697055-2-AG26</t>
  </si>
  <si>
    <t>696217-4-AG26</t>
  </si>
  <si>
    <t>696217-3-AG26</t>
  </si>
  <si>
    <t>696750-1-AG26</t>
  </si>
  <si>
    <t>1059240-1-CM26</t>
  </si>
  <si>
    <t>696217-2-AG26</t>
  </si>
  <si>
    <t>696217-1-AG26</t>
  </si>
  <si>
    <t>696011-1-AG26</t>
  </si>
  <si>
    <t>696027-2-AG26</t>
  </si>
  <si>
    <t>697224-3-AG26</t>
  </si>
  <si>
    <t>697202-1-SE26</t>
  </si>
  <si>
    <t>696713-2-AG26</t>
  </si>
  <si>
    <t>697057-5-AG26</t>
  </si>
  <si>
    <t>697036-2-CM26</t>
  </si>
  <si>
    <t>696027-1-AG26</t>
  </si>
  <si>
    <t>5148-1-SE26</t>
  </si>
  <si>
    <t>697058-1-AG26</t>
  </si>
  <si>
    <t>697057-4-AG26</t>
  </si>
  <si>
    <t>697057-2-AG26</t>
  </si>
  <si>
    <t>697055-1-AG26</t>
  </si>
  <si>
    <t>696954-1-AG26</t>
  </si>
  <si>
    <t>709129-2-AG26</t>
  </si>
  <si>
    <t>697057-1-CM26</t>
  </si>
  <si>
    <t>697224-2-CM26</t>
  </si>
  <si>
    <t>696713-1-CM26</t>
  </si>
  <si>
    <t>697224-1-AG26</t>
  </si>
  <si>
    <t>709129-1-AG26</t>
  </si>
  <si>
    <t>Compra Agil / Convenio Marco</t>
  </si>
  <si>
    <t>TOTAL ($) PRIMER TRIMESTRE 2026</t>
  </si>
  <si>
    <t>PERIODO INFORMADO: PRIMER TRIMESTRE 2026</t>
  </si>
  <si>
    <t>1) Los montos corresponden a los montos totales de nuevas compras o contrataciones efectuadas en el periodo respectivo, con ejecución presupuestaria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</si>
</sst>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64" formatCode="_-&quot;$&quot;\ * #,##0_-;\-&quot;$&quot;\ * #,##0_-;_-&quot;$&quot;\ * &quot;-&quot;_-;_-@_-"/>
    <numFmt numFmtId="165" formatCode="_-&quot;$&quot;\ * #,##0.00_-;\-&quot;$&quot;\ * #,##0.00_-;_-&quot;$&quot;\ * &quot;-&quot;??_-;_-@_-"/>
    <numFmt numFmtId="166" formatCode="_-* #,##0.00_-;\-* #,##0.00_-;_-* &quot;-&quot;??_-;_-@_-"/>
    <numFmt numFmtId="167" formatCode="dd\-mm\-yy;@"/>
    <numFmt numFmtId="168" formatCode="&quot;$&quot;\ #,##0"/>
    <numFmt numFmtId="169" formatCode="dd/mm/yy;@"/>
    <numFmt numFmtId="170" formatCode="[$$-340A]\ #,##0"/>
    <numFmt numFmtId="171" formatCode="0.0%"/>
    <numFmt numFmtId="172" formatCode="_-* #,##0.00\ &quot;€&quot;_-;\-* #,##0.00\ &quot;€&quot;_-;_-* &quot;-&quot;??\ &quot;€&quot;_-;_-@_-"/>
    <numFmt numFmtId="173" formatCode="&quot;$&quot;#,##0"/>
    <numFmt numFmtId="174" formatCode="00\.000\.000\-0"/>
    <numFmt numFmtId="175" formatCode="00\000\000\-0"/>
    <numFmt numFmtId="176" formatCode="dd/mm/yyyy;@"/>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Trebuchet MS"/>
      <family val="2"/>
    </font>
    <font>
      <b/>
      <sz val="12"/>
      <name val="Arial"/>
      <family val="2"/>
    </font>
    <font>
      <sz val="10"/>
      <name val="Arial"/>
      <family val="2"/>
    </font>
    <font>
      <b/>
      <sz val="8"/>
      <name val="Arial"/>
      <family val="2"/>
    </font>
    <font>
      <sz val="8"/>
      <name val="Arial"/>
      <family val="2"/>
    </font>
    <font>
      <sz val="8"/>
      <color indexed="10"/>
      <name val="Trebuchet MS"/>
      <family val="2"/>
    </font>
    <font>
      <sz val="10"/>
      <name val="Arial"/>
      <family val="2"/>
    </font>
    <font>
      <sz val="10"/>
      <name val="Arial"/>
      <family val="2"/>
    </font>
    <font>
      <sz val="10"/>
      <name val="Arial"/>
      <family val="2"/>
    </font>
    <font>
      <sz val="11"/>
      <color theme="1"/>
      <name val="Calibri"/>
      <family val="2"/>
      <scheme val="minor"/>
    </font>
    <font>
      <sz val="11"/>
      <color rgb="FF006100"/>
      <name val="Calibri"/>
      <family val="2"/>
      <scheme val="minor"/>
    </font>
    <font>
      <sz val="10"/>
      <name val="Calibri"/>
      <family val="2"/>
      <scheme val="minor"/>
    </font>
    <font>
      <sz val="11"/>
      <color rgb="FF000000"/>
      <name val="Calibri"/>
      <family val="2"/>
      <scheme val="minor"/>
    </font>
    <font>
      <b/>
      <sz val="10"/>
      <name val="Arial"/>
      <family val="2"/>
    </font>
    <font>
      <sz val="10"/>
      <name val="Arial"/>
      <family val="2"/>
    </font>
    <font>
      <sz val="10"/>
      <color theme="1"/>
      <name val="Calibri"/>
      <family val="2"/>
      <scheme val="minor"/>
    </font>
    <font>
      <sz val="10"/>
      <color rgb="FF000000"/>
      <name val="Verdana"/>
      <family val="2"/>
    </font>
    <font>
      <sz val="9"/>
      <name val="Calibri"/>
      <family val="2"/>
      <scheme val="minor"/>
    </font>
    <font>
      <sz val="9"/>
      <color theme="1"/>
      <name val="Calibri"/>
      <family val="2"/>
      <scheme val="minor"/>
    </font>
    <font>
      <sz val="9"/>
      <color rgb="FF000000"/>
      <name val="Calibri"/>
      <family val="2"/>
      <scheme val="minor"/>
    </font>
    <font>
      <sz val="10"/>
      <color rgb="FF000000"/>
      <name val="Calibri"/>
      <family val="2"/>
      <scheme val="minor"/>
    </font>
    <font>
      <b/>
      <sz val="11"/>
      <name val="Calibri"/>
      <family val="2"/>
      <scheme val="minor"/>
    </font>
    <font>
      <sz val="9"/>
      <color theme="1" tint="4.9989318521683403E-2"/>
      <name val="Calibri"/>
      <family val="2"/>
      <scheme val="minor"/>
    </font>
    <font>
      <sz val="10"/>
      <color theme="1" tint="4.9989318521683403E-2"/>
      <name val="Calibri"/>
      <family val="2"/>
      <scheme val="minor"/>
    </font>
    <font>
      <b/>
      <sz val="10"/>
      <name val="Calibri"/>
      <family val="2"/>
      <scheme val="minor"/>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4F7FC"/>
        <bgColor indexed="64"/>
      </patternFill>
    </fill>
    <fill>
      <patternFill patternType="solid">
        <fgColor rgb="FFFFFF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1">
    <xf numFmtId="0" fontId="0" fillId="0" borderId="0"/>
    <xf numFmtId="0" fontId="14" fillId="2" borderId="0" applyNumberFormat="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5" fontId="6" fillId="0" borderId="0" applyFont="0" applyFill="0" applyBorder="0" applyAlignment="0" applyProtection="0"/>
    <xf numFmtId="165" fontId="10" fillId="0" borderId="0" applyFont="0" applyFill="0" applyBorder="0" applyAlignment="0" applyProtection="0"/>
    <xf numFmtId="165" fontId="6" fillId="0" borderId="0" applyFont="0" applyFill="0" applyBorder="0" applyAlignment="0" applyProtection="0"/>
    <xf numFmtId="165" fontId="11" fillId="0" borderId="0" applyFont="0" applyFill="0" applyBorder="0" applyAlignment="0" applyProtection="0"/>
    <xf numFmtId="0" fontId="6" fillId="0" borderId="0"/>
    <xf numFmtId="0" fontId="15" fillId="0" borderId="0"/>
    <xf numFmtId="0" fontId="13" fillId="0" borderId="0"/>
    <xf numFmtId="0" fontId="16" fillId="0" borderId="0"/>
    <xf numFmtId="0" fontId="12" fillId="0" borderId="0"/>
    <xf numFmtId="0" fontId="13" fillId="0" borderId="0"/>
    <xf numFmtId="165" fontId="6"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65" fontId="18" fillId="0" borderId="0" applyFont="0" applyFill="0" applyBorder="0" applyAlignment="0" applyProtection="0"/>
    <xf numFmtId="0" fontId="3" fillId="0" borderId="0"/>
    <xf numFmtId="172" fontId="3" fillId="0" borderId="0" applyFont="0" applyFill="0" applyBorder="0" applyAlignment="0" applyProtection="0"/>
    <xf numFmtId="0" fontId="2" fillId="0" borderId="0"/>
    <xf numFmtId="0" fontId="1" fillId="0" borderId="0"/>
    <xf numFmtId="0" fontId="3" fillId="0" borderId="0"/>
    <xf numFmtId="165" fontId="3" fillId="0" borderId="0" applyFont="0" applyFill="0" applyBorder="0" applyAlignment="0" applyProtection="0"/>
  </cellStyleXfs>
  <cellXfs count="181">
    <xf numFmtId="0" fontId="0" fillId="0" borderId="0" xfId="0"/>
    <xf numFmtId="168" fontId="0" fillId="0" borderId="0" xfId="0" applyNumberFormat="1"/>
    <xf numFmtId="0" fontId="4"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right" vertical="center"/>
    </xf>
    <xf numFmtId="168" fontId="3" fillId="0" borderId="0" xfId="0" applyNumberFormat="1" applyFont="1" applyAlignment="1">
      <alignment horizontal="right" vertical="center"/>
    </xf>
    <xf numFmtId="168" fontId="6" fillId="0" borderId="0" xfId="0" applyNumberFormat="1" applyFont="1" applyAlignment="1">
      <alignment horizontal="right" vertical="center"/>
    </xf>
    <xf numFmtId="0" fontId="17" fillId="0" borderId="3" xfId="0" applyFont="1" applyBorder="1" applyAlignment="1">
      <alignment horizontal="center" vertical="center" wrapText="1"/>
    </xf>
    <xf numFmtId="17" fontId="17" fillId="0" borderId="1" xfId="0" quotePrefix="1" applyNumberFormat="1" applyFont="1" applyBorder="1" applyAlignment="1">
      <alignment horizontal="center" vertical="center" wrapText="1"/>
    </xf>
    <xf numFmtId="17" fontId="17" fillId="0" borderId="1" xfId="0" applyNumberFormat="1" applyFont="1" applyBorder="1" applyAlignment="1">
      <alignment horizontal="center" vertical="center" wrapText="1"/>
    </xf>
    <xf numFmtId="17" fontId="17" fillId="0" borderId="4" xfId="0" applyNumberFormat="1" applyFont="1" applyBorder="1" applyAlignment="1">
      <alignment horizontal="center" vertical="center" wrapText="1"/>
    </xf>
    <xf numFmtId="168" fontId="0" fillId="4" borderId="1" xfId="0" applyNumberFormat="1" applyFill="1" applyBorder="1"/>
    <xf numFmtId="171" fontId="17" fillId="4" borderId="1" xfId="0" applyNumberFormat="1" applyFont="1" applyFill="1" applyBorder="1" applyAlignment="1">
      <alignment horizontal="center"/>
    </xf>
    <xf numFmtId="0" fontId="0" fillId="0" borderId="2" xfId="0" applyBorder="1"/>
    <xf numFmtId="0" fontId="0" fillId="4" borderId="2" xfId="0" applyFill="1" applyBorder="1"/>
    <xf numFmtId="0" fontId="17" fillId="5" borderId="5" xfId="0" applyFont="1" applyFill="1" applyBorder="1" applyAlignment="1">
      <alignment horizontal="center"/>
    </xf>
    <xf numFmtId="168" fontId="17" fillId="5" borderId="1" xfId="0" applyNumberFormat="1" applyFont="1" applyFill="1" applyBorder="1"/>
    <xf numFmtId="0" fontId="17" fillId="0" borderId="0" xfId="0" applyFont="1"/>
    <xf numFmtId="0" fontId="4" fillId="3" borderId="1" xfId="0" applyFont="1" applyFill="1" applyBorder="1" applyAlignment="1">
      <alignment horizontal="left" vertical="center"/>
    </xf>
    <xf numFmtId="168" fontId="0" fillId="0" borderId="1" xfId="0" applyNumberFormat="1" applyBorder="1"/>
    <xf numFmtId="171" fontId="17" fillId="0" borderId="1" xfId="0" applyNumberFormat="1" applyFont="1" applyBorder="1" applyAlignment="1">
      <alignment horizontal="center"/>
    </xf>
    <xf numFmtId="1" fontId="5"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right" vertical="center"/>
    </xf>
    <xf numFmtId="169" fontId="0" fillId="0" borderId="0" xfId="0" applyNumberFormat="1" applyAlignment="1">
      <alignment horizontal="right" vertical="center"/>
    </xf>
    <xf numFmtId="0" fontId="0" fillId="0" borderId="0" xfId="0" applyAlignment="1">
      <alignment horizontal="right" vertical="center"/>
    </xf>
    <xf numFmtId="173" fontId="0" fillId="0" borderId="0" xfId="0" applyNumberFormat="1" applyAlignment="1">
      <alignment horizontal="right" vertical="center"/>
    </xf>
    <xf numFmtId="0" fontId="0" fillId="0" borderId="6" xfId="0" pivotButton="1" applyBorder="1"/>
    <xf numFmtId="0" fontId="0" fillId="0" borderId="7" xfId="0" applyBorder="1"/>
    <xf numFmtId="0" fontId="0" fillId="0" borderId="8" xfId="0" applyBorder="1"/>
    <xf numFmtId="17" fontId="0" fillId="0" borderId="6" xfId="0" applyNumberFormat="1" applyBorder="1"/>
    <xf numFmtId="17" fontId="0" fillId="0" borderId="9" xfId="0" applyNumberFormat="1" applyBorder="1"/>
    <xf numFmtId="17" fontId="0" fillId="0" borderId="10" xfId="0" applyNumberFormat="1" applyBorder="1"/>
    <xf numFmtId="0" fontId="0" fillId="0" borderId="6" xfId="0" applyBorder="1"/>
    <xf numFmtId="0" fontId="0" fillId="0" borderId="11" xfId="0" applyBorder="1"/>
    <xf numFmtId="0" fontId="0" fillId="0" borderId="13" xfId="0" applyBorder="1"/>
    <xf numFmtId="168" fontId="0" fillId="0" borderId="6" xfId="0" applyNumberFormat="1" applyBorder="1"/>
    <xf numFmtId="168" fontId="0" fillId="0" borderId="9" xfId="0" applyNumberFormat="1" applyBorder="1"/>
    <xf numFmtId="168" fontId="0" fillId="0" borderId="10" xfId="0" applyNumberFormat="1" applyBorder="1"/>
    <xf numFmtId="168" fontId="0" fillId="0" borderId="11" xfId="0" applyNumberFormat="1" applyBorder="1"/>
    <xf numFmtId="168" fontId="0" fillId="0" borderId="12" xfId="0" applyNumberFormat="1" applyBorder="1"/>
    <xf numFmtId="168" fontId="0" fillId="0" borderId="13" xfId="0" applyNumberFormat="1" applyBorder="1"/>
    <xf numFmtId="168" fontId="0" fillId="0" borderId="14" xfId="0" applyNumberFormat="1" applyBorder="1"/>
    <xf numFmtId="168" fontId="0" fillId="0" borderId="15" xfId="0" applyNumberFormat="1" applyBorder="1"/>
    <xf numFmtId="0" fontId="3" fillId="4" borderId="2" xfId="0" applyFont="1" applyFill="1" applyBorder="1"/>
    <xf numFmtId="0" fontId="15" fillId="0" borderId="1" xfId="0" applyFont="1" applyBorder="1" applyAlignment="1">
      <alignment vertical="center"/>
    </xf>
    <xf numFmtId="0" fontId="15" fillId="0" borderId="1" xfId="18" applyFont="1" applyBorder="1" applyAlignment="1">
      <alignment vertical="center"/>
    </xf>
    <xf numFmtId="0" fontId="15" fillId="0" borderId="1" xfId="0" applyFont="1" applyBorder="1" applyAlignment="1" applyProtection="1">
      <alignment vertical="center"/>
      <protection locked="0"/>
    </xf>
    <xf numFmtId="0" fontId="17" fillId="0" borderId="0" xfId="0" applyFont="1" applyAlignment="1">
      <alignment horizontal="center"/>
    </xf>
    <xf numFmtId="0" fontId="3" fillId="0" borderId="0" xfId="0" applyFont="1" applyAlignment="1">
      <alignment horizontal="justify" vertical="center" wrapText="1"/>
    </xf>
    <xf numFmtId="0" fontId="6" fillId="0" borderId="0" xfId="0" applyFont="1" applyAlignment="1">
      <alignment horizontal="justify" vertical="center" wrapText="1"/>
    </xf>
    <xf numFmtId="0" fontId="25" fillId="8" borderId="1" xfId="0" applyFont="1" applyFill="1" applyBorder="1" applyAlignment="1">
      <alignment horizontal="center" vertical="center"/>
    </xf>
    <xf numFmtId="167" fontId="25" fillId="8" borderId="1" xfId="0" applyNumberFormat="1" applyFont="1" applyFill="1" applyBorder="1" applyAlignment="1">
      <alignment horizontal="center" vertical="center"/>
    </xf>
    <xf numFmtId="1" fontId="25" fillId="8" borderId="1" xfId="0" applyNumberFormat="1" applyFont="1" applyFill="1" applyBorder="1" applyAlignment="1">
      <alignment horizontal="center" vertical="center"/>
    </xf>
    <xf numFmtId="169" fontId="25" fillId="8" borderId="1" xfId="0" applyNumberFormat="1" applyFont="1" applyFill="1" applyBorder="1" applyAlignment="1">
      <alignment horizontal="center" vertical="center"/>
    </xf>
    <xf numFmtId="168" fontId="25" fillId="8" borderId="1" xfId="0" applyNumberFormat="1" applyFont="1" applyFill="1" applyBorder="1" applyAlignment="1">
      <alignment horizontal="center" vertical="center"/>
    </xf>
    <xf numFmtId="0" fontId="28" fillId="8" borderId="1" xfId="0" applyFont="1" applyFill="1" applyBorder="1" applyAlignment="1">
      <alignment horizontal="center" vertical="center"/>
    </xf>
    <xf numFmtId="14" fontId="19" fillId="0" borderId="1" xfId="0" applyNumberFormat="1" applyFont="1" applyBorder="1" applyAlignment="1">
      <alignment vertical="center"/>
    </xf>
    <xf numFmtId="17" fontId="15" fillId="0" borderId="1" xfId="0" applyNumberFormat="1" applyFont="1" applyBorder="1" applyAlignment="1">
      <alignment vertical="center"/>
    </xf>
    <xf numFmtId="0" fontId="19" fillId="0" borderId="1" xfId="0" applyFont="1" applyBorder="1" applyAlignment="1">
      <alignment vertical="center"/>
    </xf>
    <xf numFmtId="0" fontId="20" fillId="7" borderId="1" xfId="0" applyFont="1" applyFill="1" applyBorder="1" applyAlignment="1">
      <alignment vertical="center"/>
    </xf>
    <xf numFmtId="22" fontId="20" fillId="7" borderId="1" xfId="0" applyNumberFormat="1" applyFont="1" applyFill="1" applyBorder="1" applyAlignment="1">
      <alignment vertical="center"/>
    </xf>
    <xf numFmtId="173" fontId="20" fillId="7" borderId="1" xfId="0" applyNumberFormat="1" applyFont="1" applyFill="1" applyBorder="1" applyAlignment="1">
      <alignment vertical="center"/>
    </xf>
    <xf numFmtId="0" fontId="20" fillId="6" borderId="1" xfId="0" applyFont="1" applyFill="1" applyBorder="1" applyAlignment="1">
      <alignment vertical="center"/>
    </xf>
    <xf numFmtId="22" fontId="20" fillId="6" borderId="1" xfId="0" applyNumberFormat="1" applyFont="1" applyFill="1" applyBorder="1" applyAlignment="1">
      <alignment vertical="center"/>
    </xf>
    <xf numFmtId="173" fontId="20" fillId="6" borderId="1" xfId="0" applyNumberFormat="1" applyFont="1" applyFill="1" applyBorder="1" applyAlignment="1">
      <alignment vertical="center"/>
    </xf>
    <xf numFmtId="14" fontId="15" fillId="0" borderId="1" xfId="0" applyNumberFormat="1" applyFont="1" applyBorder="1" applyAlignment="1" applyProtection="1">
      <alignment vertical="center"/>
      <protection locked="0"/>
    </xf>
    <xf numFmtId="0" fontId="15" fillId="3" borderId="1" xfId="0" applyFont="1" applyFill="1" applyBorder="1" applyAlignment="1">
      <alignment vertical="center"/>
    </xf>
    <xf numFmtId="14" fontId="19" fillId="0" borderId="1" xfId="11" applyNumberFormat="1" applyFont="1" applyBorder="1" applyAlignment="1">
      <alignment vertical="center"/>
    </xf>
    <xf numFmtId="0" fontId="22" fillId="0" borderId="1" xfId="0" applyFont="1" applyBorder="1" applyAlignment="1">
      <alignment vertical="center"/>
    </xf>
    <xf numFmtId="14" fontId="22" fillId="0" borderId="1" xfId="0" applyNumberFormat="1" applyFont="1" applyBorder="1" applyAlignment="1">
      <alignment vertical="center"/>
    </xf>
    <xf numFmtId="49" fontId="22" fillId="0" borderId="1" xfId="0" applyNumberFormat="1" applyFont="1" applyBorder="1" applyAlignment="1">
      <alignment vertical="center"/>
    </xf>
    <xf numFmtId="0" fontId="21" fillId="0" borderId="1" xfId="0" applyFont="1" applyBorder="1" applyAlignment="1">
      <alignment vertical="center"/>
    </xf>
    <xf numFmtId="0" fontId="22" fillId="3" borderId="1" xfId="0" applyFont="1" applyFill="1" applyBorder="1" applyAlignment="1">
      <alignment vertical="center"/>
    </xf>
    <xf numFmtId="14" fontId="22" fillId="3" borderId="1" xfId="0" applyNumberFormat="1" applyFont="1" applyFill="1" applyBorder="1" applyAlignment="1">
      <alignment vertical="center"/>
    </xf>
    <xf numFmtId="0" fontId="21" fillId="3" borderId="1" xfId="0" applyFont="1" applyFill="1" applyBorder="1" applyAlignment="1">
      <alignment vertical="center"/>
    </xf>
    <xf numFmtId="49" fontId="22" fillId="3" borderId="1" xfId="0" applyNumberFormat="1" applyFont="1" applyFill="1" applyBorder="1" applyAlignment="1">
      <alignment vertical="center"/>
    </xf>
    <xf numFmtId="0" fontId="23" fillId="7" borderId="1" xfId="0" applyFont="1" applyFill="1" applyBorder="1" applyAlignment="1">
      <alignment vertical="center"/>
    </xf>
    <xf numFmtId="14" fontId="21" fillId="0" borderId="1" xfId="0" applyNumberFormat="1" applyFont="1" applyBorder="1" applyAlignment="1">
      <alignment vertical="center"/>
    </xf>
    <xf numFmtId="0" fontId="21" fillId="0" borderId="1" xfId="18" applyFont="1" applyBorder="1" applyAlignment="1">
      <alignment vertical="center"/>
    </xf>
    <xf numFmtId="0" fontId="21" fillId="0" borderId="1" xfId="0" applyFont="1" applyBorder="1" applyAlignment="1" applyProtection="1">
      <alignment vertical="center"/>
      <protection locked="0"/>
    </xf>
    <xf numFmtId="14" fontId="21" fillId="0" borderId="1" xfId="0" applyNumberFormat="1" applyFont="1" applyBorder="1" applyAlignment="1" applyProtection="1">
      <alignment vertical="center"/>
      <protection locked="0"/>
    </xf>
    <xf numFmtId="14" fontId="15" fillId="0" borderId="1" xfId="0" applyNumberFormat="1" applyFont="1" applyBorder="1" applyAlignment="1">
      <alignment vertical="center"/>
    </xf>
    <xf numFmtId="49" fontId="19" fillId="0" borderId="1" xfId="0" applyNumberFormat="1" applyFont="1" applyBorder="1" applyAlignment="1">
      <alignment vertical="center"/>
    </xf>
    <xf numFmtId="173" fontId="19" fillId="0" borderId="1" xfId="0" applyNumberFormat="1" applyFont="1" applyBorder="1" applyAlignment="1">
      <alignment vertical="center"/>
    </xf>
    <xf numFmtId="169" fontId="15" fillId="3" borderId="1" xfId="0" applyNumberFormat="1" applyFont="1" applyFill="1" applyBorder="1" applyAlignment="1">
      <alignment vertical="center"/>
    </xf>
    <xf numFmtId="16" fontId="15" fillId="0" borderId="1" xfId="17" applyNumberFormat="1" applyFont="1" applyBorder="1" applyAlignment="1" applyProtection="1">
      <alignment vertical="center"/>
      <protection locked="0"/>
    </xf>
    <xf numFmtId="0" fontId="15" fillId="0" borderId="1" xfId="17" applyFont="1" applyBorder="1" applyAlignment="1" applyProtection="1">
      <alignment vertical="center"/>
      <protection locked="0"/>
    </xf>
    <xf numFmtId="2" fontId="15" fillId="3" borderId="1" xfId="0" applyNumberFormat="1" applyFont="1" applyFill="1" applyBorder="1" applyAlignment="1">
      <alignment vertical="center"/>
    </xf>
    <xf numFmtId="0" fontId="24" fillId="0" borderId="1" xfId="0" applyFont="1" applyBorder="1" applyAlignment="1">
      <alignment vertical="center"/>
    </xf>
    <xf numFmtId="173" fontId="15" fillId="0" borderId="1" xfId="4" applyNumberFormat="1" applyFont="1" applyFill="1" applyBorder="1" applyAlignment="1" applyProtection="1">
      <alignment vertical="center"/>
      <protection locked="0"/>
    </xf>
    <xf numFmtId="173" fontId="15" fillId="3" borderId="1" xfId="0" applyNumberFormat="1" applyFont="1" applyFill="1" applyBorder="1" applyAlignment="1">
      <alignment vertical="center"/>
    </xf>
    <xf numFmtId="14" fontId="15" fillId="3" borderId="1" xfId="0" applyNumberFormat="1" applyFont="1" applyFill="1" applyBorder="1" applyAlignment="1">
      <alignment vertical="center"/>
    </xf>
    <xf numFmtId="49" fontId="15" fillId="3" borderId="1" xfId="0" applyNumberFormat="1" applyFont="1" applyFill="1" applyBorder="1" applyAlignment="1">
      <alignment vertical="center"/>
    </xf>
    <xf numFmtId="0" fontId="15" fillId="3" borderId="1" xfId="1" applyFont="1" applyFill="1" applyBorder="1" applyAlignment="1">
      <alignment vertical="center"/>
    </xf>
    <xf numFmtId="14" fontId="15" fillId="3" borderId="1" xfId="1" applyNumberFormat="1" applyFont="1" applyFill="1" applyBorder="1" applyAlignment="1">
      <alignment vertical="center"/>
    </xf>
    <xf numFmtId="14" fontId="19" fillId="3" borderId="1" xfId="0" applyNumberFormat="1" applyFont="1" applyFill="1" applyBorder="1" applyAlignment="1">
      <alignment vertical="center"/>
    </xf>
    <xf numFmtId="173" fontId="15" fillId="3" borderId="1" xfId="1" applyNumberFormat="1" applyFont="1" applyFill="1" applyBorder="1" applyAlignment="1">
      <alignment vertical="center"/>
    </xf>
    <xf numFmtId="14" fontId="15" fillId="0" borderId="1" xfId="18" applyNumberFormat="1" applyFont="1" applyBorder="1" applyAlignment="1">
      <alignment vertical="center"/>
    </xf>
    <xf numFmtId="173" fontId="15" fillId="0" borderId="1" xfId="0" applyNumberFormat="1" applyFont="1" applyBorder="1" applyAlignment="1">
      <alignment vertical="center"/>
    </xf>
    <xf numFmtId="0" fontId="15" fillId="3" borderId="1" xfId="0" applyFont="1" applyFill="1" applyBorder="1" applyAlignment="1" applyProtection="1">
      <alignment vertical="center"/>
      <protection locked="0"/>
    </xf>
    <xf numFmtId="14" fontId="15" fillId="3" borderId="1" xfId="0" applyNumberFormat="1" applyFont="1" applyFill="1" applyBorder="1" applyAlignment="1" applyProtection="1">
      <alignment vertical="center"/>
      <protection locked="0"/>
    </xf>
    <xf numFmtId="0" fontId="19" fillId="3" borderId="1" xfId="0" applyFont="1" applyFill="1" applyBorder="1" applyAlignment="1">
      <alignment vertical="center"/>
    </xf>
    <xf numFmtId="3" fontId="15" fillId="3" borderId="1" xfId="0" applyNumberFormat="1" applyFont="1" applyFill="1" applyBorder="1" applyAlignment="1">
      <alignment vertical="center"/>
    </xf>
    <xf numFmtId="3" fontId="15" fillId="0" borderId="1" xfId="0" applyNumberFormat="1" applyFont="1" applyBorder="1" applyAlignment="1">
      <alignment vertical="center"/>
    </xf>
    <xf numFmtId="167" fontId="15" fillId="3" borderId="1" xfId="0" applyNumberFormat="1" applyFont="1" applyFill="1" applyBorder="1" applyAlignment="1">
      <alignment vertical="center"/>
    </xf>
    <xf numFmtId="173" fontId="19" fillId="0" borderId="1" xfId="3" applyNumberFormat="1" applyFont="1" applyFill="1" applyBorder="1" applyAlignment="1">
      <alignment vertical="center"/>
    </xf>
    <xf numFmtId="0" fontId="27" fillId="0" borderId="1" xfId="0" applyFont="1" applyBorder="1" applyAlignment="1">
      <alignment vertical="center"/>
    </xf>
    <xf numFmtId="14" fontId="27" fillId="0" borderId="1" xfId="0" applyNumberFormat="1" applyFont="1" applyBorder="1" applyAlignment="1">
      <alignment vertical="center"/>
    </xf>
    <xf numFmtId="170" fontId="15" fillId="0" borderId="1" xfId="0" applyNumberFormat="1" applyFont="1" applyBorder="1" applyAlignment="1">
      <alignment vertical="center"/>
    </xf>
    <xf numFmtId="0" fontId="19" fillId="3" borderId="1" xfId="18" applyFont="1" applyFill="1" applyBorder="1" applyAlignment="1" applyProtection="1">
      <alignment vertical="center"/>
      <protection locked="0"/>
    </xf>
    <xf numFmtId="14" fontId="19" fillId="3" borderId="1" xfId="18" applyNumberFormat="1" applyFont="1" applyFill="1" applyBorder="1" applyAlignment="1" applyProtection="1">
      <alignment vertical="center"/>
      <protection locked="0"/>
    </xf>
    <xf numFmtId="173" fontId="19" fillId="0" borderId="1" xfId="3" applyNumberFormat="1" applyFont="1" applyBorder="1" applyAlignment="1">
      <alignment vertical="center"/>
    </xf>
    <xf numFmtId="1" fontId="19" fillId="0" borderId="1" xfId="0" applyNumberFormat="1" applyFont="1" applyBorder="1" applyAlignment="1">
      <alignment vertical="center"/>
    </xf>
    <xf numFmtId="175" fontId="19" fillId="0" borderId="1" xfId="0" applyNumberFormat="1" applyFont="1" applyBorder="1" applyAlignment="1">
      <alignment vertical="center"/>
    </xf>
    <xf numFmtId="174" fontId="19" fillId="0" borderId="1" xfId="0" applyNumberFormat="1" applyFont="1" applyBorder="1" applyAlignment="1">
      <alignment vertical="center"/>
    </xf>
    <xf numFmtId="1" fontId="15" fillId="0" borderId="1" xfId="17" applyNumberFormat="1" applyFont="1" applyBorder="1" applyAlignment="1" applyProtection="1">
      <alignment vertical="center"/>
      <protection locked="0"/>
    </xf>
    <xf numFmtId="0" fontId="15" fillId="0" borderId="1" xfId="1" applyFont="1" applyFill="1" applyBorder="1" applyAlignment="1">
      <alignment vertical="center"/>
    </xf>
    <xf numFmtId="1" fontId="15" fillId="0" borderId="1" xfId="0" applyNumberFormat="1" applyFont="1" applyBorder="1" applyAlignment="1">
      <alignment vertical="center"/>
    </xf>
    <xf numFmtId="167" fontId="15" fillId="0" borderId="1" xfId="0" applyNumberFormat="1" applyFont="1" applyBorder="1" applyAlignment="1">
      <alignment vertical="center"/>
    </xf>
    <xf numFmtId="3" fontId="19" fillId="0" borderId="1" xfId="0" applyNumberFormat="1" applyFont="1" applyBorder="1" applyAlignment="1">
      <alignment vertical="center"/>
    </xf>
    <xf numFmtId="168" fontId="15" fillId="0" borderId="1" xfId="4" applyNumberFormat="1" applyFont="1" applyFill="1" applyBorder="1" applyAlignment="1" applyProtection="1">
      <alignment vertical="center"/>
      <protection locked="0"/>
    </xf>
    <xf numFmtId="176" fontId="15" fillId="3" borderId="1" xfId="0" applyNumberFormat="1" applyFont="1" applyFill="1" applyBorder="1" applyAlignment="1">
      <alignment vertical="center"/>
    </xf>
    <xf numFmtId="0" fontId="19" fillId="0" borderId="1" xfId="11" applyFont="1" applyBorder="1" applyAlignment="1">
      <alignment vertical="center"/>
    </xf>
    <xf numFmtId="49" fontId="19" fillId="0" borderId="1" xfId="11" applyNumberFormat="1" applyFont="1" applyBorder="1" applyAlignment="1">
      <alignment vertical="center"/>
    </xf>
    <xf numFmtId="173" fontId="19" fillId="0" borderId="1" xfId="11" applyNumberFormat="1" applyFont="1" applyBorder="1" applyAlignment="1">
      <alignment vertical="center"/>
    </xf>
    <xf numFmtId="164" fontId="19" fillId="0" borderId="1" xfId="3" applyFont="1" applyFill="1" applyBorder="1" applyAlignment="1">
      <alignment vertical="center"/>
    </xf>
    <xf numFmtId="14" fontId="15" fillId="3" borderId="1" xfId="18" applyNumberFormat="1" applyFont="1" applyFill="1" applyBorder="1" applyAlignment="1" applyProtection="1">
      <alignment vertical="center"/>
      <protection locked="0"/>
    </xf>
    <xf numFmtId="164" fontId="19" fillId="0" borderId="1" xfId="3" applyFont="1" applyBorder="1" applyAlignment="1">
      <alignment vertical="center"/>
    </xf>
    <xf numFmtId="42" fontId="19" fillId="0" borderId="1" xfId="0" applyNumberFormat="1" applyFont="1" applyBorder="1" applyAlignment="1">
      <alignment vertical="center"/>
    </xf>
    <xf numFmtId="1" fontId="15" fillId="0" borderId="1" xfId="0" applyNumberFormat="1" applyFont="1" applyBorder="1" applyAlignment="1" applyProtection="1">
      <alignment vertical="center"/>
      <protection locked="0"/>
    </xf>
    <xf numFmtId="169" fontId="21" fillId="0" borderId="1" xfId="0" applyNumberFormat="1" applyFont="1" applyBorder="1" applyAlignment="1">
      <alignment vertical="center"/>
    </xf>
    <xf numFmtId="173" fontId="22" fillId="0" borderId="1" xfId="0" applyNumberFormat="1" applyFont="1" applyBorder="1" applyAlignment="1">
      <alignment vertical="center"/>
    </xf>
    <xf numFmtId="167" fontId="21" fillId="0" borderId="1" xfId="0" applyNumberFormat="1" applyFont="1" applyBorder="1" applyAlignment="1">
      <alignment vertical="center"/>
    </xf>
    <xf numFmtId="169" fontId="21" fillId="3" borderId="1" xfId="0" applyNumberFormat="1" applyFont="1" applyFill="1" applyBorder="1" applyAlignment="1">
      <alignment vertical="center"/>
    </xf>
    <xf numFmtId="173" fontId="22" fillId="3" borderId="1" xfId="0" applyNumberFormat="1" applyFont="1" applyFill="1" applyBorder="1" applyAlignment="1">
      <alignment vertical="center"/>
    </xf>
    <xf numFmtId="1" fontId="21" fillId="0" borderId="1" xfId="0" applyNumberFormat="1" applyFont="1" applyBorder="1" applyAlignment="1">
      <alignment vertical="center"/>
    </xf>
    <xf numFmtId="176" fontId="21" fillId="0" borderId="1" xfId="0" applyNumberFormat="1" applyFont="1" applyBorder="1" applyAlignment="1">
      <alignment vertical="center"/>
    </xf>
    <xf numFmtId="173" fontId="21" fillId="0" borderId="1" xfId="0" applyNumberFormat="1" applyFont="1" applyBorder="1" applyAlignment="1">
      <alignment vertical="center"/>
    </xf>
    <xf numFmtId="173" fontId="21" fillId="0" borderId="1" xfId="4" applyNumberFormat="1" applyFont="1" applyFill="1" applyBorder="1" applyAlignment="1" applyProtection="1">
      <alignment vertical="center"/>
      <protection locked="0"/>
    </xf>
    <xf numFmtId="2" fontId="21" fillId="3" borderId="1" xfId="0" applyNumberFormat="1" applyFont="1" applyFill="1" applyBorder="1" applyAlignment="1">
      <alignment vertical="center"/>
    </xf>
    <xf numFmtId="176" fontId="21" fillId="3" borderId="1" xfId="0" applyNumberFormat="1" applyFont="1" applyFill="1" applyBorder="1" applyAlignment="1">
      <alignment vertical="center"/>
    </xf>
    <xf numFmtId="173" fontId="21" fillId="3" borderId="1" xfId="0" applyNumberFormat="1" applyFont="1" applyFill="1" applyBorder="1" applyAlignment="1">
      <alignment vertical="center"/>
    </xf>
    <xf numFmtId="14" fontId="21" fillId="3" borderId="1" xfId="0" applyNumberFormat="1" applyFont="1" applyFill="1" applyBorder="1" applyAlignment="1">
      <alignment vertical="center"/>
    </xf>
    <xf numFmtId="2" fontId="21" fillId="0" borderId="1" xfId="0" applyNumberFormat="1" applyFont="1" applyBorder="1" applyAlignment="1">
      <alignment vertical="center"/>
    </xf>
    <xf numFmtId="49" fontId="21" fillId="3" borderId="1" xfId="0" applyNumberFormat="1" applyFont="1" applyFill="1" applyBorder="1" applyAlignment="1">
      <alignment vertical="center"/>
    </xf>
    <xf numFmtId="0" fontId="21" fillId="3" borderId="1" xfId="1" applyFont="1" applyFill="1" applyBorder="1" applyAlignment="1">
      <alignment vertical="center"/>
    </xf>
    <xf numFmtId="173" fontId="21" fillId="3" borderId="1" xfId="1" applyNumberFormat="1" applyFont="1" applyFill="1" applyBorder="1" applyAlignment="1">
      <alignment vertical="center"/>
    </xf>
    <xf numFmtId="0" fontId="23" fillId="0" borderId="1" xfId="0" applyFont="1" applyBorder="1" applyAlignment="1">
      <alignment vertical="center"/>
    </xf>
    <xf numFmtId="167" fontId="21" fillId="3" borderId="1" xfId="0" applyNumberFormat="1" applyFont="1" applyFill="1" applyBorder="1" applyAlignment="1">
      <alignment vertical="center"/>
    </xf>
    <xf numFmtId="14" fontId="21" fillId="0" borderId="1" xfId="18" applyNumberFormat="1" applyFont="1" applyBorder="1" applyAlignment="1">
      <alignment vertical="center"/>
    </xf>
    <xf numFmtId="3" fontId="21" fillId="0" borderId="1" xfId="0" applyNumberFormat="1" applyFont="1" applyBorder="1" applyAlignment="1">
      <alignment vertical="center"/>
    </xf>
    <xf numFmtId="173" fontId="21" fillId="0" borderId="1" xfId="30" applyNumberFormat="1" applyFont="1" applyFill="1" applyBorder="1" applyAlignment="1" applyProtection="1">
      <alignment vertical="center"/>
      <protection locked="0"/>
    </xf>
    <xf numFmtId="3" fontId="21" fillId="3" borderId="1" xfId="0" applyNumberFormat="1" applyFont="1" applyFill="1" applyBorder="1" applyAlignment="1">
      <alignment vertical="center"/>
    </xf>
    <xf numFmtId="0" fontId="22" fillId="0" borderId="1" xfId="11" applyFont="1" applyBorder="1" applyAlignment="1">
      <alignment vertical="center"/>
    </xf>
    <xf numFmtId="14" fontId="22" fillId="0" borderId="1" xfId="11" applyNumberFormat="1" applyFont="1" applyBorder="1" applyAlignment="1">
      <alignment vertical="center"/>
    </xf>
    <xf numFmtId="173" fontId="22" fillId="0" borderId="1" xfId="11" applyNumberFormat="1" applyFont="1" applyBorder="1" applyAlignment="1">
      <alignment vertical="center"/>
    </xf>
    <xf numFmtId="0" fontId="26" fillId="0" borderId="1" xfId="0" applyFont="1" applyBorder="1" applyAlignment="1">
      <alignment vertical="center"/>
    </xf>
    <xf numFmtId="14" fontId="26" fillId="0" borderId="1" xfId="0" applyNumberFormat="1" applyFont="1" applyBorder="1" applyAlignment="1">
      <alignment vertical="center"/>
    </xf>
    <xf numFmtId="173" fontId="22" fillId="0" borderId="1" xfId="3" applyNumberFormat="1" applyFont="1" applyFill="1" applyBorder="1" applyAlignment="1">
      <alignment vertical="center"/>
    </xf>
    <xf numFmtId="170" fontId="21" fillId="0" borderId="1" xfId="0" applyNumberFormat="1" applyFont="1" applyBorder="1" applyAlignment="1">
      <alignment vertical="center"/>
    </xf>
    <xf numFmtId="0" fontId="22" fillId="3" borderId="1" xfId="18" applyFont="1" applyFill="1" applyBorder="1" applyAlignment="1">
      <alignment vertical="center"/>
    </xf>
    <xf numFmtId="0" fontId="22" fillId="3" borderId="1" xfId="18" applyFont="1" applyFill="1" applyBorder="1" applyAlignment="1" applyProtection="1">
      <alignment vertical="center"/>
      <protection locked="0"/>
    </xf>
    <xf numFmtId="14" fontId="22" fillId="3" borderId="1" xfId="18" applyNumberFormat="1" applyFont="1" applyFill="1" applyBorder="1" applyAlignment="1" applyProtection="1">
      <alignment vertical="center"/>
      <protection locked="0"/>
    </xf>
    <xf numFmtId="1" fontId="22" fillId="0" borderId="1" xfId="0" applyNumberFormat="1" applyFont="1" applyBorder="1" applyAlignment="1">
      <alignment vertical="center"/>
    </xf>
    <xf numFmtId="0" fontId="21" fillId="0" borderId="1" xfId="17" applyFont="1" applyBorder="1" applyAlignment="1" applyProtection="1">
      <alignment vertical="center"/>
      <protection locked="0"/>
    </xf>
    <xf numFmtId="1" fontId="21" fillId="0" borderId="1" xfId="17" applyNumberFormat="1" applyFont="1" applyBorder="1" applyAlignment="1" applyProtection="1">
      <alignment vertical="center"/>
      <protection locked="0"/>
    </xf>
    <xf numFmtId="11" fontId="21" fillId="0" borderId="1" xfId="17" applyNumberFormat="1" applyFont="1" applyBorder="1" applyAlignment="1" applyProtection="1">
      <alignment vertical="center"/>
      <protection locked="0"/>
    </xf>
    <xf numFmtId="174" fontId="22" fillId="0" borderId="1" xfId="0" applyNumberFormat="1" applyFont="1" applyBorder="1" applyAlignment="1">
      <alignment vertical="center"/>
    </xf>
    <xf numFmtId="16" fontId="21" fillId="0" borderId="1" xfId="17" applyNumberFormat="1" applyFont="1" applyBorder="1" applyAlignment="1" applyProtection="1">
      <alignment vertical="center"/>
      <protection locked="0"/>
    </xf>
    <xf numFmtId="175" fontId="22" fillId="0" borderId="1" xfId="0" applyNumberFormat="1" applyFont="1" applyBorder="1" applyAlignment="1">
      <alignment vertical="center"/>
    </xf>
    <xf numFmtId="0" fontId="19" fillId="0" borderId="1" xfId="17" applyFont="1" applyBorder="1" applyAlignment="1" applyProtection="1">
      <alignment vertical="center"/>
      <protection locked="0"/>
    </xf>
  </cellXfs>
  <cellStyles count="31">
    <cellStyle name="Bueno" xfId="1" builtinId="26"/>
    <cellStyle name="Millares 2" xfId="2" xr:uid="{00000000-0005-0000-0000-000002000000}"/>
    <cellStyle name="Moneda [0]" xfId="3" builtinId="7"/>
    <cellStyle name="Moneda 10 2 2" xfId="26" xr:uid="{00000000-0005-0000-0000-000005000000}"/>
    <cellStyle name="Moneda 2" xfId="4" xr:uid="{00000000-0005-0000-0000-000006000000}"/>
    <cellStyle name="Moneda 2 2" xfId="14" xr:uid="{00000000-0005-0000-0000-000007000000}"/>
    <cellStyle name="Moneda 23 2" xfId="16" xr:uid="{00000000-0005-0000-0000-000008000000}"/>
    <cellStyle name="Moneda 3" xfId="5" xr:uid="{00000000-0005-0000-0000-000009000000}"/>
    <cellStyle name="Moneda 3 2" xfId="6" xr:uid="{00000000-0005-0000-0000-00000A000000}"/>
    <cellStyle name="Moneda 34" xfId="19" xr:uid="{00000000-0005-0000-0000-00000B000000}"/>
    <cellStyle name="Moneda 35" xfId="21" xr:uid="{00000000-0005-0000-0000-00000C000000}"/>
    <cellStyle name="Moneda 4" xfId="7" xr:uid="{00000000-0005-0000-0000-00000D000000}"/>
    <cellStyle name="Moneda 5" xfId="24" xr:uid="{00000000-0005-0000-0000-00000E000000}"/>
    <cellStyle name="Moneda 7" xfId="30" xr:uid="{5A23FDB6-73AA-4C85-A8A9-45E4EA0BF57A}"/>
    <cellStyle name="Normal" xfId="0" builtinId="0"/>
    <cellStyle name="Normal 10 2 2" xfId="22" xr:uid="{00000000-0005-0000-0000-000010000000}"/>
    <cellStyle name="Normal 11" xfId="8" xr:uid="{00000000-0005-0000-0000-000011000000}"/>
    <cellStyle name="Normal 13" xfId="29" xr:uid="{9AC5A541-16B3-4513-851F-B6EEAAE09A2A}"/>
    <cellStyle name="Normal 14" xfId="17" xr:uid="{00000000-0005-0000-0000-000012000000}"/>
    <cellStyle name="Normal 15" xfId="20" xr:uid="{00000000-0005-0000-0000-000013000000}"/>
    <cellStyle name="Normal 2" xfId="9" xr:uid="{00000000-0005-0000-0000-000014000000}"/>
    <cellStyle name="Normal 2 2" xfId="10" xr:uid="{00000000-0005-0000-0000-000015000000}"/>
    <cellStyle name="Normal 2 2 2" xfId="18" xr:uid="{00000000-0005-0000-0000-000016000000}"/>
    <cellStyle name="Normal 2 2 2 2" xfId="25" xr:uid="{00000000-0005-0000-0000-000017000000}"/>
    <cellStyle name="Normal 3" xfId="11" xr:uid="{00000000-0005-0000-0000-000018000000}"/>
    <cellStyle name="Normal 4 2" xfId="23" xr:uid="{00000000-0005-0000-0000-000019000000}"/>
    <cellStyle name="Normal 5" xfId="12" xr:uid="{00000000-0005-0000-0000-00001A000000}"/>
    <cellStyle name="Normal 6" xfId="13" xr:uid="{00000000-0005-0000-0000-00001B000000}"/>
    <cellStyle name="Normal 7" xfId="27" xr:uid="{DCB7E4B8-3C33-477B-B6CD-FBCCA0AF6D92}"/>
    <cellStyle name="Normal 8" xfId="28" xr:uid="{7D82110E-70F6-40DB-BE90-5A1948497D9B}"/>
    <cellStyle name="Normal 8 2" xfId="15" xr:uid="{00000000-0005-0000-0000-00001C000000}"/>
  </cellStyles>
  <dxfs count="2">
    <dxf>
      <font>
        <color rgb="FF9C0006"/>
      </font>
      <fill>
        <patternFill>
          <bgColor rgb="FFFFC7CE"/>
        </patternFill>
      </fill>
    </dxf>
    <dxf>
      <numFmt numFmtId="168"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7.0739553806848432E-2"/>
          <c:y val="0.25008703612320937"/>
          <c:w val="0.52601545743939404"/>
          <c:h val="0.71721541619286688"/>
        </c:manualLayout>
      </c:layout>
      <c:pie3DChart>
        <c:varyColors val="1"/>
        <c:ser>
          <c:idx val="1"/>
          <c:order val="1"/>
          <c:dLbls>
            <c:dLbl>
              <c:idx val="0"/>
              <c:layout>
                <c:manualLayout>
                  <c:x val="-8.8310691334962318E-2"/>
                  <c:y val="0.10421621003096684"/>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14106750137236"/>
                      <c:h val="0.15044504995458674"/>
                    </c:manualLayout>
                  </c15:layout>
                </c:ext>
                <c:ext xmlns:c16="http://schemas.microsoft.com/office/drawing/2014/chart" uri="{C3380CC4-5D6E-409C-BE32-E72D297353CC}">
                  <c16:uniqueId val="{00000000-F435-427F-800D-96063983D109}"/>
                </c:ext>
              </c:extLst>
            </c:dLbl>
            <c:dLbl>
              <c:idx val="1"/>
              <c:layout>
                <c:manualLayout>
                  <c:x val="-0.13256868136115113"/>
                  <c:y val="-0.25803015320759326"/>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54299407468635"/>
                      <c:h val="0.15044504995458674"/>
                    </c:manualLayout>
                  </c15:layout>
                </c:ext>
                <c:ext xmlns:c16="http://schemas.microsoft.com/office/drawing/2014/chart" uri="{C3380CC4-5D6E-409C-BE32-E72D297353CC}">
                  <c16:uniqueId val="{00000001-F435-427F-800D-96063983D109}"/>
                </c:ext>
              </c:extLst>
            </c:dLbl>
            <c:dLbl>
              <c:idx val="2"/>
              <c:layout>
                <c:manualLayout>
                  <c:x val="4.8855139428132445E-2"/>
                  <c:y val="-9.1589208325703469E-2"/>
                </c:manualLayout>
              </c:layout>
              <c:numFmt formatCode="0.0%" sourceLinked="0"/>
              <c:spPr/>
              <c:txPr>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66082553976109"/>
                      <c:h val="0.13046004842615011"/>
                    </c:manualLayout>
                  </c15:layout>
                </c:ext>
                <c:ext xmlns:c16="http://schemas.microsoft.com/office/drawing/2014/chart" uri="{C3380CC4-5D6E-409C-BE32-E72D297353CC}">
                  <c16:uniqueId val="{00000002-F435-427F-800D-96063983D109}"/>
                </c:ext>
              </c:extLst>
            </c:dLbl>
            <c:dLbl>
              <c:idx val="3"/>
              <c:layout>
                <c:manualLayout>
                  <c:x val="0.11802576495928942"/>
                  <c:y val="7.04927431096065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35-427F-800D-96063983D10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Tabla!$B$18:$B$21</c:f>
              <c:strCache>
                <c:ptCount val="4"/>
                <c:pt idx="0">
                  <c:v>Compra ágil / Convenio Marco (Chilecompra)</c:v>
                </c:pt>
                <c:pt idx="1">
                  <c:v>Licitación Pública</c:v>
                </c:pt>
                <c:pt idx="2">
                  <c:v>Licitación Privada</c:v>
                </c:pt>
                <c:pt idx="3">
                  <c:v>Trato Directo</c:v>
                </c:pt>
              </c:strCache>
            </c:strRef>
          </c:cat>
          <c:val>
            <c:numRef>
              <c:f>Tabla!$G$18:$G$21</c:f>
              <c:numCache>
                <c:formatCode>0.0%</c:formatCode>
                <c:ptCount val="4"/>
                <c:pt idx="0">
                  <c:v>0.30239402072292965</c:v>
                </c:pt>
                <c:pt idx="1">
                  <c:v>0.22967976046720159</c:v>
                </c:pt>
                <c:pt idx="2">
                  <c:v>5.6445711117424557E-3</c:v>
                </c:pt>
                <c:pt idx="3">
                  <c:v>0.4622816476981263</c:v>
                </c:pt>
              </c:numCache>
            </c:numRef>
          </c:val>
          <c:extLst>
            <c:ext xmlns:c16="http://schemas.microsoft.com/office/drawing/2014/chart" uri="{C3380CC4-5D6E-409C-BE32-E72D297353CC}">
              <c16:uniqueId val="{00000004-F435-427F-800D-96063983D109}"/>
            </c:ext>
          </c:extLst>
        </c:ser>
        <c:ser>
          <c:idx val="0"/>
          <c:order val="0"/>
          <c:dLbls>
            <c:dLbl>
              <c:idx val="1"/>
              <c:layout>
                <c:manualLayout>
                  <c:x val="-0.17592121432797778"/>
                  <c:y val="-0.236474237207339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35-427F-800D-96063983D109}"/>
                </c:ext>
              </c:extLst>
            </c:dLbl>
            <c:dLbl>
              <c:idx val="2"/>
              <c:layout>
                <c:manualLayout>
                  <c:x val="0.12661371808292748"/>
                  <c:y val="-0.180035680051673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435-427F-800D-96063983D109}"/>
                </c:ext>
              </c:extLst>
            </c:dLbl>
            <c:dLbl>
              <c:idx val="3"/>
              <c:layout>
                <c:manualLayout>
                  <c:x val="0.18504816955684009"/>
                  <c:y val="4.26254347796927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35-427F-800D-96063983D109}"/>
                </c:ext>
              </c:extLst>
            </c:dLbl>
            <c:numFmt formatCode="0.0%" sourceLinked="0"/>
            <c:spPr>
              <a:effectLst>
                <a:outerShdw dist="50800" sx="1000" sy="1000" algn="ctr" rotWithShape="0">
                  <a:schemeClr val="bg1"/>
                </a:outerShdw>
              </a:effectLst>
            </c:spPr>
            <c:txPr>
              <a:bodyPr/>
              <a:lstStyle/>
              <a:p>
                <a:pPr>
                  <a:defRPr sz="1050" b="1" baseline="0">
                    <a:solidFill>
                      <a:schemeClr val="bg1"/>
                    </a:solidFill>
                  </a:defRPr>
                </a:pPr>
                <a:endParaRPr lang="es-CL"/>
              </a:p>
            </c:txPr>
            <c:showLegendKey val="0"/>
            <c:showVal val="0"/>
            <c:showCatName val="1"/>
            <c:showSerName val="0"/>
            <c:showPercent val="1"/>
            <c:showBubbleSize val="0"/>
            <c:showLeaderLines val="0"/>
            <c:extLst>
              <c:ext xmlns:c15="http://schemas.microsoft.com/office/drawing/2012/chart" uri="{CE6537A1-D6FC-4f65-9D91-7224C49458BB}"/>
            </c:extLst>
          </c:dLbls>
          <c:cat>
            <c:strRef>
              <c:f>[1]Tabla!$B$17:$B$20</c:f>
              <c:strCache>
                <c:ptCount val="4"/>
                <c:pt idx="0">
                  <c:v>Convenio Marco</c:v>
                </c:pt>
                <c:pt idx="1">
                  <c:v>Licitación Pública</c:v>
                </c:pt>
                <c:pt idx="2">
                  <c:v>Licitación Privada</c:v>
                </c:pt>
                <c:pt idx="3">
                  <c:v>Trato Directo</c:v>
                </c:pt>
              </c:strCache>
            </c:strRef>
          </c:cat>
          <c:val>
            <c:numRef>
              <c:f>[1]Tabla!$G$17:$G$20</c:f>
              <c:numCache>
                <c:formatCode>General</c:formatCode>
                <c:ptCount val="4"/>
                <c:pt idx="0">
                  <c:v>0.22656119295174346</c:v>
                </c:pt>
                <c:pt idx="1">
                  <c:v>0.33273598930970405</c:v>
                </c:pt>
                <c:pt idx="2">
                  <c:v>9.0280028711561447E-2</c:v>
                </c:pt>
                <c:pt idx="3">
                  <c:v>0.35042278902699103</c:v>
                </c:pt>
              </c:numCache>
            </c:numRef>
          </c:val>
          <c:extLst>
            <c:ext xmlns:c16="http://schemas.microsoft.com/office/drawing/2014/chart" uri="{C3380CC4-5D6E-409C-BE32-E72D297353CC}">
              <c16:uniqueId val="{00000008-F435-427F-800D-96063983D109}"/>
            </c:ext>
          </c:extLst>
        </c:ser>
        <c:dLbls>
          <c:showLegendKey val="0"/>
          <c:showVal val="0"/>
          <c:showCatName val="0"/>
          <c:showSerName val="0"/>
          <c:showPercent val="1"/>
          <c:showBubbleSize val="0"/>
          <c:showLeaderLines val="0"/>
        </c:dLbls>
      </c:pie3DChart>
      <c:spPr>
        <a:noFill/>
        <a:ln w="25400">
          <a:noFill/>
        </a:ln>
      </c:spPr>
    </c:plotArea>
    <c:legend>
      <c:legendPos val="r"/>
      <c:layout>
        <c:manualLayout>
          <c:xMode val="edge"/>
          <c:yMode val="edge"/>
          <c:x val="0.68153354120524601"/>
          <c:y val="0.1996572907950539"/>
          <c:w val="0.30299538668212056"/>
          <c:h val="0.36816923770087323"/>
        </c:manualLayout>
      </c:layout>
      <c:overlay val="0"/>
      <c:txPr>
        <a:bodyPr/>
        <a:lstStyle/>
        <a:p>
          <a:pPr rtl="0">
            <a:defRPr sz="1600"/>
          </a:pPr>
          <a:endParaRPr lang="es-CL"/>
        </a:p>
      </c:txPr>
    </c:legend>
    <c:plotVisOnly val="1"/>
    <c:dispBlanksAs val="gap"/>
    <c:showDLblsOverMax val="0"/>
  </c:chart>
  <c:spPr>
    <a:ln cmpd="dbl"/>
    <a:effectLst>
      <a:outerShdw blurRad="50800" dist="38100" dir="2700000" algn="tl" rotWithShape="0">
        <a:prstClr val="black">
          <a:alpha val="40000"/>
        </a:prstClr>
      </a:outerShdw>
    </a:effectLst>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19048</xdr:colOff>
      <xdr:row>26</xdr:row>
      <xdr:rowOff>114300</xdr:rowOff>
    </xdr:from>
    <xdr:to>
      <xdr:col>6</xdr:col>
      <xdr:colOff>552450</xdr:colOff>
      <xdr:row>52</xdr:row>
      <xdr:rowOff>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0.71953</cdr:x>
      <cdr:y>0.17035</cdr:y>
    </cdr:from>
    <cdr:to>
      <cdr:x>0.82304</cdr:x>
      <cdr:y>0.18329</cdr:y>
    </cdr:to>
    <cdr:sp macro="" textlink="">
      <cdr:nvSpPr>
        <cdr:cNvPr id="2" name="1 CuadroTexto"/>
        <cdr:cNvSpPr txBox="1"/>
      </cdr:nvSpPr>
      <cdr:spPr>
        <a:xfrm xmlns:a="http://schemas.openxmlformats.org/drawingml/2006/main">
          <a:off x="4105276" y="601982"/>
          <a:ext cx="590550"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0.07679</cdr:x>
      <cdr:y>0.01348</cdr:y>
    </cdr:from>
    <cdr:to>
      <cdr:x>0.95677</cdr:x>
      <cdr:y>0.20485</cdr:y>
    </cdr:to>
    <cdr:sp macro="" textlink="">
      <cdr:nvSpPr>
        <cdr:cNvPr id="3" name="2 CuadroTexto"/>
        <cdr:cNvSpPr txBox="1"/>
      </cdr:nvSpPr>
      <cdr:spPr>
        <a:xfrm xmlns:a="http://schemas.openxmlformats.org/drawingml/2006/main">
          <a:off x="389118" y="47122"/>
          <a:ext cx="4459108" cy="66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INFORME MECANISMOS DE COMPRA Y CONTRATACIÓN</a:t>
          </a:r>
          <a:endParaRPr lang="es-CL" sz="1200">
            <a:effectLst/>
            <a:latin typeface="Arial" panose="020B0604020202020204" pitchFamily="34" charset="0"/>
            <a:cs typeface="Arial" panose="020B0604020202020204" pitchFamily="34" charset="0"/>
          </a:endParaRPr>
        </a:p>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MINISTERIO PÚBLICO</a:t>
          </a:r>
          <a:endParaRPr lang="es-CL" sz="1200">
            <a:effectLst/>
            <a:latin typeface="Arial" panose="020B0604020202020204" pitchFamily="34" charset="0"/>
            <a:cs typeface="Arial" panose="020B0604020202020204" pitchFamily="34" charset="0"/>
          </a:endParaRPr>
        </a:p>
        <a:p xmlns:a="http://schemas.openxmlformats.org/drawingml/2006/main">
          <a:pPr algn="ctr"/>
          <a:r>
            <a:rPr lang="es-CL" sz="1200" b="1" i="0" baseline="0">
              <a:effectLst/>
              <a:latin typeface="Arial" panose="020B0604020202020204" pitchFamily="34" charset="0"/>
              <a:ea typeface="+mn-ea"/>
              <a:cs typeface="Arial" panose="020B0604020202020204" pitchFamily="34" charset="0"/>
            </a:rPr>
            <a:t>PRIMER TRIMESTRE 2026</a:t>
          </a:r>
          <a:endParaRPr lang="es-CL" sz="12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arada/Documents/ENRIQUE%20PARADA/Informes%20Transparencia/Informe%20Mecanismos%20de%20Compra%20y%20Contrataci&#243;n%20MP%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Base Trimestral"/>
      <sheetName val="Informe"/>
    </sheetNames>
    <sheetDataSet>
      <sheetData sheetId="0">
        <row r="17">
          <cell r="B17" t="str">
            <v>Convenio Marco</v>
          </cell>
          <cell r="G17">
            <v>0.22656119295174346</v>
          </cell>
        </row>
        <row r="18">
          <cell r="B18" t="str">
            <v>Licitación Pública</v>
          </cell>
          <cell r="G18">
            <v>0.33273598930970405</v>
          </cell>
        </row>
        <row r="19">
          <cell r="B19" t="str">
            <v>Licitación Privada</v>
          </cell>
          <cell r="G19">
            <v>9.0280028711561447E-2</v>
          </cell>
        </row>
        <row r="20">
          <cell r="B20" t="str">
            <v>Trato Directo</v>
          </cell>
          <cell r="G20">
            <v>0.35042278902699103</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rique Parada Gavilán" refreshedDate="46140.728706250004" createdVersion="8" refreshedVersion="8" minRefreshableVersion="3" recordCount="1043" xr:uid="{0182ED0B-5B13-4628-8E68-C87B83468033}">
  <cacheSource type="worksheet">
    <worksheetSource ref="A4:M1047" sheet="Base Trimestral"/>
  </cacheSource>
  <cacheFields count="13">
    <cacheField name="Centro Financiero" numFmtId="0">
      <sharedItems containsBlank="1"/>
    </cacheField>
    <cacheField name="Mecanismo de Compra" numFmtId="0">
      <sharedItems/>
    </cacheField>
    <cacheField name="Tipo y N° de Resolución" numFmtId="0">
      <sharedItems/>
    </cacheField>
    <cacheField name="Mecanismo para Informe" numFmtId="0">
      <sharedItems count="8">
        <s v="Trato Directo"/>
        <s v="Licitación Pública"/>
        <s v="Licitación Privada"/>
        <s v="Compra Agil / Convenio Marco"/>
        <s v="Compra ágil / Convenio Marco (Chilecompra)" u="1"/>
        <s v="Compra Agil" u="1"/>
        <s v="Covenio Marco" u="1"/>
        <s v="Convenio Marco" u="1"/>
      </sharedItems>
    </cacheField>
    <cacheField name="Fecha de Resolución" numFmtId="0">
      <sharedItems containsDate="1" containsBlank="1" containsMixedTypes="1" minDate="2006-03-17T00:00:00" maxDate="2026-03-31T00:00:00"/>
    </cacheField>
    <cacheField name="Documento de Compra" numFmtId="0">
      <sharedItems containsBlank="1"/>
    </cacheField>
    <cacheField name="N° Documento" numFmtId="0">
      <sharedItems containsBlank="1" containsMixedTypes="1" containsNumber="1" containsInteger="1" minValue="29" maxValue="42600081"/>
    </cacheField>
    <cacheField name="Fecha Documento de Compra" numFmtId="0">
      <sharedItems containsSemiMixedTypes="0" containsNonDate="0" containsDate="1" containsString="0" minDate="2026-01-02T00:00:00" maxDate="2026-04-01T00:00:00"/>
    </cacheField>
    <cacheField name="Descripción de la Compra" numFmtId="0">
      <sharedItems containsBlank="1" longText="1"/>
    </cacheField>
    <cacheField name="Razón Social Proveedor" numFmtId="0">
      <sharedItems containsBlank="1"/>
    </cacheField>
    <cacheField name="R.U.T. N° Proveedor" numFmtId="0">
      <sharedItems containsBlank="1"/>
    </cacheField>
    <cacheField name="Monto contratado o a contratar (impuesto incluido) indicar moneda: $, UF, US$ u otro" numFmtId="0">
      <sharedItems containsSemiMixedTypes="0" containsString="0" containsNumber="1" minValue="14161" maxValue="95425000.439999998"/>
    </cacheField>
    <cacheField name="Mes / año" numFmtId="17">
      <sharedItems containsSemiMixedTypes="0" containsNonDate="0" containsDate="1" containsString="0" minDate="2025-10-01T00:00:00" maxDate="2026-03-04T00:00:00" count="7">
        <d v="2026-01-01T00:00:00"/>
        <d v="2026-02-01T00:00:00"/>
        <d v="2026-03-01T00:00:00"/>
        <d v="2026-03-03T00:00:00" u="1"/>
        <d v="2025-12-01T00:00:00" u="1"/>
        <d v="2025-11-01T00:00:00" u="1"/>
        <d v="2025-10-01T00:00:0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3">
  <r>
    <s v="F.R. Arica y Parinacota"/>
    <s v="Contratacion Directa"/>
    <s v="18-FR NRO. 92"/>
    <x v="0"/>
    <d v="2025-12-03T00:00:00"/>
    <s v="Orden de Servicio"/>
    <n v="18260006"/>
    <d v="2026-01-02T00:00:00"/>
    <s v="Renovacion del contrato de prestacion de servicios de transporte privado para la URAVIT, por un plazo de 12 meses."/>
    <s v="LUIS OMAR LOPEZ ARANCIBIBA"/>
    <s v="7132767-1"/>
    <n v="20925300"/>
    <x v="0"/>
  </r>
  <r>
    <s v="F.R. Arica y Parinacota"/>
    <s v="Contratacion Directa"/>
    <s v="18-FR NRO. 03"/>
    <x v="0"/>
    <d v="2026-01-05T00:00:00"/>
    <s v="Orden de Servicio"/>
    <n v="18260007"/>
    <d v="2026-01-05T00:00:00"/>
    <s v="Contratacion de los servicios de grabacion de video y transmisión vía streaming de la cuenta publica."/>
    <s v="FRANCISCO MANUEL SANDOVAL VILLARROEL"/>
    <s v="13005254-1"/>
    <n v="2359882"/>
    <x v="0"/>
  </r>
  <r>
    <s v="F.R. Arica y Parinacota"/>
    <s v="Contratacion Directa"/>
    <s v="18-FR NRO. 06"/>
    <x v="0"/>
    <d v="2026-01-20T00:00:00"/>
    <s v="Orden de Servicio"/>
    <s v="696027-3-TD26"/>
    <d v="2026-01-21T00:00:00"/>
    <s v="Mantención preventiva correspondiente a los 30.000 kilómetros del vehículo instituacional asiganado para la FR"/>
    <s v="HERMANAS CERDA CORTEZ LTDA"/>
    <s v="76123734-9"/>
    <n v="301690"/>
    <x v="0"/>
  </r>
  <r>
    <s v="F.R. Arica y Parinacota"/>
    <s v="Licitación Pública"/>
    <s v="FN/MP N° 2060"/>
    <x v="1"/>
    <d v="2024-08-13T00:00:00"/>
    <s v="Orden de Compra"/>
    <n v="18260014"/>
    <d v="2026-01-26T00:00:00"/>
    <s v="Pasajes aéreos en la ruta ARI-SCL y SCL-ARI. Los pasajes fueron destinados a la FA P.M.B.D."/>
    <s v="Soc. de Turismo e Inversiones Inmobiliarias Limitada."/>
    <s v="76.204.527-3"/>
    <n v="283798"/>
    <x v="0"/>
  </r>
  <r>
    <s v="F.R. Tarapacá"/>
    <s v="Contratación correspondiente a Gastos de Representación"/>
    <s v="FN/MP N°3031"/>
    <x v="0"/>
    <d v="2025-12-18T00:00:00"/>
    <s v="Orden de Servicio"/>
    <n v="1260003"/>
    <d v="2026-01-12T00:00:00"/>
    <s v="Servicio de coctel para cuenta pública FR Tarapacá, aut. sg. Res. FN N°3031 de fecha 18-12-25"/>
    <s v="GOURMET EVENTOS IQUIQUE"/>
    <s v="77817887-7"/>
    <n v="1424430"/>
    <x v="0"/>
  </r>
  <r>
    <s v="F.R. Tarapacá"/>
    <s v="Compra/Contratación inferior a 3 UTM"/>
    <s v="No Aplica"/>
    <x v="0"/>
    <s v="No Aplica"/>
    <s v="Orden de Servicio"/>
    <n v="1260006"/>
    <d v="2026-01-08T00:00:00"/>
    <s v="Servicio de evaluación psicolaboral p/un cargo profesional"/>
    <s v="PEOPLE GO SPA"/>
    <s v="77073835-0"/>
    <n v="99397"/>
    <x v="0"/>
  </r>
  <r>
    <s v="F.R. Tarapacá"/>
    <s v="Compra/Contratación inferior a 3 UTM"/>
    <s v="No Aplica"/>
    <x v="0"/>
    <s v="No Aplica"/>
    <s v="Orden de Servicio"/>
    <n v="1260007"/>
    <d v="2026-01-13T00:00:00"/>
    <s v="Servicio de evaluación psicolaboral p/un cargo técnico"/>
    <s v="PEOPLE GO SPA"/>
    <s v="77073835-0"/>
    <n v="99380"/>
    <x v="0"/>
  </r>
  <r>
    <s v="F.R. Tarapacá"/>
    <s v="Compra/Contratación inferior a 3 UTM"/>
    <s v="No Aplica"/>
    <x v="0"/>
    <s v="No Aplica"/>
    <s v="Orden de Servicio"/>
    <n v="1260010"/>
    <d v="2026-01-19T00:00:00"/>
    <s v="Servicio de evaluación psicolaboral p/un cargo profesional"/>
    <s v="PEOPLE GO SPA"/>
    <s v="77073835-0"/>
    <n v="99342"/>
    <x v="0"/>
  </r>
  <r>
    <s v="F.R. Tarapacá"/>
    <s v="Compra/Contratación inferior a 3 UTM"/>
    <s v="No Aplica"/>
    <x v="0"/>
    <s v="No Aplica"/>
    <s v="Orden de Servicio"/>
    <n v="1260011"/>
    <d v="2026-01-22T00:00:00"/>
    <s v="Servicio de evaluación psicolaboral p/un cargo auxiliar"/>
    <s v="PEOPLE GO SPA"/>
    <s v="77073835-0"/>
    <n v="91377"/>
    <x v="0"/>
  </r>
  <r>
    <s v="F.R. Tarapacá"/>
    <s v="Compra/Contratación inferior a 3 UTM"/>
    <s v="No Aplica"/>
    <x v="0"/>
    <s v="No Aplica"/>
    <s v="Orden de Servicio"/>
    <n v="1260012"/>
    <d v="2026-01-23T00:00:00"/>
    <s v="Reparación equipo aire acondicionado instalado en 1° piso FR, para instalar sistema de bombas condensado."/>
    <s v="CLIMA PARTNER SPA"/>
    <s v="77631891-4"/>
    <n v="202300"/>
    <x v="0"/>
  </r>
  <r>
    <s v="F.R. Tarapacá"/>
    <s v="Compra/Contratación inferior a 3 UTM"/>
    <s v="No Aplica"/>
    <x v="0"/>
    <s v="No Aplica"/>
    <s v="Orden de Servicio"/>
    <n v="1260015"/>
    <d v="2026-01-30T00:00:00"/>
    <s v="Suscripción digital para 2 usuarios a La Estrella de Iquique, año 2026."/>
    <s v="EMPRESA PERIODISTICA EL NORTE S.A."/>
    <s v="84295700-1"/>
    <n v="133691"/>
    <x v="0"/>
  </r>
  <r>
    <s v="F.R. Tarapacá"/>
    <s v="Compra/Contratación inferior a 3 UTM"/>
    <s v="No Aplica"/>
    <x v="0"/>
    <s v="No Aplica"/>
    <s v="Orden de Servicio"/>
    <n v="1260016"/>
    <d v="2026-01-30T00:00:00"/>
    <s v="Servicio de evaluación psicolaboral para postulante a cargo Profesional (AA/AA)"/>
    <s v="PEOPLE GO SPA"/>
    <s v="77073835-0"/>
    <n v="99291"/>
    <x v="0"/>
  </r>
  <r>
    <s v="F.R. Tarapacá"/>
    <s v="Compra/Contratación inferior a 3 UTM"/>
    <s v="No Aplica"/>
    <x v="0"/>
    <s v="No Aplica"/>
    <s v="Orden de Servicio"/>
    <n v="1260017"/>
    <d v="2026-01-30T00:00:00"/>
    <s v="Suministro e instalación de 8 chapas de cajoneras en Proyecto Regional de ingreso."/>
    <s v="CAZINCO SPA"/>
    <s v="78080727-K"/>
    <n v="190400"/>
    <x v="0"/>
  </r>
  <r>
    <s v="F.R. Antofagasta"/>
    <s v="Contratacion Directa"/>
    <s v="FN/MP No. 1027/2024"/>
    <x v="0"/>
    <d v="2024-04-26T00:00:00"/>
    <s v="Orden de Compra"/>
    <n v="2260001"/>
    <d v="2026-01-02T00:00:00"/>
    <s v="Servicio de aseo mes enero 2026 para oficinas ECOH de la ciudad de Calama."/>
    <s v="FILOMENA BARRA Y CIA LTDA."/>
    <s v="52.001.942-1"/>
    <n v="1082900"/>
    <x v="0"/>
  </r>
  <r>
    <s v="F.R. Antofagasta"/>
    <s v="Contratacion Directa"/>
    <s v="FR/ R II 15/2026"/>
    <x v="0"/>
    <d v="2026-01-05T00:00:00"/>
    <s v="Orden de Compra"/>
    <n v="2260002"/>
    <d v="2026-01-05T00:00:00"/>
    <s v="Servicio de cafetería para asistentes a jornada &quot;Desentrañando el laberinto del crimen organizado y el tráfico de drogas en el Norte&quot; a realizarse el jueves 08 de enero de 2026. "/>
    <s v="HOTEL ANTOFAGASTA S.A."/>
    <s v="96.884.900-K"/>
    <n v="321300"/>
    <x v="0"/>
  </r>
  <r>
    <s v="F.R. Antofagasta"/>
    <s v="Compra/Contratación inferior a 3 UTM"/>
    <s v="No Aplica"/>
    <x v="0"/>
    <s v="No Aplica"/>
    <s v="Orden de Compra"/>
    <s v="697036-1-TD26"/>
    <d v="2026-01-05T00:00:00"/>
    <s v="Servicio anual de suscripción del diario La Tercera. "/>
    <s v="COMERCIALIZADORA GC S.A."/>
    <s v="76.058.347-2"/>
    <n v="123601"/>
    <x v="0"/>
  </r>
  <r>
    <s v="F.R. Antofagasta"/>
    <s v="Contratacion Directa"/>
    <s v="FN/MP No. 1027/2024"/>
    <x v="0"/>
    <d v="2024-04-26T00:00:00"/>
    <s v="Orden de Compra"/>
    <n v="2260008"/>
    <d v="2026-01-12T00:00:00"/>
    <s v="Servicio de aseo para oficinas ECOH Calama "/>
    <s v="FILOMENA BARRA Y CIA LTDA."/>
    <s v="52.001.942-1"/>
    <n v="1082900"/>
    <x v="0"/>
  </r>
  <r>
    <s v="F.R. Antofagasta"/>
    <s v="Compra/Contratación inferior a 3 UTM"/>
    <s v="No Aplica"/>
    <x v="0"/>
    <s v="No Aplica"/>
    <s v="Orden de Compra"/>
    <n v="2260009"/>
    <d v="2026-01-15T00:00:00"/>
    <s v="Publicacion concurso publico"/>
    <s v="AGENCIA COLOMA CARRASCO"/>
    <s v="77.002.769-1"/>
    <n v="175204"/>
    <x v="0"/>
  </r>
  <r>
    <s v="F.R. Antofagasta"/>
    <s v="Compra/Contratación inferior a 3 UTM"/>
    <s v="No Aplica"/>
    <x v="0"/>
    <s v="No Aplica"/>
    <s v="Orden de Compra"/>
    <n v="2260010"/>
    <d v="2026-01-16T00:00:00"/>
    <s v="reparacion equipo aire acondicionado UAF"/>
    <s v="TRANSP. Y SERV. INT.JULIA  ARANDA"/>
    <s v="76.201.119-0"/>
    <n v="153746"/>
    <x v="0"/>
  </r>
  <r>
    <s v="F.R. Antofagasta"/>
    <s v="Compra/Contratación inferior a 3 UTM"/>
    <s v="No Aplica"/>
    <x v="0"/>
    <s v="No Aplica"/>
    <s v="Orden de Compra"/>
    <n v="2260011"/>
    <d v="2026-01-16T00:00:00"/>
    <s v="Reparacion FUga AGUA SAN PEDRO DE ATACAMA"/>
    <s v="JOSE RETAMALES GONZALEZ"/>
    <s v="10.844.827-K"/>
    <n v="176991"/>
    <x v="0"/>
  </r>
  <r>
    <s v="F.R. Antofagasta"/>
    <s v="Compra/Contratación inferior a 3 UTM"/>
    <s v="No Aplica"/>
    <x v="0"/>
    <s v="No Aplica"/>
    <s v="Orden de Compra"/>
    <n v="2260012"/>
    <d v="2026-01-19T00:00:00"/>
    <s v="Evaluacion Psicolaboral auxliliar suplente Taltal"/>
    <s v="CENTRO DE EV. Y ASESORIAS  PSICOLOGICAS LTDA"/>
    <s v="77.906.372-0"/>
    <n v="30000"/>
    <x v="0"/>
  </r>
  <r>
    <s v="F.R. Antofagasta"/>
    <s v="Compra/Contratación inferior a 3 UTM"/>
    <s v="No Aplica"/>
    <x v="0"/>
    <s v="No Aplica"/>
    <s v="Orden de Compra"/>
    <n v="2260017"/>
    <d v="2026-01-26T00:00:00"/>
    <s v="Compra insumos cafeteria Fiscal Regional at. autoridades"/>
    <s v="PROVEEDORES INTEGRALES PRISA"/>
    <s v="76.213.681-3"/>
    <n v="142769"/>
    <x v="0"/>
  </r>
  <r>
    <s v="F.R. Antofagasta"/>
    <s v="Compra/Contratación inferior a 3 UTM"/>
    <s v="No Aplica"/>
    <x v="0"/>
    <s v="No Aplica"/>
    <s v="Orden de Compra"/>
    <n v="2260018"/>
    <d v="2026-01-28T00:00:00"/>
    <s v="Casa FAC Reparación filtracion ducha telefono retirar ceramicas muro y reponer para cambiar posición combinación"/>
    <s v="MJR SERVICIOS SPA"/>
    <s v="77.169.637-6"/>
    <n v="107100"/>
    <x v="0"/>
  </r>
  <r>
    <s v="F.R. Antofagasta"/>
    <s v="Compra/Contratación inferior a 3 UTM"/>
    <s v="No Aplica"/>
    <x v="0"/>
    <s v="No Aplica"/>
    <s v="Orden de Compra"/>
    <n v="2260019"/>
    <d v="2026-01-28T00:00:00"/>
    <s v="FL MEJILLONES SUMINSTRO E INTALACION DE BOMBA CONDENSADO AIRE ACONDICIONADO"/>
    <s v="CLIMA DEL DESIERTO SPA"/>
    <s v="76.790.171-2"/>
    <n v="172550"/>
    <x v="0"/>
  </r>
  <r>
    <s v="F.R. Atacama"/>
    <s v="Compra/Contratación inferior a 3 UTM"/>
    <s v="No Aplica"/>
    <x v="0"/>
    <s v="No Aplica"/>
    <s v="Otro"/>
    <n v="3260012"/>
    <d v="2026-01-20T00:00:00"/>
    <s v="Arreglo floral para realización de ceremonia Cuenta Publica del Fiscal Regional 2026."/>
    <s v="ADRIANA ELIZABETH MORALES VILLARROEL"/>
    <s v="10.669.027-8"/>
    <n v="140000"/>
    <x v="0"/>
  </r>
  <r>
    <s v="F.R. Atacama"/>
    <s v="Licitación Pública"/>
    <s v="FN/MP N° 2060"/>
    <x v="1"/>
    <d v="2024-08-13T00:00:00"/>
    <s v="Orden de Compra"/>
    <n v="3260002"/>
    <d v="2026-01-06T00:00:00"/>
    <s v="Pasaje aéreo para Fiscal Adjunto, Fiscalía Local de Copiapó, la finalidad de realizar diligencias de investigación en causa."/>
    <s v="Soc. de Turismo e Inversiones Inmobiliarias Limitada."/>
    <s v="76.204.527-3"/>
    <n v="183366"/>
    <x v="0"/>
  </r>
  <r>
    <s v="F.R. Atacama"/>
    <s v="Licitación Pública"/>
    <s v="FN/MP N° 2060"/>
    <x v="1"/>
    <d v="2024-08-13T00:00:00"/>
    <s v="Orden de Compra"/>
    <n v="3260003"/>
    <d v="2026-01-06T00:00:00"/>
    <s v="Pasajes aéreos para Jefe de Asesoría Juridica, para realización de diligencias en causas asignadas el al Fiscal Regional de Atacama en la ciudad de Arica."/>
    <s v="Soc. de Turismo e Inversiones Inmobiliarias Limitada."/>
    <s v="76.204.527-3"/>
    <n v="494288"/>
    <x v="0"/>
  </r>
  <r>
    <s v="F.R. Atacama"/>
    <s v="Licitación Pública"/>
    <s v="FN/MP N° 2060"/>
    <x v="1"/>
    <d v="2024-08-13T00:00:00"/>
    <s v="Orden de Compra"/>
    <n v="3260004"/>
    <d v="2026-01-06T00:00:00"/>
    <s v="Pasajes aéreos para el Fiscal Regional de Atacama, para realización de diligencias en causas asignadas al FR."/>
    <s v="Soc. de Turismo e Inversiones Inmobiliarias Limitada."/>
    <s v="76.204.527-3"/>
    <n v="557268"/>
    <x v="0"/>
  </r>
  <r>
    <s v="F.R. Atacama"/>
    <s v="Licitación Pública"/>
    <s v="FN/MP N° 2060"/>
    <x v="1"/>
    <d v="2024-08-13T00:00:00"/>
    <s v="Orden de Compra"/>
    <n v="3260005"/>
    <d v="2026-01-06T00:00:00"/>
    <s v="Pasajes aéreos para el Fiscal Adjunto, Fiscalía Local de Copiapó, para realización de diligencias en causas asignadas al FR."/>
    <s v="Soc. de Turismo e Inversiones Inmobiliarias Limitada."/>
    <s v="76.204.527-3"/>
    <n v="306032"/>
    <x v="0"/>
  </r>
  <r>
    <s v="F.R. Atacama"/>
    <s v="Contratación correspondiente a Gastos de Representación"/>
    <s v="No Aplica"/>
    <x v="0"/>
    <s v="No Aplica"/>
    <s v="Otro"/>
    <n v="3260008"/>
    <d v="2026-01-16T00:00:00"/>
    <s v="Servicio de Cafetería para la realización de la Ceremonia de Cuenta Publica del Fiscal Regional de Atacama, realizada el 23 de enero, contratación exenta de reglamento Art. 7 letra d."/>
    <s v="SIDESA CHILE S.A."/>
    <s v="76.255.245-0"/>
    <n v="1499400"/>
    <x v="0"/>
  </r>
  <r>
    <s v="F.R. Atacama"/>
    <s v="Compra/Contratación inferior a 3 UTM"/>
    <s v="No Aplica"/>
    <x v="0"/>
    <s v="No Aplica"/>
    <s v="Otro"/>
    <n v="3260010"/>
    <d v="2026-01-05T00:00:00"/>
    <s v="Banderas institucional para uso exterior e interior y cumplimiento del protocolo institucional."/>
    <s v="VICTORIA PAREDES AYALA"/>
    <s v="83.60.380-1"/>
    <n v="130900"/>
    <x v="0"/>
  </r>
  <r>
    <s v="F.R. Atacama"/>
    <s v="Compra/Contratación inferior a 3 UTM"/>
    <s v="No Aplica"/>
    <x v="0"/>
    <s v="No Aplica"/>
    <s v="Otro"/>
    <n v="3260013"/>
    <d v="2026-01-29T00:00:00"/>
    <s v="Renovación firma electrónica avanzada (FEA) para el Fiscal Regional de Atacama con Vigencia 1 año"/>
    <s v="E SIGN S.A."/>
    <s v="99.551.740-K"/>
    <n v="24740"/>
    <x v="0"/>
  </r>
  <r>
    <s v="F.R. Coquimbo"/>
    <s v="Licitación Pública"/>
    <s v="FN/MP N° 2167"/>
    <x v="1"/>
    <d v="2024-08-27T00:00:00"/>
    <s v="Orden de Compra"/>
    <n v="42600006"/>
    <d v="2026-01-06T00:00:00"/>
    <s v="Servicio de aseo Oficina ECOH Enero a diciembre 2026,"/>
    <s v="ASEO INDUSTRIAL Y COMERC. EL CHAÑAR S.A"/>
    <s v="76573646-3"/>
    <n v="11613303"/>
    <x v="0"/>
  </r>
  <r>
    <s v="F.R. Coquimbo"/>
    <s v="Compra/Contratación inferior a 3 UTM"/>
    <s v="No Aplica"/>
    <x v="0"/>
    <s v="No Aplica"/>
    <s v="Orden de Compra"/>
    <n v="42600012"/>
    <d v="2026-01-07T00:00:00"/>
    <s v="Servicio de Interpretacion a la lengua de Señas Chilena para Cuenta Publica del Fiscal Regional, el dia 30 de enero de 2026.-"/>
    <s v="KAREN DANIELA MADARIAGA CABRERA"/>
    <s v="13223655-0"/>
    <n v="176991"/>
    <x v="0"/>
  </r>
  <r>
    <s v="F.R. Coquimbo"/>
    <s v="Contratacion Directa"/>
    <s v="4-FR N° 1827"/>
    <x v="0"/>
    <d v="2025-08-01T00:00:00"/>
    <s v="Orden de Compra"/>
    <n v="42600015"/>
    <d v="2026-01-20T00:00:00"/>
    <s v="Evaluacion Psicolaboral para tres postulantes a cargo de Profesional Abogado ECOH."/>
    <s v="CONSULTORA TCS GROUP SEARCH SPA"/>
    <s v="77108874-0"/>
    <n v="417899"/>
    <x v="0"/>
  </r>
  <r>
    <s v="F.R. Coquimbo"/>
    <s v="Contratacion Directa"/>
    <s v="4-FR Nº 163 "/>
    <x v="0"/>
    <d v="2023-10-12T00:00:00"/>
    <s v="Orden de Compra"/>
    <n v="42600016"/>
    <d v="2026-01-20T00:00:00"/>
    <s v="Reparacion Correctiva de equipo de Aire Acondicionado (Suministro e instalacion de Bomba de condensado en oficina Fiscal)."/>
    <s v="JAYA SPA"/>
    <s v="76484358-4"/>
    <n v="236215"/>
    <x v="0"/>
  </r>
  <r>
    <s v="F.R. Coquimbo"/>
    <s v="Contratacion Directa"/>
    <s v="4-FR Nº 164"/>
    <x v="0"/>
    <d v="2023-10-12T00:00:00"/>
    <s v="Orden de Compra"/>
    <n v="42600017"/>
    <d v="2026-01-20T00:00:00"/>
    <s v="Reparacion Correctiva de equipo de Aire Acondicionado (Suministro e instalacion de Bomba de condensado en equipo tercer piso)."/>
    <s v="JAYA SPA"/>
    <s v="76484358-4"/>
    <n v="236215"/>
    <x v="0"/>
  </r>
  <r>
    <s v="F.R. Coquimbo"/>
    <s v="Contratacion Directa"/>
    <s v="4-FR Nº 165"/>
    <x v="0"/>
    <d v="2023-10-12T00:00:00"/>
    <s v="Orden de Compra"/>
    <n v="42600018"/>
    <d v="2026-01-23T00:00:00"/>
    <s v="Reparacion Correctiva de equipo de Aire Acondicionado (Reparacion ducteria equipo split ductos en sector administracion)."/>
    <s v="JAYA SPA"/>
    <s v="76484358-4"/>
    <n v="309400"/>
    <x v="0"/>
  </r>
  <r>
    <s v="F.R. Coquimbo"/>
    <s v="Compra/Contratación inferior a 3 UTM"/>
    <s v="No Aplica"/>
    <x v="0"/>
    <s v="No Aplica"/>
    <s v="Orden de Compra"/>
    <n v="42600019"/>
    <d v="2026-01-23T00:00:00"/>
    <s v="Servicio de Fumigacion y desinfeccion en las dependencias ubicadas en oficinas Sacfi."/>
    <s v="ROSA TEJADA LEPE"/>
    <s v="8388706-0"/>
    <n v="107100"/>
    <x v="0"/>
  </r>
  <r>
    <s v="F.R. Coquimbo"/>
    <s v="Contratacion Directa"/>
    <s v="4-FR N° 1827"/>
    <x v="0"/>
    <d v="2025-08-01T00:00:00"/>
    <s v="Orden de Compra"/>
    <n v="42600020"/>
    <d v="2026-01-26T00:00:00"/>
    <s v="Evaluaciones Psicolaborales para el cargo de profesional abogado asistente."/>
    <s v="CONSULTORA TCS GROUP SEARCH SPA"/>
    <s v="77108874-0"/>
    <n v="278600"/>
    <x v="0"/>
  </r>
  <r>
    <s v="F.R. Coquimbo"/>
    <s v="Compra/Contratación inferior a 3 UTM"/>
    <s v="No Aplica"/>
    <x v="0"/>
    <s v="No Aplica"/>
    <s v="Orden de Compra"/>
    <n v="42600022"/>
    <d v="2026-01-29T00:00:00"/>
    <s v="Evaluacion Psicolaboral para reemplazo administrativo ECOH.-"/>
    <s v="CONSULTORA TCS GROUP SEARCH SPA"/>
    <s v="77108874-0"/>
    <n v="99499"/>
    <x v="0"/>
  </r>
  <r>
    <s v="F.R. Valparaíso"/>
    <s v="Contratación correspondiente a Gastos de Representación"/>
    <s v="No Aplica"/>
    <x v="0"/>
    <s v="No Aplica"/>
    <s v="Orden de Compra"/>
    <n v="5260001"/>
    <d v="2026-01-06T00:00:00"/>
    <s v="Servicio de Coffe Break - cuenta pública Fiscal Regional "/>
    <s v="COMERCIAL A&amp;A SPA"/>
    <s v="76.925.774-8"/>
    <n v="1783215"/>
    <x v="0"/>
  </r>
  <r>
    <s v="F.R. Valparaíso"/>
    <s v="Licitación Pública"/>
    <s v="05-FR N°3"/>
    <x v="1"/>
    <d v="2026-01-06T00:00:00"/>
    <s v="Orden de Compra"/>
    <n v="5260004"/>
    <d v="2026-01-07T00:00:00"/>
    <s v="Servicio de mantenimiento preventivo de sistemas de climatización de las Fiscalías Locales de Quilpué y Quintero"/>
    <s v="QUEMPIN SPA"/>
    <s v="77.772.215-K"/>
    <n v="2603586"/>
    <x v="0"/>
  </r>
  <r>
    <s v="F.R. Valparaíso"/>
    <s v="Licitación Pública"/>
    <s v="FN/MP N° 2060"/>
    <x v="1"/>
    <d v="2024-08-13T00:00:00"/>
    <s v="Orden de Compra"/>
    <n v="5260002"/>
    <d v="2026-01-09T00:00:00"/>
    <s v="Compra de pasaje aéreo- cometido funcionario Fiscal Regional"/>
    <s v="Soc. de Turismo e Inversiones Inmobiliarias Limitada."/>
    <s v="76.204.527-3"/>
    <n v="272384"/>
    <x v="0"/>
  </r>
  <r>
    <s v="F.R. Valparaíso"/>
    <s v="Compra/Contratación inferior a 3 UTM"/>
    <s v="No Aplica"/>
    <x v="0"/>
    <s v="No Aplica"/>
    <s v="Orden de Compra"/>
    <n v="5260003"/>
    <d v="2026-01-13T00:00:00"/>
    <s v="Servicio de desratizado en bodegas de la Fiscalía Local de San Felipe"/>
    <s v="SERVICIOS DE ING. Y FUM. ENTOMOLOGY SPA"/>
    <s v="77.567.786-4"/>
    <n v="119714"/>
    <x v="0"/>
  </r>
  <r>
    <s v="F.R. Valparaíso"/>
    <s v="Compra/Contratación inferior a 3 UTM"/>
    <s v="No Aplica"/>
    <x v="0"/>
    <s v="No Aplica"/>
    <s v="Orden de Compra"/>
    <n v="5260007"/>
    <d v="2026-01-26T00:00:00"/>
    <s v="Renovación suscripción anual Diario La Estrella"/>
    <s v="EMPRESA EL MERCURIO DE VALPARAISO S.A.P."/>
    <s v="96.705.640-5"/>
    <n v="96810"/>
    <x v="0"/>
  </r>
  <r>
    <s v="F.R. Valparaíso"/>
    <s v="Compra/Contratación inferior a 3 UTM"/>
    <s v="No Aplica"/>
    <x v="0"/>
    <s v="No Aplica"/>
    <s v="Orden de Compra"/>
    <n v="5260008"/>
    <d v="2026-01-26T00:00:00"/>
    <s v="Renovación suscripción anual Diario El Observador"/>
    <s v="EMPRESA PERIODISTICA EL OBSERVADOR LTDA."/>
    <s v="79.557.640-1"/>
    <n v="38400"/>
    <x v="0"/>
  </r>
  <r>
    <s v="F.R. Valparaíso"/>
    <s v="Compra/Contratación inferior a 3 UTM"/>
    <s v="No Aplica"/>
    <x v="0"/>
    <s v="No Aplica"/>
    <s v="Orden de Compra"/>
    <n v="5260016"/>
    <d v="2026-01-29T00:00:00"/>
    <s v="Renovación suscripción anual Diario La Tercera"/>
    <s v="COMERCIALIZADORA GC S.A."/>
    <s v="76.058.347-2"/>
    <n v="123601"/>
    <x v="0"/>
  </r>
  <r>
    <s v="F.R. O´Higgins"/>
    <s v="Contratación correspondiente a Gastos de Representación"/>
    <s v="FN/MP N° 3031"/>
    <x v="0"/>
    <d v="2025-12-18T00:00:00"/>
    <s v="Orden de Compra"/>
    <n v="6260002"/>
    <d v="2026-01-05T00:00:00"/>
    <s v="Servicio de coffe break para cuenta publica a realizarse en la Casa de la Cueca de Graneros el día 9 de enero de 2026."/>
    <s v="EVENTOS CORREA Y SAAVEDRA LIMITADA"/>
    <s v="77.480.265-7"/>
    <n v="1890000"/>
    <x v="0"/>
  </r>
  <r>
    <s v="F.R. O´Higgins"/>
    <s v="Compra/Contratación inferior a 3 UTM"/>
    <s v="No Aplica"/>
    <x v="0"/>
    <s v="No Aplica"/>
    <s v="Orden de Compra"/>
    <n v="6260007"/>
    <d v="2026-01-09T00:00:00"/>
    <s v="Arriendo de dos Generadores"/>
    <s v="FRANCISCO SEBASTIAN BARRERA CASANOVA"/>
    <s v="13.786.217-4"/>
    <n v="59500"/>
    <x v="0"/>
  </r>
  <r>
    <s v="F.R. O´Higgins"/>
    <s v="Compra/Contratación inferior a 3 UTM"/>
    <s v="No Aplica"/>
    <x v="0"/>
    <s v="No Aplica"/>
    <s v="Orden de Compra"/>
    <n v="6260008"/>
    <d v="2026-01-09T00:00:00"/>
    <s v="Reparación aire acondicionado (cambio bomba condensado)"/>
    <s v="REFRICLIMA SPA"/>
    <s v="77.914.712-6"/>
    <n v="136000"/>
    <x v="0"/>
  </r>
  <r>
    <s v="F.R. O´Higgins"/>
    <s v="Compra/Contratación inferior a 3 UTM"/>
    <s v="No Aplica"/>
    <x v="0"/>
    <s v="No Aplica"/>
    <s v="Orden de Compra"/>
    <n v="6260014"/>
    <d v="2026-01-20T00:00:00"/>
    <s v="Reposición de luminarias en subterráneo edificio Fiscalía Regional"/>
    <s v="GUILLERMO IGNACIO GUZMAN MORAN"/>
    <s v="16.816.622-2"/>
    <n v="101376"/>
    <x v="0"/>
  </r>
  <r>
    <s v="F.R. O´Higgins"/>
    <s v="Compra/Contratación inferior a 3 UTM"/>
    <s v="No Aplica"/>
    <x v="0"/>
    <s v="No Aplica"/>
    <s v="Orden de Compra"/>
    <n v="6260015"/>
    <d v="2026-01-20T00:00:00"/>
    <s v="Reposición trabador magnético puerta 3er piso FL Rancagua"/>
    <s v="GUILLERMO IGNACIO GUZMAN MORAN"/>
    <s v="16.816.622-2"/>
    <n v="69559"/>
    <x v="0"/>
  </r>
  <r>
    <s v="F.R. O´Higgins"/>
    <s v="Compra/Contratación inferior a 3 UTM"/>
    <s v="No Aplica"/>
    <x v="0"/>
    <s v="No Aplica"/>
    <s v="Orden de Compra"/>
    <n v="6260016"/>
    <d v="2026-01-20T00:00:00"/>
    <s v="Reparación aire acondicionado oficina 4to piso (cambio bomba condensado)"/>
    <s v="REFRICLIMA SPA"/>
    <s v="77.914.712-6"/>
    <n v="136000"/>
    <x v="0"/>
  </r>
  <r>
    <s v="F.R. Maule"/>
    <s v="Contratacion Directa"/>
    <s v="RESOLUCIÓN FR N°12/2026"/>
    <x v="0"/>
    <d v="2026-01-15T00:00:00"/>
    <s v="Orden de Compra"/>
    <n v="7260001"/>
    <d v="2026-01-15T00:00:00"/>
    <s v="Revisión y Recarga de Refrigerante en Sistema de Climatización Fiscalía Local de Linares RES FR N°12/2026"/>
    <s v="SERVICIOS INDUSTRIAL"/>
    <s v="77551932-0"/>
    <n v="497309"/>
    <x v="0"/>
  </r>
  <r>
    <s v="F.R. Maule"/>
    <s v="Compra/Contratación inferior a 3 UTM"/>
    <s v="No Aplica"/>
    <x v="0"/>
    <s v="No Aplica"/>
    <s v="Orden de Compra"/>
    <n v="7260002"/>
    <d v="2026-01-19T00:00:00"/>
    <s v="Transmisión de video y audio en vivo de la Cuenta Pública 2025. Fiscalía Regional del Maule"/>
    <s v="RADICALMEDIA SPA"/>
    <s v="77199444-K"/>
    <n v="178500"/>
    <x v="0"/>
  </r>
  <r>
    <s v="F.R. Maule"/>
    <s v="Contratacion Directa"/>
    <s v="RESOLUCIÓN FR N°214/2025"/>
    <x v="0"/>
    <d v="2025-12-15T00:00:00"/>
    <s v="Orden de Compra"/>
    <n v="7260003"/>
    <d v="2026-01-19T00:00:00"/>
    <s v="Reparación de ascensor N°1 Fiscalía Local de Talca, Resolución FRM/MP N°214/2025"/>
    <s v="TK ELEVADORES CHILE"/>
    <s v="96726480-6"/>
    <n v="1895421"/>
    <x v="0"/>
  </r>
  <r>
    <s v="F.R. Maule"/>
    <s v="Compra/Contratación inferior a 3 UTM"/>
    <s v="No Aplica"/>
    <x v="0"/>
    <s v="No Aplica"/>
    <s v="Orden de Compra"/>
    <n v="7260004"/>
    <d v="2026-01-20T00:00:00"/>
    <s v="Diagnóstico Unidad interior clima 4° piso Fiscalía Regional del Maule"/>
    <s v="POLAR CLIMA SPA"/>
    <s v="77892582-6"/>
    <n v="142800"/>
    <x v="0"/>
  </r>
  <r>
    <s v="F.R. Maule"/>
    <s v="Contratación correspondiente a Gastos de Representación"/>
    <s v="No Aplica"/>
    <x v="0"/>
    <d v="2025-12-18T00:00:00"/>
    <s v="Orden de Compra"/>
    <n v="7260008"/>
    <d v="2026-01-21T00:00:00"/>
    <s v="Servicio de Cóctel Cuenta Pública 2025, Fiscalía Regional del Maule RES FN/MP N°3031/2025"/>
    <s v="RUBEN TAPIA RAMIREZ"/>
    <s v="76293770-0"/>
    <n v="1890000"/>
    <x v="0"/>
  </r>
  <r>
    <s v="F.R. Maule"/>
    <s v="Compra/Contratación inferior a 3 UTM"/>
    <s v="No Aplica"/>
    <x v="0"/>
    <s v="No Aplica"/>
    <s v="Orden de Compra"/>
    <n v="7260015"/>
    <d v="2026-01-30T00:00:00"/>
    <s v="Suministro y Reemplazo de Citófono Portero Metálico acceso peatonal FL San Javier"/>
    <s v="COMERCIAL E INVERSIO"/>
    <s v="77768602-K"/>
    <n v="90000"/>
    <x v="0"/>
  </r>
  <r>
    <s v="F.R. Maule"/>
    <s v="Compra/Contratación inferior a 3 UTM"/>
    <s v="No Aplica"/>
    <x v="0"/>
    <s v="No Aplica"/>
    <s v="Orden de Compra"/>
    <n v="7260016"/>
    <d v="2026-01-30T00:00:00"/>
    <s v="Suministro - Cambio de enchufe conector y cambios de chapas en cajones Vehículo Fiscalía Móvil. Cotización 02-02-01. Proyecto UNAAC."/>
    <s v="COMERCIAL E INVERSIO"/>
    <s v="77768602-K"/>
    <n v="67001"/>
    <x v="0"/>
  </r>
  <r>
    <s v="F.R. Maule"/>
    <s v="Compra/Contratación inferior a 3 UTM"/>
    <s v="No Aplica"/>
    <x v="0"/>
    <s v="No Aplica"/>
    <s v="Orden de Compra"/>
    <s v="No aplica"/>
    <d v="2026-01-28T00:00:00"/>
    <s v="Comparecencia Juicio Oral, FL Curico"/>
    <s v="CARMEN GLORIA REYES ALBORNOZ"/>
    <s v="11559838-4"/>
    <n v="158988"/>
    <x v="0"/>
  </r>
  <r>
    <s v="F.R. Maule"/>
    <s v="Compra/Contratación inferior a 3 UTM"/>
    <s v="No Aplica"/>
    <x v="0"/>
    <s v="No Aplica"/>
    <s v="Orden de Compra"/>
    <s v="No aplica"/>
    <d v="2026-01-28T00:00:00"/>
    <s v="Comparecencia Juicio Oral, FL Curico"/>
    <s v="CARMEN GLORIA REYES ALBORNOZ"/>
    <s v="11559838-4"/>
    <n v="158988"/>
    <x v="0"/>
  </r>
  <r>
    <s v="F.R. Maule"/>
    <s v="Compra/Contratación inferior a 3 UTM"/>
    <s v="No Aplica"/>
    <x v="0"/>
    <s v="No Aplica"/>
    <s v="Orden de Compra"/>
    <s v="No aplica"/>
    <d v="2026-01-28T00:00:00"/>
    <s v="Comparecencia Juicio Oral, FL Talca"/>
    <s v="VICTOR HUGO GARRIDO DIAZ"/>
    <s v="12416647-0"/>
    <n v="158988"/>
    <x v="0"/>
  </r>
  <r>
    <s v="F.R. Maule"/>
    <s v="Compra/Contratación inferior a 3 UTM"/>
    <s v="No Aplica"/>
    <x v="0"/>
    <s v="No Aplica"/>
    <s v="Orden de Compra"/>
    <s v="No aplica"/>
    <d v="2026-01-28T00:00:00"/>
    <s v="Comparecencia Juicio Oral, FL Linares"/>
    <s v="GERARDO ANTONIO CHANDIA GARRIDO"/>
    <s v="15139335-7"/>
    <n v="158989"/>
    <x v="0"/>
  </r>
  <r>
    <s v="F.R. Maule"/>
    <s v="Compra/Contratación inferior a 3 UTM"/>
    <s v="No Aplica"/>
    <x v="0"/>
    <s v="No Aplica"/>
    <s v="Orden de Compra"/>
    <s v="No aplica"/>
    <d v="2026-01-28T00:00:00"/>
    <s v="Comparecencia Juicio Oral, FL Curico"/>
    <s v="MACARENA ORTIZ RODRIGUEZ"/>
    <s v="16360572-4"/>
    <n v="198684"/>
    <x v="0"/>
  </r>
  <r>
    <s v="F.R. Ñuble"/>
    <s v="Contratación correspondiente a Gastos de Representación"/>
    <s v="No Aplica"/>
    <x v="0"/>
    <s v="No Aplica"/>
    <s v="Orden de Compra"/>
    <n v="20260001"/>
    <d v="2026-01-05T00:00:00"/>
    <s v="Servicio de atencion para 150 personas Cuenta Publica FR Ñuble"/>
    <s v="GABRIELA ANDREA CUEVAS ALVARADO"/>
    <s v="13.601.829-9"/>
    <n v="1889958"/>
    <x v="0"/>
  </r>
  <r>
    <s v="F.R. Ñuble"/>
    <s v="Compra/Contratación inferior a 3 UTM"/>
    <s v="No Aplica"/>
    <x v="0"/>
    <s v="No Aplica"/>
    <s v="Orden de Compra"/>
    <n v="20260002"/>
    <d v="2026-01-07T00:00:00"/>
    <s v="Servicio arriendo de equipos enfriadores de aire para ceremonia Cuenta Publica 2025"/>
    <s v="FRIO Y AGROINDUSTRIA SPA"/>
    <s v="76.294.335-2"/>
    <n v="59500"/>
    <x v="0"/>
  </r>
  <r>
    <s v="F.R. Ñuble"/>
    <s v="Compra/Contratación inferior a 3 UTM"/>
    <s v="No Aplica"/>
    <x v="0"/>
    <s v="No Aplica"/>
    <s v="Orden de Compra"/>
    <n v="20260004"/>
    <d v="2026-01-12T00:00:00"/>
    <s v="Servicio de visita técnica para revisión de alarma en ñla Of. Atención Coelemu"/>
    <s v="ADT SECURITY SERVICES S.A."/>
    <s v="96.719.620-7"/>
    <n v="40000"/>
    <x v="0"/>
  </r>
  <r>
    <s v="F.R. Ñuble"/>
    <s v="Compra/Contratación inferior a 3 UTM"/>
    <s v="No Aplica"/>
    <x v="0"/>
    <s v="No Aplica"/>
    <s v="Orden de Compra"/>
    <n v="20260005"/>
    <d v="2026-01-14T00:00:00"/>
    <s v="Servicio de visita técnica para revisión de alarma en la FL Bulnes"/>
    <s v="ADT SECURITY SERVICES S.A."/>
    <s v="96.719.620-7"/>
    <n v="40000"/>
    <x v="0"/>
  </r>
  <r>
    <s v="F.R. Ñuble"/>
    <s v="Licitación Privada"/>
    <s v="RES DER N° 25/2024"/>
    <x v="2"/>
    <d v="2024-12-19T00:00:00"/>
    <s v="Orden de Compra"/>
    <n v="20260007"/>
    <d v="2026-01-23T00:00:00"/>
    <s v="Servicio de 3 evaluaciones psicolaboral para cargo Abogado para la FR Ñuble"/>
    <s v="CONSULTORIA E INVESTIGACION EN RRHH SPA"/>
    <s v="76.580.320-9"/>
    <n v="417130"/>
    <x v="0"/>
  </r>
  <r>
    <s v="F.R. Ñuble"/>
    <s v="Compra/Contratación inferior a 3 UTM"/>
    <s v="No Aplica"/>
    <x v="0"/>
    <s v="No Aplica"/>
    <s v="Orden de Compra"/>
    <n v="20260008"/>
    <d v="2026-01-28T00:00:00"/>
    <s v="Servicio de publicación en diario La Discusión de Chillán"/>
    <s v="EMPRESA PERIODISTICA LA DISCUSION S.A."/>
    <s v="96.546.100-0"/>
    <n v="97973"/>
    <x v="0"/>
  </r>
  <r>
    <s v="F.R. Biobio"/>
    <s v="Compra/Contratación inferior a 3 UTM"/>
    <s v="No Aplica"/>
    <x v="0"/>
    <s v="No Aplica"/>
    <s v="Orden de Servicio"/>
    <n v="8260008"/>
    <d v="2026-01-27T00:00:00"/>
    <s v="Reparaciones menores para sala de reuniones de la Fiscalía Regional."/>
    <s v="PEDRO CAMILO MARTINEZ LOP"/>
    <s v="8.912.972-9"/>
    <n v="173740"/>
    <x v="0"/>
  </r>
  <r>
    <s v="F.R. Biobio"/>
    <s v="Contratación correspondiente a Gastos de Representación"/>
    <s v="No Aplica"/>
    <x v="0"/>
    <s v="No Aplica"/>
    <s v="Orden de Compra"/>
    <n v="8260002"/>
    <d v="2026-01-26T00:00:00"/>
    <s v="Servicio de Atención Autoridades  para  cuenta pública 2025 . Gastos Representación."/>
    <s v="SERV.BANQUETERIA Y PLANIF"/>
    <s v="76.327.733-K"/>
    <n v="1890000"/>
    <x v="0"/>
  </r>
  <r>
    <s v="F.R. Biobio"/>
    <s v="Compra/Contratación inferior a 3 UTM"/>
    <s v="No Aplica"/>
    <x v="0"/>
    <s v="No Aplica"/>
    <s v="Orden de Servicio"/>
    <n v="8260001"/>
    <d v="2026-01-20T00:00:00"/>
    <s v="Arriendo equipo iluminación para  cuenta pública 2025."/>
    <s v="MEDIA PARTNER PRODUCCIONE"/>
    <s v="77.586.814-7"/>
    <n v="150000"/>
    <x v="0"/>
  </r>
  <r>
    <s v="F.R. Biobio"/>
    <s v="Compra/Contratación inferior a 3 UTM"/>
    <s v="No Aplica"/>
    <x v="0"/>
    <s v="No Aplica"/>
    <s v="Orden de Servicio"/>
    <n v="8260004"/>
    <d v="2026-01-20T00:00:00"/>
    <s v="Servicio de arriendo de Podium cuenta pública 2025 Región del Bio Bio."/>
    <s v="EVENTOS MODEOCHO SPA"/>
    <s v="77.676.265-2"/>
    <n v="178500"/>
    <x v="0"/>
  </r>
  <r>
    <s v="F.R. Biobio"/>
    <s v="Compra/Contratación inferior a 3 UTM"/>
    <s v="No Aplica"/>
    <x v="0"/>
    <s v="No Aplica"/>
    <s v="Orden de Servicio"/>
    <n v="8260003"/>
    <d v="2026-01-20T00:00:00"/>
    <s v="Servicio de fotografía cuenta pública 2025 Región del Bio Bio."/>
    <s v="WESTCODE SPA"/>
    <s v="78.227.321-3"/>
    <n v="120000"/>
    <x v="0"/>
  </r>
  <r>
    <s v="F.R. Biobio"/>
    <s v="Contratacion Directa"/>
    <s v="Res. FRN° 29/2026"/>
    <x v="0"/>
    <d v="2026-01-19T00:00:00"/>
    <s v="Contrato"/>
    <n v="29"/>
    <d v="2026-01-19T00:00:00"/>
    <s v="Contratación Servicio de Arriendo vehículo adicional Unidad Ecoh Fiscalia Región Bio Bio. 90 dias a contar del 09/01/2026"/>
    <s v="Arrendadora de vehículos S.A."/>
    <s v="77.225.200-5"/>
    <n v="6277509"/>
    <x v="0"/>
  </r>
  <r>
    <s v="F.R. Araucanía"/>
    <s v="Contratacion Directa"/>
    <s v="FR N°07"/>
    <x v="0"/>
    <d v="2026-01-09T00:00:00"/>
    <s v="Orden de Compra"/>
    <n v="9260002"/>
    <d v="2026-01-13T00:00:00"/>
    <s v="Servicio de arriendo de salón para actividad Cuenta Publica del Fiscal Regional"/>
    <s v="Sociedad Comercial y Gastronómica Cumbres Araucania."/>
    <s v="76.867.767-0"/>
    <n v="400000"/>
    <x v="0"/>
  </r>
  <r>
    <s v="F.R. Araucanía"/>
    <s v="Contratacion Directa"/>
    <s v="FN/MP N° 3031/2025"/>
    <x v="0"/>
    <d v="2025-12-18T00:00:00"/>
    <s v="Orden de Compra"/>
    <n v="9260003"/>
    <d v="2026-01-13T00:00:00"/>
    <s v="Servicio de coffe break para asistentes a Cuenta Publica Fiscal Regional."/>
    <s v="Sociedad Comercial y Gastronómica Cumbres Araucania."/>
    <s v="76.867.767-0"/>
    <n v="1890000"/>
    <x v="0"/>
  </r>
  <r>
    <s v="F.R. Araucanía"/>
    <s v="Compra/Contratación inferior a 3 UTM"/>
    <s v="No Aplica"/>
    <x v="0"/>
    <s v="No Aplica"/>
    <s v="Orden de Compra"/>
    <n v="9260005"/>
    <d v="2026-01-15T00:00:00"/>
    <s v="Servicio de evaluación psicolaboral."/>
    <s v="Sargel Consultores Ltda"/>
    <s v="76.015.931-K"/>
    <n v="80675"/>
    <x v="0"/>
  </r>
  <r>
    <s v="F.R. Araucanía"/>
    <s v="Compra/Contratación inferior a 3 UTM"/>
    <s v="No Aplica"/>
    <x v="0"/>
    <s v="No Aplica"/>
    <s v="Orden de Compra"/>
    <n v="9260006"/>
    <d v="2026-01-16T00:00:00"/>
    <s v="Confección de timbres automáticos para fiscalia Lautaro"/>
    <s v="Sergio Patricio Lagos Vergara"/>
    <s v="9.884.475-9"/>
    <n v="173000"/>
    <x v="0"/>
  </r>
  <r>
    <s v="F.R. Araucanía"/>
    <s v="Licitación Pública"/>
    <s v="FN/MP N° 2060"/>
    <x v="1"/>
    <d v="2024-08-13T00:00:00"/>
    <s v="Orden de Compra"/>
    <n v="9260007"/>
    <d v="2026-01-20T00:00:00"/>
    <s v="Pasajes aéreos para funcionarios en comisión de servicio, trayecto Tco.-Santiago. Tco."/>
    <s v="Soc. de Turismo e Inversiones Inmobiliarias Limitada."/>
    <s v="76.204.527-3"/>
    <n v="233170"/>
    <x v="0"/>
  </r>
  <r>
    <s v="F.R. Araucanía"/>
    <s v="Compra/Contratación inferior a 3 UTM"/>
    <s v="No Aplica"/>
    <x v="0"/>
    <s v="No Aplica"/>
    <s v="Orden de Compra"/>
    <n v="9260008"/>
    <d v="2026-01-21T00:00:00"/>
    <s v="Aviso concurso publico cargo auxiliar Traiguén."/>
    <s v="Sociedad Periodistica Araucania S.A."/>
    <s v="87.778.800-8"/>
    <n v="203000"/>
    <x v="0"/>
  </r>
  <r>
    <s v="F.R. Araucanía"/>
    <s v="Licitación Pública"/>
    <s v="FN/MP N° 2060"/>
    <x v="1"/>
    <d v="2024-08-13T00:00:00"/>
    <s v="Orden de Compra"/>
    <n v="9260009"/>
    <d v="2026-01-23T00:00:00"/>
    <s v="Pasajes aéreos para funcionarios en comisión de servicio, trayecto Tco.-Santiago. Tco."/>
    <s v="Soc. de Turismo e Inversiones Inmobiliarias Limitada."/>
    <s v="76.204.527-3"/>
    <n v="369026"/>
    <x v="0"/>
  </r>
  <r>
    <s v="F.R. Araucanía"/>
    <s v="Compra/Contratación inferior a 3 UTM"/>
    <s v="No Aplica"/>
    <x v="0"/>
    <s v="No Aplica"/>
    <s v="Orden de Compra"/>
    <n v="9260010"/>
    <d v="2026-01-26T00:00:00"/>
    <s v="Suscripción anual Diario Austral Digital."/>
    <s v="Sociedad Periodistica Araucania S.A."/>
    <s v="87.778.800-8"/>
    <n v="133690"/>
    <x v="0"/>
  </r>
  <r>
    <s v="F.R. Araucanía"/>
    <s v="Compra/Contratación inferior a 3 UTM"/>
    <s v="No Aplica"/>
    <x v="0"/>
    <s v="No Aplica"/>
    <s v="Orden de Compra"/>
    <n v="9260011"/>
    <d v="2026-01-28T00:00:00"/>
    <s v="Reparación de botón de llamado ascensor edificio institucional."/>
    <s v="Fabrimetal S.A."/>
    <s v="85.233.500-9"/>
    <n v="174860"/>
    <x v="0"/>
  </r>
  <r>
    <s v="F.R. Araucanía"/>
    <s v="Compra/Contratación inferior a 3 UTM"/>
    <s v="No Aplica"/>
    <x v="0"/>
    <s v="No Aplica"/>
    <s v="Orden de Compra"/>
    <n v="9260012"/>
    <d v="2026-01-30T00:00:00"/>
    <s v="Reparación en lavamanos baño tercer piso FR"/>
    <s v="Construcciones Patricio Manosalva Fernández E.I.R.L."/>
    <s v="76.490.409-5"/>
    <n v="89250"/>
    <x v="0"/>
  </r>
  <r>
    <s v="F.R. Los Ríos"/>
    <s v="Compra/Contratación inferior a 3 UTM"/>
    <s v="No Aplica"/>
    <x v="0"/>
    <s v="No Aplica"/>
    <s v="Orden de Compra"/>
    <n v="19260004"/>
    <d v="2026-01-08T00:00:00"/>
    <s v="15 Dispositivos Pendrive, Capacidad 128 GB, para entrega de información en causa de la Fiscalía."/>
    <s v="PRODUCTOS Y SERV. INFORMATICOS TORRES SP"/>
    <s v="77229656-8"/>
    <n v="152760"/>
    <x v="0"/>
  </r>
  <r>
    <s v="F.R. Los Ríos"/>
    <s v="Compra/Contratación inferior a 3 UTM"/>
    <s v="No Aplica"/>
    <x v="0"/>
    <s v="No Aplica"/>
    <s v="Orden de Compra"/>
    <n v="19260002"/>
    <d v="2026-01-08T00:00:00"/>
    <s v="Flete: Trasnporte de Escritorios y Elementos hornamentales para Cuenta Pública 2026"/>
    <s v="CARLOS REYES IRIGOYEN"/>
    <s v="8293513-4"/>
    <n v="200000"/>
    <x v="0"/>
  </r>
  <r>
    <s v="F.R. Los Ríos"/>
    <s v="Contratación correspondiente a Gastos de Representación"/>
    <s v="No Aplica"/>
    <x v="0"/>
    <s v="No Aplica"/>
    <s v="Orden de Compra"/>
    <n v="19260001"/>
    <d v="2026-01-08T00:00:00"/>
    <s v="Adquisición de Servicio de Cafetería para Cuenta Pública 2026"/>
    <s v="SOCIEDAD COMERCIAL LONGTON Y COMPAÑIA"/>
    <s v="78753510-0"/>
    <n v="1890000"/>
    <x v="0"/>
  </r>
  <r>
    <s v="F.R. Los Ríos"/>
    <s v="Compra/Contratación inferior a 3 UTM"/>
    <s v="No Aplica"/>
    <x v="0"/>
    <s v="No Aplica"/>
    <s v="Orden de Compra"/>
    <n v="19260015"/>
    <d v="2026-01-22T00:00:00"/>
    <s v="Gastos de Representación y Protocolo: Llaveros onformativos para Cuenta Pública "/>
    <s v="SERV. INT. PUBLICIDAD MARIA LEIVA EIRL"/>
    <s v="76188136-1"/>
    <n v="124950"/>
    <x v="0"/>
  </r>
  <r>
    <s v="F.R. Los Ríos"/>
    <s v="Compra/Contratación inferior a 3 UTM"/>
    <s v="No Aplica"/>
    <x v="0"/>
    <s v="No Aplica"/>
    <s v="Orden de Compra"/>
    <n v="19260018"/>
    <d v="2026-01-26T00:00:00"/>
    <s v="COMPRA DE 4 GALVANOS PARA CUENTA PUBLICA 2025"/>
    <s v="HECTOR HUGO SEPULVEDA BRAVO"/>
    <s v="7389035-7"/>
    <n v="84599"/>
    <x v="0"/>
  </r>
  <r>
    <s v="F.R. Los Ríos"/>
    <s v="Compra/Contratación inferior a 3 UTM"/>
    <s v="No Aplica"/>
    <x v="0"/>
    <s v="No Aplica"/>
    <s v="Orden de Compra"/>
    <n v="19260022"/>
    <d v="2026-01-27T00:00:00"/>
    <s v="02 Dispensadores de Agiua para Fiscalía Locales"/>
    <s v="VENTAS LUNA SPA"/>
    <s v="77181202-3"/>
    <n v="129979"/>
    <x v="0"/>
  </r>
  <r>
    <s v="F.R. Los Ríos"/>
    <s v="Licitación Pública"/>
    <s v="FN/MP N° 2060"/>
    <x v="1"/>
    <d v="2024-08-13T00:00:00"/>
    <s v="Orden de Compra"/>
    <n v="19260024"/>
    <d v="2026-01-30T00:00:00"/>
    <s v="Insumos Electrico para Unidad de Informpática de Fiscalía regional (alargadores y conexiones)"/>
    <s v="Soc. de Turismo e Inversiones Inmobiliarias Limitada."/>
    <s v="76.204.527-3"/>
    <n v="84485"/>
    <x v="0"/>
  </r>
  <r>
    <s v="F.R. Los Lagos"/>
    <s v="Licitación Pública"/>
    <s v="FN/MP N° 2060"/>
    <x v="1"/>
    <d v="2024-08-13T00:00:00"/>
    <s v="Orden de Compra"/>
    <n v="10260001"/>
    <d v="2026-01-02T00:00:00"/>
    <s v="Pasaje aéreo P.Montt - Balmaceda - P.Montt del 19-01 al 20-01-2026"/>
    <s v="Soc. de Turismo e Inversiones Inmobiliarias Limitada."/>
    <s v="76.204.527-3"/>
    <n v="198728"/>
    <x v="0"/>
  </r>
  <r>
    <s v="F.R. Los Lagos"/>
    <s v="Licitación Pública"/>
    <s v="FN/MP N° 2060"/>
    <x v="1"/>
    <d v="2024-08-13T00:00:00"/>
    <s v="Orden de Compra"/>
    <n v="10260002"/>
    <d v="2026-01-02T00:00:00"/>
    <s v="Pasaje aéreo P.Montt - Balmaceda - P.Montt del 19-01 al 20-01-2026"/>
    <s v="Soc. de Turismo e Inversiones Inmobiliarias Limitada."/>
    <s v="76.204.527-3"/>
    <n v="198728"/>
    <x v="0"/>
  </r>
  <r>
    <s v="F.R. Los Lagos"/>
    <s v="Licitación Pública"/>
    <s v="FN/MP N° 2060"/>
    <x v="1"/>
    <d v="2024-08-13T00:00:00"/>
    <s v="Orden de Compra"/>
    <n v="10260003"/>
    <d v="2026-01-02T00:00:00"/>
    <s v="Pasaje aéreo P.Montt - Santiago 05-01-26"/>
    <s v="Soc. de Turismo e Inversiones Inmobiliarias Limitada."/>
    <s v="76.204.527-3"/>
    <n v="223862"/>
    <x v="0"/>
  </r>
  <r>
    <s v="F.R. Los Lagos"/>
    <s v="Licitación Pública"/>
    <s v="FN/MP N° 2060"/>
    <x v="1"/>
    <d v="2024-08-13T00:00:00"/>
    <s v="Orden de Compra"/>
    <n v="10260004"/>
    <d v="2026-01-02T00:00:00"/>
    <s v="Pasaje aéreo P.Montt - Santiago 06-01-26"/>
    <s v="Soc. de Turismo e Inversiones Inmobiliarias Limitada."/>
    <s v="76.204.527-3"/>
    <n v="153862"/>
    <x v="0"/>
  </r>
  <r>
    <s v="F.R. Los Lagos"/>
    <s v="Licitación Pública"/>
    <s v="FN/MP N° 2060"/>
    <x v="1"/>
    <d v="2024-08-13T00:00:00"/>
    <s v="Orden de Compra"/>
    <n v="10260005"/>
    <d v="2026-01-05T00:00:00"/>
    <s v="Pasaje aéreo pago de multa"/>
    <s v="Soc. de Turismo e Inversiones Inmobiliarias Limitada."/>
    <s v="76.204.527-3"/>
    <n v="119985"/>
    <x v="0"/>
  </r>
  <r>
    <s v="F.R. Los Lagos"/>
    <s v="Licitación Pública"/>
    <s v="FN/MP N° 2060"/>
    <x v="1"/>
    <d v="2024-08-13T00:00:00"/>
    <s v="Orden de Compra"/>
    <n v="10260006"/>
    <d v="2026-01-05T00:00:00"/>
    <s v="Pasaje aéreo Santiago - Concepción 07-01-26"/>
    <s v="Soc. de Turismo e Inversiones Inmobiliarias Limitada."/>
    <s v="76.204.527-3"/>
    <n v="114848"/>
    <x v="0"/>
  </r>
  <r>
    <s v="F.R. Los Lagos"/>
    <s v="Licitación Pública"/>
    <s v="FN/MP N° 2060"/>
    <x v="1"/>
    <d v="2024-08-13T00:00:00"/>
    <s v="Orden de Compra"/>
    <n v="10260008"/>
    <d v="2026-01-07T00:00:00"/>
    <s v="Pasaje aéreo P.Montt - Santiago 13-01-26"/>
    <s v="Soc. de Turismo e Inversiones Inmobiliarias Limitada."/>
    <s v="76.204.527-3"/>
    <n v="116891"/>
    <x v="0"/>
  </r>
  <r>
    <s v="F.R. Los Lagos"/>
    <s v="Contratación correspondiente a Gastos de Representación"/>
    <s v="17 FN/MP N°3031"/>
    <x v="0"/>
    <d v="2025-12-18T00:00:00"/>
    <s v="Orden de Compra"/>
    <n v="10260009"/>
    <d v="2026-01-13T00:00:00"/>
    <s v="Servicio coffe break Cuenta Pública"/>
    <s v="Alma González Saez"/>
    <s v="11.141.422-K"/>
    <n v="1800000"/>
    <x v="0"/>
  </r>
  <r>
    <s v="F.R. Los Lagos"/>
    <s v="Compra/Contratación inferior a 3 UTM"/>
    <s v="No Aplica"/>
    <x v="0"/>
    <s v="No Aplica"/>
    <s v="Orden de Compra"/>
    <n v="10260010"/>
    <d v="2026-01-13T00:00:00"/>
    <s v="Compra de galvanos"/>
    <s v="Carlos Meyer Valdes"/>
    <s v="11.192.619-0"/>
    <n v="128000"/>
    <x v="0"/>
  </r>
  <r>
    <s v="F.R. Los Lagos"/>
    <s v="Licitación Pública"/>
    <s v="FN/MP N° 2060"/>
    <x v="1"/>
    <d v="2024-08-13T00:00:00"/>
    <s v="Orden de Compra"/>
    <n v="10260011"/>
    <d v="2026-01-13T00:00:00"/>
    <s v="Pasaje aéreo Osorno - Santiago - Osorno 21-01 al 22-01-26"/>
    <s v="Soc. de Turismo e Inversiones Inmobiliarias Limitada."/>
    <s v="76.204.527-3"/>
    <n v="225598"/>
    <x v="0"/>
  </r>
  <r>
    <s v="F.R. Los Lagos"/>
    <s v="Licitación Pública"/>
    <s v="FN/MP N° 2060"/>
    <x v="1"/>
    <d v="2024-08-13T00:00:00"/>
    <s v="Orden de Compra"/>
    <n v="10260013"/>
    <d v="2026-01-14T00:00:00"/>
    <s v="Pasaje aéreo P.Montt - Santiago - P.Montt 21-01 al 22-01-2026"/>
    <s v="Soc. de Turismo e Inversiones Inmobiliarias Limitada."/>
    <s v="76.204.527-3"/>
    <n v="370400"/>
    <x v="0"/>
  </r>
  <r>
    <s v="F.R. Los Lagos"/>
    <s v="Licitación Pública"/>
    <s v="FN/MP N° 2060"/>
    <x v="1"/>
    <d v="2024-08-13T00:00:00"/>
    <s v="Orden de Compra"/>
    <n v="10260014"/>
    <d v="2026-01-14T00:00:00"/>
    <s v="Pasaje aéreo P.Montt - Santiago - P.Montt 21-01 al 22-01-2026"/>
    <s v="Soc. de Turismo e Inversiones Inmobiliarias Limitada."/>
    <s v="76.204.527-3"/>
    <n v="270400"/>
    <x v="0"/>
  </r>
  <r>
    <s v="F.R. Los Lagos"/>
    <s v="Licitación Pública"/>
    <s v="FN/MP N° 2060"/>
    <x v="1"/>
    <d v="2024-08-13T00:00:00"/>
    <s v="Orden de Compra"/>
    <n v="10260015"/>
    <d v="2026-01-14T00:00:00"/>
    <s v="Pasaje aéreo P.Montt - Santiago - P.Montt 21-01 al 22-01-2026"/>
    <s v="Soc. de Turismo e Inversiones Inmobiliarias Limitada."/>
    <s v="76.204.527-3"/>
    <n v="270400"/>
    <x v="0"/>
  </r>
  <r>
    <s v="F.R. Los Lagos"/>
    <s v="Licitación Pública"/>
    <s v="FN/MP N° 2060"/>
    <x v="1"/>
    <d v="2024-08-13T00:00:00"/>
    <s v="Orden de Compra"/>
    <n v="10260016"/>
    <d v="2026-01-14T00:00:00"/>
    <s v="Pasaje aéreo Santiago - P.Montt 15-01-26"/>
    <s v="Soc. de Turismo e Inversiones Inmobiliarias Limitada."/>
    <s v="76.204.527-3"/>
    <n v="242741"/>
    <x v="0"/>
  </r>
  <r>
    <s v="F.R. Los Lagos"/>
    <s v="Licitación Pública"/>
    <s v="FN/MP N° 2060"/>
    <x v="1"/>
    <d v="2024-08-13T00:00:00"/>
    <s v="Orden de Compra"/>
    <n v="10260017"/>
    <d v="2026-01-14T00:00:00"/>
    <s v="Pasaje aéreo Santiago - P.Montt 15-01-26"/>
    <s v="Soc. de Turismo e Inversiones Inmobiliarias Limitada."/>
    <s v="76.204.527-3"/>
    <n v="242741"/>
    <x v="0"/>
  </r>
  <r>
    <s v="F.R. Los Lagos"/>
    <s v="Licitación Pública"/>
    <s v="FN/MP N° 2060"/>
    <x v="1"/>
    <d v="2024-08-13T00:00:00"/>
    <s v="Orden de Compra"/>
    <n v="10260018"/>
    <d v="2026-01-14T00:00:00"/>
    <s v="Pasaje aéreo Santiago - P.Montt 15-01-26"/>
    <s v="Soc. de Turismo e Inversiones Inmobiliarias Limitada."/>
    <s v="76.204.527-3"/>
    <n v="242741"/>
    <x v="0"/>
  </r>
  <r>
    <s v="F.R. Los Lagos"/>
    <s v="Licitación Pública"/>
    <s v="FN/MP N° 2060"/>
    <x v="1"/>
    <d v="2024-08-13T00:00:00"/>
    <s v="Orden de Compra"/>
    <n v="10260020"/>
    <d v="2026-01-20T00:00:00"/>
    <s v="Pasaje aéreo P.Montt - Santiago - P.Montt 21-01 al 22-01-2026"/>
    <s v="Soc. de Turismo e Inversiones Inmobiliarias Limitada."/>
    <s v="76.204.527-3"/>
    <n v="389056"/>
    <x v="0"/>
  </r>
  <r>
    <s v="F.R. Los Lagos"/>
    <s v="Compra/Contratación inferior a 3 UTM"/>
    <s v="No Aplica"/>
    <x v="0"/>
    <s v="No Aplica"/>
    <s v="Orden de Compra"/>
    <n v="10260021"/>
    <d v="2026-01-20T00:00:00"/>
    <s v="Arriendo de vehículo"/>
    <s v="Arrendadora de vehículos S.A."/>
    <s v="77.225.200-5"/>
    <n v="48929"/>
    <x v="0"/>
  </r>
  <r>
    <s v="F.R. Los Lagos"/>
    <s v="Compra/Contratación inferior a 3 UTM"/>
    <s v="No Aplica"/>
    <x v="0"/>
    <s v="No Aplica"/>
    <s v="Orden de Compra"/>
    <n v="10260022"/>
    <d v="2026-01-20T00:00:00"/>
    <s v="Pasaje marítimo Hornopirén - Caleta Gonzalo - Hornopirén 02-02 al 05-02-2026"/>
    <s v="Soc. Marítima y Comercial Somarco Ltda."/>
    <s v="80.925.100-4"/>
    <n v="169500"/>
    <x v="0"/>
  </r>
  <r>
    <s v="F.R. Los Lagos"/>
    <s v="Licitación Pública"/>
    <s v="FN/MP N° 2060"/>
    <x v="1"/>
    <d v="2024-08-13T00:00:00"/>
    <s v="Orden de Compra"/>
    <n v="10260025"/>
    <d v="2026-01-22T00:00:00"/>
    <s v="Pago de multa cambio pasaje aéreo"/>
    <s v="Soc. de Turismo e Inversiones Inmobiliarias Limitada."/>
    <s v="76.204.527-3"/>
    <n v="25000"/>
    <x v="0"/>
  </r>
  <r>
    <s v="F.R. Los Lagos"/>
    <s v="Licitación Pública"/>
    <s v="FN/MP N° 2060"/>
    <x v="1"/>
    <d v="2024-08-13T00:00:00"/>
    <s v="Orden de Compra"/>
    <n v="10260026"/>
    <d v="2026-01-26T00:00:00"/>
    <s v="Pasaje aéreo P.Montt - Santiago 25-01-26"/>
    <s v="Soc. de Turismo e Inversiones Inmobiliarias Limitada."/>
    <s v="76.204.527-3"/>
    <n v="211469"/>
    <x v="0"/>
  </r>
  <r>
    <s v="F.R. Los Lagos"/>
    <s v="Licitación Pública"/>
    <s v="FN/MP N° 2060"/>
    <x v="1"/>
    <d v="2024-08-13T00:00:00"/>
    <s v="Orden de Compra"/>
    <n v="10260027"/>
    <d v="2026-01-26T00:00:00"/>
    <s v="Pasaje aéreo P.Montt - Santiago 25-01-26"/>
    <s v="Soc. de Turismo e Inversiones Inmobiliarias Limitada."/>
    <s v="76.204.527-3"/>
    <n v="211469"/>
    <x v="0"/>
  </r>
  <r>
    <s v="F.R. Los Lagos"/>
    <s v="Licitación Pública"/>
    <s v="FN/MP N° 2060"/>
    <x v="1"/>
    <d v="2024-08-13T00:00:00"/>
    <s v="Orden de Compra"/>
    <n v="10260028"/>
    <d v="2026-01-26T00:00:00"/>
    <s v="Pasaje aéreo P.Montt - Santiago 25-01-26"/>
    <s v="Soc. de Turismo e Inversiones Inmobiliarias Limitada."/>
    <s v="76.204.527-3"/>
    <n v="164469"/>
    <x v="0"/>
  </r>
  <r>
    <s v="F.R. Los Lagos"/>
    <s v="Licitación Pública"/>
    <s v="FN/MP N° 2060"/>
    <x v="1"/>
    <d v="2024-08-13T00:00:00"/>
    <s v="Orden de Compra"/>
    <n v="10260029"/>
    <d v="2026-01-26T00:00:00"/>
    <s v="Pasaje aéreo P.Montt - Santiago 25-01-26"/>
    <s v="Soc. de Turismo e Inversiones Inmobiliarias Limitada."/>
    <s v="76.204.527-3"/>
    <n v="175469"/>
    <x v="0"/>
  </r>
  <r>
    <s v="F.R. Los Lagos"/>
    <s v="Licitación Pública"/>
    <s v="FN/MP N° 2060"/>
    <x v="1"/>
    <d v="2024-08-13T00:00:00"/>
    <s v="Orden de Compra"/>
    <n v="10260030"/>
    <d v="2026-01-26T00:00:00"/>
    <s v="Pasaje aéreo P.Montt - Santiago 25-01-26"/>
    <s v="Soc. de Turismo e Inversiones Inmobiliarias Limitada."/>
    <s v="76.204.527-3"/>
    <n v="189469"/>
    <x v="0"/>
  </r>
  <r>
    <s v="F.R. Los Lagos"/>
    <s v="Licitación Pública"/>
    <s v="FN/MP N° 2060"/>
    <x v="1"/>
    <d v="2024-08-13T00:00:00"/>
    <s v="Orden de Compra"/>
    <n v="10260031"/>
    <d v="2026-01-26T00:00:00"/>
    <s v="Pasaje aéreo P.Montt - Santiago 25-01-26"/>
    <s v="Soc. de Turismo e Inversiones Inmobiliarias Limitada."/>
    <s v="76.204.527-3"/>
    <n v="189469"/>
    <x v="0"/>
  </r>
  <r>
    <s v="F.R. Los Lagos"/>
    <s v="Licitación Pública"/>
    <s v="FN/MP N° 2060"/>
    <x v="1"/>
    <d v="2024-08-13T00:00:00"/>
    <s v="Orden de Compra"/>
    <n v="10260032"/>
    <d v="2026-01-28T00:00:00"/>
    <s v="Pasaje aéreo Santiago - P.Montt 28-01-26"/>
    <s v="Soc. de Turismo e Inversiones Inmobiliarias Limitada."/>
    <s v="76.204.527-3"/>
    <n v="299397"/>
    <x v="0"/>
  </r>
  <r>
    <s v="F.R. Los Lagos"/>
    <s v="Licitación Pública"/>
    <s v="FN/MP N° 2060"/>
    <x v="1"/>
    <d v="2024-08-13T00:00:00"/>
    <s v="Orden de Compra"/>
    <n v="10260033"/>
    <d v="2026-01-30T00:00:00"/>
    <s v="Pasaje aéreo Santiago - P.Montt 30-01-26"/>
    <s v="Soc. de Turismo e Inversiones Inmobiliarias Limitada."/>
    <s v="76.204.527-3"/>
    <n v="300326"/>
    <x v="0"/>
  </r>
  <r>
    <s v="F.R. Los Lagos"/>
    <s v="Licitación Pública"/>
    <s v="FN/MP N° 2060"/>
    <x v="1"/>
    <d v="2024-08-13T00:00:00"/>
    <s v="Orden de Compra"/>
    <n v="10260034"/>
    <d v="2026-01-30T00:00:00"/>
    <s v="Pasaje aéreo Santiago - P.Montt 30-01-26"/>
    <s v="Soc. de Turismo e Inversiones Inmobiliarias Limitada."/>
    <s v="76.204.527-3"/>
    <n v="300326"/>
    <x v="0"/>
  </r>
  <r>
    <s v="F.R. Los Lagos"/>
    <s v="Licitación Pública"/>
    <s v="FN/MP N° 2060"/>
    <x v="1"/>
    <d v="2024-08-13T00:00:00"/>
    <s v="Orden de Compra"/>
    <n v="10260035"/>
    <d v="2026-01-30T00:00:00"/>
    <s v="Pasaje aéreo Santiago - P.Montt 30-01-26"/>
    <s v="Soc. de Turismo e Inversiones Inmobiliarias Limitada."/>
    <s v="76.204.527-3"/>
    <n v="300326"/>
    <x v="0"/>
  </r>
  <r>
    <s v="F.R. Los Lagos"/>
    <s v="Licitación Pública"/>
    <s v="FN/MP N° 2060"/>
    <x v="1"/>
    <d v="2024-08-13T00:00:00"/>
    <s v="Orden de Compra"/>
    <n v="10260036"/>
    <d v="2026-01-30T00:00:00"/>
    <s v="Pasaje aéreo Santiago - P.Montt 30-01-26"/>
    <s v="Soc. de Turismo e Inversiones Inmobiliarias Limitada."/>
    <s v="76.204.527-3"/>
    <n v="308326"/>
    <x v="0"/>
  </r>
  <r>
    <s v="F.R. Los Lagos"/>
    <s v="Licitación Pública"/>
    <s v="FN/MP N° 2060"/>
    <x v="1"/>
    <d v="2024-08-13T00:00:00"/>
    <s v="Orden de Compra"/>
    <n v="10260037"/>
    <d v="2026-01-30T00:00:00"/>
    <s v="Pasaje aéreo P.Montt - Santiago - P.Montt 05-02 -2026"/>
    <s v="Soc. de Turismo e Inversiones Inmobiliarias Limitada."/>
    <s v="76.204.527-3"/>
    <n v="358426"/>
    <x v="0"/>
  </r>
  <r>
    <s v="F.R. Los Lagos"/>
    <s v="Licitación Pública"/>
    <s v="FN/MP N° 2060"/>
    <x v="1"/>
    <d v="2024-08-13T00:00:00"/>
    <s v="Orden de Compra"/>
    <n v="10260038"/>
    <d v="2026-01-30T00:00:00"/>
    <s v="Pasaje aéreo Santiago - P.Montt 01-02-2026"/>
    <s v="Soc. de Turismo e Inversiones Inmobiliarias Limitada."/>
    <s v="76.204.527-3"/>
    <n v="211283"/>
    <x v="0"/>
  </r>
  <r>
    <s v="F.R. Los Lagos"/>
    <s v="Licitación Pública"/>
    <s v="FN/MP N° 2060"/>
    <x v="1"/>
    <d v="2024-08-13T00:00:00"/>
    <s v="Orden de Compra"/>
    <n v="10260039"/>
    <d v="2026-01-30T00:00:00"/>
    <s v="Pasaje aéreo P.Montt - Santiago - P.Montt 04-02 al 05-02-26"/>
    <s v="Soc. de Turismo e Inversiones Inmobiliarias Limitada."/>
    <s v="76.204.527-3"/>
    <n v="387426"/>
    <x v="0"/>
  </r>
  <r>
    <s v="F.R. Los Lagos"/>
    <s v="Contratacion Directa"/>
    <s v="10 FR N°06"/>
    <x v="0"/>
    <d v="2026-01-19T00:00:00"/>
    <s v="Contrato"/>
    <s v="no aplica"/>
    <d v="2026-01-19T00:00:00"/>
    <s v="Renovación contrato de servicio de mantenimiento Ascensor F.Regional a contar del 01-01-2026 por 1 año"/>
    <s v="Ascensores Otis Chile Ltda."/>
    <s v="96.797.340-8"/>
    <n v="3000000"/>
    <x v="0"/>
  </r>
  <r>
    <s v="F.R. Aysén"/>
    <s v="Licitación Pública"/>
    <s v="FN/MP N° 2060"/>
    <x v="1"/>
    <d v="2024-08-13T00:00:00"/>
    <s v="Orden de Compra"/>
    <n v="11260001"/>
    <d v="2026-01-05T00:00:00"/>
    <s v="Pasajes aéreos nacionales, cambio de fecha pasaje tramo Balmaceda-Temuco para Fiscal Adjunto SACFI Fiscalía Regional Aysén. Audiencia de lectura de veredicto causa art. 19 en Temuco."/>
    <s v="Soc. de Turismo e Inversiones Inmobiliarias Limitada."/>
    <s v="76.204.527-3"/>
    <n v="35500"/>
    <x v="0"/>
  </r>
  <r>
    <s v="F.R. Aysén"/>
    <s v="Licitación Pública"/>
    <s v="FN/MP N° 2060"/>
    <x v="1"/>
    <d v="2024-08-13T00:00:00"/>
    <s v="Orden de Compra"/>
    <n v="11260002"/>
    <d v="2026-01-08T00:00:00"/>
    <s v="Pasajes aéreos nacionales, Balmaceda - Pto. Montt (ida y regreso), para Sres. Fiscal Regional y Director Ejecutivo Regional de la Fiscalía Regional de Aysén. Concurrencia a cuenta pública Fiscalía Regional de Los Lagos."/>
    <s v="Soc. de Turismo e Inversiones Inmobiliarias Limitada."/>
    <s v="76.204.527-3"/>
    <n v="466572"/>
    <x v="0"/>
  </r>
  <r>
    <s v="F.R. Aysén"/>
    <s v="Contratacion Directa"/>
    <s v="Res. FR N° 17/2026"/>
    <x v="0"/>
    <d v="2026-01-08T00:00:00"/>
    <s v="Orden de Servicio"/>
    <n v="11260004"/>
    <d v="2026-01-08T00:00:00"/>
    <s v="Servicio de arriendo de salón y coffee break para actividad de Estandarizacion de metas año 2026, para fiscales y funcionarios de la Fiscalía Regional, Fiscalías Locales y Oficinas de Atención del Ministerio Público de la Región de Aysén."/>
    <s v="Sociedad de Turismo JJ Ltda."/>
    <s v="77.736.689-0"/>
    <n v="1071000"/>
    <x v="0"/>
  </r>
  <r>
    <s v="F.R. Aysén"/>
    <s v="Licitación Pública"/>
    <s v="FN/MP N° 2060"/>
    <x v="1"/>
    <d v="2024-08-13T00:00:00"/>
    <s v="Orden de Compra"/>
    <n v="11260005"/>
    <d v="2026-01-13T00:00:00"/>
    <s v="Pasajes aéreos nacionales Balmaceda - Santiago-Balmaceda (ida y regreso), para Fiscal Adjunto Jefe Fiscalía Local Coyhaique. Concurrencia diligenciasiInvestigativas causa art. 19."/>
    <s v="Soc. de Turismo e Inversiones Inmobiliarias Limitada."/>
    <s v="76.204.527-3"/>
    <n v="330700"/>
    <x v="0"/>
  </r>
  <r>
    <s v="F.R. Aysén"/>
    <s v="Licitación Pública"/>
    <s v="FN/MP N° 2060"/>
    <x v="1"/>
    <d v="2024-08-13T00:00:00"/>
    <s v="Orden de Compra"/>
    <n v="11260008"/>
    <d v="2026-01-14T00:00:00"/>
    <s v="Pasajes aéreos nacionales Balmaceda - Puerto. Montt (ida y regreso), para Sres. Fiscal Regional y Director Ejecutivo Regional de la Fiscalía Regional de Aysén. Concurrencia a reunión de coordinación de trabajo en Fiscalía Regional de Los Lagos."/>
    <s v="Soc. de Turismo e Inversiones Inmobiliarias Limitada."/>
    <s v="76.204.527-3"/>
    <n v="233848"/>
    <x v="0"/>
  </r>
  <r>
    <s v="F.R. Aysén"/>
    <s v="Compra/Contratación inferior a 3 UTM"/>
    <s v="No Aplica"/>
    <x v="0"/>
    <s v="No Aplica"/>
    <s v="Orden de Servicio"/>
    <n v="11260015"/>
    <d v="2026-01-23T00:00:00"/>
    <s v="Llamado a concursos públicos cargo administrativo de apoyo, grado XIII para Fiscalía Regional de Aysén y cargo administrativo operativo, grado XVI para Fiscalía Local de Coyhaique."/>
    <s v="Cía. Periodística e Imprenta Tamango S.A."/>
    <s v="96.695.300-4"/>
    <n v="60690"/>
    <x v="0"/>
  </r>
  <r>
    <s v="F.R. Aysén"/>
    <s v="Compra/Contratación inferior a 3 UTM"/>
    <s v="No Aplica"/>
    <x v="0"/>
    <s v="No Aplica"/>
    <s v="Orden de Servicio"/>
    <n v="11260016"/>
    <d v="2026-01-26T00:00:00"/>
    <s v="Servicio de interpretación en lengua de señas chilena para Cuenta Pública del Fiscal Regional de Aysén."/>
    <s v="Cristian Enrique Almonacid Leviñanco"/>
    <s v="12.715.872-K"/>
    <n v="94395"/>
    <x v="0"/>
  </r>
  <r>
    <s v="F.R. Aysén"/>
    <s v="Licitación Pública"/>
    <s v="FN/MP N° 2060"/>
    <x v="1"/>
    <d v="2024-08-13T00:00:00"/>
    <s v="Orden de Compra"/>
    <n v="11260018"/>
    <d v="2026-01-28T00:00:00"/>
    <s v="Pasajes aéreos nacionales Santiago - Balmaceda (ida y regreso), para expositores XIX Jornadas Patagónicas de Derecho Penal de la Fiscalía Regional de Aysén."/>
    <s v="Soc. de Turismo e Inversiones Inmobiliarias Limitada."/>
    <s v="76.204.527-3"/>
    <n v="772046"/>
    <x v="0"/>
  </r>
  <r>
    <s v="F.R. Aysén"/>
    <s v="Licitación Pública"/>
    <s v="FN/MP N° 2060"/>
    <x v="1"/>
    <d v="2024-08-13T00:00:00"/>
    <s v="Orden de Compra"/>
    <n v="11260021"/>
    <d v="2026-01-30T00:00:00"/>
    <s v="Pasajes aéreos nacionales Santiago - Balmaceda (ida y regreso), para expositores XIX Jornadas Patagónicas de Derecho Penal de la Fiscalía Regional de Aysén."/>
    <s v="Soc. de Turismo e Inversiones Inmobiliarias Limitada."/>
    <s v="76.204.527-3"/>
    <n v="646937"/>
    <x v="0"/>
  </r>
  <r>
    <s v="F.R. Magallanes"/>
    <s v="Licitación Pública"/>
    <s v="FN/MP N° 2060"/>
    <x v="1"/>
    <d v="2024-08-13T00:00:00"/>
    <s v="Orden de Compra"/>
    <n v="12260004"/>
    <d v="2026-01-08T00:00:00"/>
    <s v="Compra de 03 Pasajes aéreos, Jesús Ignacio Jelves Navarro, Catalina Natalia Navarro Josefa Cardenas Navarro, tramo Porvenir – Punta Arenas – Porvenir Fecha ida 13-01-2026, regreso 14-01-2026."/>
    <s v="Soc. de Turismo e Inversiones Inmobiliarias Limitada."/>
    <s v="76.204.527-3"/>
    <n v="297495"/>
    <x v="0"/>
  </r>
  <r>
    <s v="F.R. Magallanes"/>
    <s v="Compra/Contratación inferior a 3 UTM"/>
    <s v="No Aplica"/>
    <x v="0"/>
    <s v="No Aplica"/>
    <s v="Orden de Compra"/>
    <n v="12260005"/>
    <d v="2026-01-09T00:00:00"/>
    <s v="Servicio de amplificación Inauguración edificio Fiscalía Regional de Magallanes."/>
    <s v="VIBE EVENTOS SPA"/>
    <s v="77.727.152-0"/>
    <n v="208063"/>
    <x v="0"/>
  </r>
  <r>
    <s v="F.R. Magallanes"/>
    <s v="Contratación correspondiente a Gastos de Representación"/>
    <s v="No Aplica"/>
    <x v="0"/>
    <s v="No Aplica"/>
    <s v="Orden de Compra"/>
    <n v="12260006"/>
    <d v="2026-01-09T00:00:00"/>
    <s v="Contratación Servicio de coffee break, para cuenta Pública de Fiscalía Regional de Magallanes."/>
    <s v="KAREN LORENA DIBARRAT"/>
    <s v="14.205.886-3"/>
    <n v="1200000"/>
    <x v="0"/>
  </r>
  <r>
    <s v="F.R. Magallanes"/>
    <s v="Compra/Contratación inferior a 3 UTM"/>
    <s v="No Aplica"/>
    <x v="0"/>
    <s v="No Aplica"/>
    <s v="Orden de Compra"/>
    <n v="12260007"/>
    <d v="2026-01-09T00:00:00"/>
    <s v="Presentación Musical para cuenta Pública de Fiscalía Regional de Magallanes."/>
    <s v="JOSÉ ROBERTO NÚÑEZ G"/>
    <s v="7.565.934-2"/>
    <n v="141593"/>
    <x v="0"/>
  </r>
  <r>
    <s v="F.R. Magallanes"/>
    <s v="Compra/Contratación inferior a 3 UTM"/>
    <s v="No Aplica"/>
    <x v="0"/>
    <s v="No Aplica"/>
    <s v="Orden de Compra"/>
    <n v="12260009"/>
    <d v="2026-01-13T00:00:00"/>
    <s v="Arriendo de vehículo Hyundai Palisade con numero de reserva 560000239, fecha de retiro 18-01-2026 y entrega el 19-01-2026."/>
    <s v="COMERCIAL SERPAN SPA"/>
    <s v="77.313.060-4"/>
    <n v="108643"/>
    <x v="0"/>
  </r>
  <r>
    <s v="F.R. Magallanes"/>
    <s v="Contratación correspondiente a Gastos de Representación"/>
    <s v="No Aplica"/>
    <x v="0"/>
    <s v="No Aplica"/>
    <s v="Orden de Compra"/>
    <n v="12260010"/>
    <d v="2026-01-14T00:00:00"/>
    <s v="Servicio de coctel, para ceremonia de inauguración del edificio de la Fiscalía Regional de Magallanes."/>
    <s v="KAREN LORENA DIBARRAT"/>
    <s v="14.205.886-3"/>
    <n v="1200000"/>
    <x v="0"/>
  </r>
  <r>
    <s v="F.R. Magallanes"/>
    <s v="Compra/Contratación inferior a 3 UTM"/>
    <s v="No Aplica"/>
    <x v="0"/>
    <s v="No Aplica"/>
    <s v="Orden de Compra"/>
    <n v="12260011"/>
    <d v="2026-01-14T00:00:00"/>
    <s v="Compra de 02 neumáticos 235/55R 19 SL Giticomfort F50 101V TL-BSW, para vehículo asignado al Sr. Fiscal Regional."/>
    <s v="IMPORTADORA Y COM.J.BORQUEZ Y CÍA.LTDA."/>
    <s v="76.417.720-7"/>
    <n v="200700"/>
    <x v="0"/>
  </r>
  <r>
    <s v="F.R. Magallanes"/>
    <s v="Licitación Pública"/>
    <s v="FN/MP N° 2060"/>
    <x v="1"/>
    <d v="2024-08-13T00:00:00"/>
    <s v="Orden de Compra"/>
    <n v="12260012"/>
    <d v="2026-01-15T00:00:00"/>
    <s v="Pasaje aéreo Patricio Hormazábal tramo Punta Arenas -Santiago - Punta Arenas, fecha ida: 26-01-2026, regreso:28-01-2026."/>
    <s v="Soc. de Turismo e Inversiones Inmobiliarias Limitada."/>
    <s v="76.204.527-3"/>
    <n v="397170"/>
    <x v="0"/>
  </r>
  <r>
    <s v="F.R. Magallanes"/>
    <s v="Compra/Contratación inferior a 3 UTM"/>
    <s v="No Aplica"/>
    <x v="0"/>
    <s v="No Aplica"/>
    <s v="Orden de Compra"/>
    <n v="12260013"/>
    <d v="2026-01-16T00:00:00"/>
    <s v="Servicio de instalación y desarme de toldo, para ceremonia de la Fiscalía Regional de Magallanes."/>
    <s v="VENEGAS CONSTRUCCIONES SPA"/>
    <s v="77889939-6"/>
    <n v="208250"/>
    <x v="0"/>
  </r>
  <r>
    <s v="F.R. Magallanes"/>
    <s v="Compra/Contratación inferior a 3 UTM"/>
    <s v="No Aplica"/>
    <x v="0"/>
    <s v="No Aplica"/>
    <s v="Orden de Compra"/>
    <n v="12260014"/>
    <d v="2026-01-22T00:00:00"/>
    <s v="Servicio de desintalacion de equipos de calefaccion y equipo de aire acondicionado."/>
    <s v="VENEGAS CONSTRUCCIONES SPA"/>
    <s v="77889939-6"/>
    <n v="168980"/>
    <x v="0"/>
  </r>
  <r>
    <s v="F.R. Metrop. Centro Norte"/>
    <s v="Compra/Contratación inferior a 3 UTM"/>
    <s v="No Aplica"/>
    <x v="0"/>
    <s v="No Aplica"/>
    <s v="Orden de Compra"/>
    <n v="13260006"/>
    <d v="2026-01-13T00:00:00"/>
    <s v="Plan La Tercera SD impreso+ digital todos los días"/>
    <s v="COMERCIALIZADORA GC S.A."/>
    <s v="76058347-2"/>
    <n v="203880"/>
    <x v="0"/>
  </r>
  <r>
    <s v="F.R. Metrop. Centro Norte"/>
    <s v="Licitación Pública"/>
    <s v="RES FR N°293"/>
    <x v="1"/>
    <d v="2024-12-05T00:00:00"/>
    <s v="Orden de Compra"/>
    <n v="13260013"/>
    <d v="2026-01-13T00:00:00"/>
    <s v="Evaluaciones Psicolaboral Familia Cargos Fiscales y Profesionales Abogado Asistente ,SAGFI."/>
    <s v="CONSULTORA TCS GROUP SEARCH SPA"/>
    <s v="77108874-0"/>
    <n v="556308"/>
    <x v="0"/>
  </r>
  <r>
    <s v="F.R. Metrop. Centro Norte"/>
    <s v="Licitación Pública"/>
    <s v="RES FR N°293"/>
    <x v="1"/>
    <d v="2024-12-05T00:00:00"/>
    <s v="Orden de Compra"/>
    <n v="13260027"/>
    <d v="2026-01-26T00:00:00"/>
    <s v="Evaluaciones Psicolaboral Familia Cargos Fiscales y Profesionales Abogado Asistente ,evaluación Asistente Operativo de Causas.(estamento auxiliar)"/>
    <s v="CONSULTORA TCS GROUP SEARCH SPA"/>
    <s v="77108874-0"/>
    <n v="377330"/>
    <x v="0"/>
  </r>
  <r>
    <s v="F.R. Metrop. Centro Norte"/>
    <s v="Contratacion Directa"/>
    <s v="RES FR N°026"/>
    <x v="0"/>
    <d v="2026-01-28T00:00:00"/>
    <s v="Orden de Compra"/>
    <n v="13260028"/>
    <d v="2026-01-29T00:00:00"/>
    <s v="REPARACIÓN, CALIBRACIÓN Y PUESTA EN MARCHA, PORTON CHACABUCO."/>
    <s v="DIAGNOSYS S.A."/>
    <s v="96984440-0"/>
    <n v="672945"/>
    <x v="0"/>
  </r>
  <r>
    <s v="F.R. Metrop. Centro Norte"/>
    <s v="Licitación Pública"/>
    <s v="RES FR N°293"/>
    <x v="1"/>
    <d v="2024-12-05T00:00:00"/>
    <s v="Orden de Compra"/>
    <n v="13260030"/>
    <d v="2026-01-30T00:00:00"/>
    <s v="Evaluaciones Psicolaboral Familia Cargos Fiscales y Profesionales Abogado Asistentes suplentes"/>
    <s v="CONSULTORA TCS GROUP SEARCH SPA"/>
    <s v="77108874-0"/>
    <n v="277960"/>
    <x v="0"/>
  </r>
  <r>
    <s v="F.R. Metrop. Oriente"/>
    <s v="Compra/Contratación inferior a 3 UTM"/>
    <s v="No Aplica"/>
    <x v="0"/>
    <s v="No Aplica"/>
    <s v="Orden de Compra"/>
    <n v="14260003"/>
    <d v="2026-01-15T00:00:00"/>
    <s v="Reparaciones en baño edificio La Florida."/>
    <s v="CONSTR. Y MANTEN. ELIAN RUBIO R. EIRL."/>
    <s v="77975103-1"/>
    <n v="202300"/>
    <x v="0"/>
  </r>
  <r>
    <s v="F.R. Metrop. Oriente"/>
    <s v="Compra/Contratación inferior a 3 UTM"/>
    <s v="No Aplica"/>
    <x v="0"/>
    <s v="No Aplica"/>
    <s v="Orden de Compra"/>
    <n v="14260004"/>
    <d v="2026-01-16T00:00:00"/>
    <s v="Reparación Equipo aire acondicionado edificio La Florida."/>
    <s v="JORGE A.OSORIO ARROYO SERV.CLIM.E.I.R.L"/>
    <s v="52000848-9"/>
    <n v="208250"/>
    <x v="0"/>
  </r>
  <r>
    <s v="F.R. Metrop. Oriente"/>
    <s v="Compra/Contratación inferior a 3 UTM"/>
    <s v="No Aplica"/>
    <x v="0"/>
    <s v="No Aplica"/>
    <s v="Orden de Compra"/>
    <n v="14260006"/>
    <d v="2026-01-20T00:00:00"/>
    <s v="Reparación Ascensor de Edificio Ñuñoa."/>
    <s v="FABRIMETAL S.A."/>
    <s v="85233500-9"/>
    <n v="177065"/>
    <x v="0"/>
  </r>
  <r>
    <s v="F.R. Metrop. Oriente"/>
    <s v="Compra/Contratación inferior a 3 UTM"/>
    <s v="No Aplica"/>
    <x v="0"/>
    <s v="No Aplica"/>
    <s v="Orden de Compra"/>
    <n v="14260008"/>
    <d v="2026-01-27T00:00:00"/>
    <s v="Reparación Equipo aire acondicionado edificio La Florida."/>
    <s v="JORGE A.OSORIO ARROYO SERV.CLIM.E.I.R.L."/>
    <s v="52000848-9"/>
    <n v="153629"/>
    <x v="0"/>
  </r>
  <r>
    <s v="F.R. Metrop. Oriente"/>
    <s v="Compra/Contratación inferior a 3 UTM"/>
    <s v="No Aplica"/>
    <x v="0"/>
    <s v="No Aplica"/>
    <s v="Orden de Compra"/>
    <n v="14260010"/>
    <d v="2026-01-30T00:00:00"/>
    <s v="Reparación Ascensor de Edificio Ñuñoa "/>
    <s v="FABRIMETAL S.A."/>
    <s v="85233500-9"/>
    <n v="110468"/>
    <x v="0"/>
  </r>
  <r>
    <s v="F.R. Metrop. Oriente"/>
    <s v="Licitación Pública"/>
    <s v="Res FN N° 2636-2024"/>
    <x v="1"/>
    <d v="2024-10-21T00:00:00"/>
    <s v="Orden de Compra"/>
    <n v="14260011"/>
    <d v="2026-01-30T00:00:00"/>
    <s v="Regulariza obligación de pericia causa de Fiscalía Local de Flagrancia."/>
    <s v="ALICIA FUENTES REBOLLEDO"/>
    <s v="15365452-2"/>
    <n v="477600"/>
    <x v="0"/>
  </r>
  <r>
    <s v="F.R. Metrop. Sur"/>
    <s v="Licitación Pública"/>
    <s v="RES. FRMS 062/2025"/>
    <x v="1"/>
    <d v="2025-09-09T00:00:00"/>
    <s v="Orden de Compra"/>
    <n v="15260001"/>
    <d v="2026-01-05T00:00:00"/>
    <s v="Servicio de reparación de aire acondicionado, según contrato por prestación de servicios, fecha 26/09/2025 Licitación Pública ID: 696212-3-LE25 FRMS, para reparación de aires acondicionados de 4- 6 piso de San Miguel y oficinas 306-307 de la Fiscalia Local de Puente Alto. "/>
    <s v="RORAIMA MULTISERVICIOS SPA. "/>
    <s v="77258276-5"/>
    <n v="624300"/>
    <x v="0"/>
  </r>
  <r>
    <s v="F.R. Metrop. Sur"/>
    <s v="Licitación Pública"/>
    <s v="RES. FRMS 062/2025"/>
    <x v="1"/>
    <d v="2025-09-09T00:00:00"/>
    <s v="Orden de Compra"/>
    <n v="15260002"/>
    <d v="2026-01-06T00:00:00"/>
    <s v="Servicio de reparación de aire acondicionado, según contrato por prestación de servicios, fecha 26/09/2025 Licitación Pública ID: 696212-3-LE25 FRMS, para reparación de aires acondicionados de 5° piso de Av. Gran avenida 3814, San Miguel. "/>
    <s v="RORAIMA MULTISERVICIOS SPA. "/>
    <s v="77258276-5"/>
    <n v="219152"/>
    <x v="0"/>
  </r>
  <r>
    <s v="F.R. Metrop. Sur"/>
    <s v="Compra/Contratación inferior a 3 UTM"/>
    <s v="No Aplica"/>
    <x v="0"/>
    <s v="No Aplica"/>
    <s v="Orden de Compra"/>
    <n v="15260003"/>
    <d v="2026-01-06T00:00:00"/>
    <s v="Contratación menor a 3 UTM_ Servicio de reparación eléctrica urgente por corto circuito en 5to piso Fiscalia Regional Metropolitana Sur."/>
    <s v="FICONTEL LTDA."/>
    <s v="78049160-4"/>
    <n v="130900"/>
    <x v="0"/>
  </r>
  <r>
    <s v="F.R. Metrop. Sur"/>
    <s v="Compra/Contratación inferior a 3 UTM"/>
    <s v="No Aplica"/>
    <x v="0"/>
    <s v="No Aplica"/>
    <s v="Orden de Compra"/>
    <n v="15260005"/>
    <d v="2026-01-07T00:00:00"/>
    <s v="Contratación menor 3 UTM_ Servicio de reparación en 2 oficinas, 2 circuito eléctrico y cambio de cableado en 2° piso del edificio de Av. Gran Avenida 3814, San Miguel. "/>
    <s v="FICONTEL LTDA."/>
    <s v="78049160-4"/>
    <n v="149940"/>
    <x v="0"/>
  </r>
  <r>
    <s v="F.R. Metrop. Sur"/>
    <s v="Compra/Contratación inferior a 3 UTM"/>
    <s v="No Aplica"/>
    <x v="0"/>
    <s v="No Aplica"/>
    <s v="Orden de Compra"/>
    <n v="15260011"/>
    <d v="2026-01-19T00:00:00"/>
    <s v="Servicio de destrucción de especies Custodia de Edificio de Av. Gran Avenida 3814, San Miguel. "/>
    <s v="K D M S.A."/>
    <s v="96754450-7"/>
    <n v="48909"/>
    <x v="0"/>
  </r>
  <r>
    <s v="F.R. Metrop. Sur"/>
    <s v="Compra/Contratación inferior a 3 UTM"/>
    <s v="No Aplica"/>
    <x v="0"/>
    <s v="No Aplica"/>
    <s v="Orden de Compra"/>
    <n v="15260012"/>
    <d v="2026-01-19T00:00:00"/>
    <s v="Servicio de destrucción de bienes dados de baja de Activo Fijo de la Fiscalia Regional Metropolitana Sur. "/>
    <s v="K D M S.A."/>
    <s v="96754450-7"/>
    <n v="48909"/>
    <x v="0"/>
  </r>
  <r>
    <s v="F.R. Metrop. Sur"/>
    <s v="Compra/Contratación inferior a 3 UTM"/>
    <s v="No Aplica"/>
    <x v="0"/>
    <s v="No Aplica"/>
    <s v="Orden de Compra"/>
    <n v="15260013"/>
    <d v="2026-01-19T00:00:00"/>
    <s v="Servicio de Destrucción de especies solicitado por la Unidad de Custodia de Fiscalia Local de Puente Alto. "/>
    <s v="K D M S.A."/>
    <s v="96754450-7"/>
    <n v="48909"/>
    <x v="0"/>
  </r>
  <r>
    <s v="F.R. Metrop. Sur"/>
    <s v="Compra/Contratación inferior a 3 UTM"/>
    <s v="No Aplica"/>
    <x v="0"/>
    <s v="No Aplica"/>
    <s v="Orden de Compra"/>
    <n v="15260014"/>
    <d v="2026-01-19T00:00:00"/>
    <s v="Servicio de Destrucción de especies solicitado por la Unidad de Custodia de Fiscalia Local de Puente Alto. "/>
    <s v="K D M S.A."/>
    <s v="96754450-7"/>
    <n v="48909"/>
    <x v="0"/>
  </r>
  <r>
    <s v="F.R. Metrop. Sur"/>
    <s v="Compra/Contratación inferior a 3 UTM"/>
    <s v="No Aplica"/>
    <x v="0"/>
    <s v="No Aplica"/>
    <s v="Orden de Compra"/>
    <n v="15260016"/>
    <d v="2026-01-21T00:00:00"/>
    <s v="Contratación menor a 3 UTM_ Servicio de evaluaciones psicolaborales para 3 profesionales"/>
    <s v="ADISTRA COMERCIAL LTDA. "/>
    <s v="79533350-9"/>
    <n v="128520"/>
    <x v="0"/>
  </r>
  <r>
    <s v="F.R. Metrop. Sur"/>
    <s v="Compra/Contratación inferior a 3 UTM"/>
    <s v="No Aplica"/>
    <x v="0"/>
    <s v="No Aplica"/>
    <s v="Orden de Compra"/>
    <n v="15260017"/>
    <d v="2026-01-21T00:00:00"/>
    <s v="Contratación directa &lt; 3 UTM_ Servicio de reparación trabajos menores de infraestructura en Av. Gran Avenida 3814, San Miguel. "/>
    <s v="SOMOTECH CHILE SPA. "/>
    <s v="77767205-3"/>
    <n v="199920"/>
    <x v="0"/>
  </r>
  <r>
    <s v="F.R. Metrop. Sur"/>
    <s v="Licitación Pública"/>
    <s v="FN/MP N° 2060"/>
    <x v="1"/>
    <d v="2024-08-13T00:00:00"/>
    <s v="Orden de Compra"/>
    <n v="15260018"/>
    <d v="2026-01-23T00:00:00"/>
    <s v="Pasaje aéreo ida y vuelta a Concepción para 1 Fiscal. "/>
    <s v="Soc. de Turismo e Inversiones Inmobiliarias Limitada."/>
    <s v="76.204.527-3"/>
    <n v="204748"/>
    <x v="0"/>
  </r>
  <r>
    <s v="F.R. Metrop. Sur"/>
    <s v="Compra/Contratación inferior a 3 UTM"/>
    <s v="No Aplica"/>
    <x v="0"/>
    <s v="No Aplica"/>
    <s v="Orden de Compra"/>
    <n v="15260020"/>
    <d v="2026-01-26T00:00:00"/>
    <s v="Tarjetas de proximidad con acceso a estacionamiento zona exclusiva de fiscales. "/>
    <s v="SOCIEDAD  CONCESIONARIA CENTRO  DE JUSTICIA DE SANTIAGO. "/>
    <s v="99557380-6"/>
    <n v="119000"/>
    <x v="0"/>
  </r>
  <r>
    <s v="F.R. Metrop. Sur"/>
    <s v="Compra/Contratación inferior a 3 UTM"/>
    <s v="No Aplica"/>
    <x v="0"/>
    <s v="No Aplica"/>
    <s v="Orden de Compra"/>
    <n v="15260022"/>
    <d v="2026-01-29T00:00:00"/>
    <s v="Contratación directa &lt; 3 UTM_ Servicio de reparación en trabajos menores en edificio de Av. Gran avenida 5234, San Miguel. "/>
    <s v="SOMOTECH CHILE SPA. "/>
    <s v="77767205-3"/>
    <n v="202300"/>
    <x v="0"/>
  </r>
  <r>
    <s v="F.R. Metrop. Occidente"/>
    <s v="Compra/Contratación inferior a 3 UTM"/>
    <s v="No Aplica"/>
    <x v="0"/>
    <s v="No Aplica"/>
    <s v="Orden de Compra"/>
    <n v="16260002"/>
    <d v="2026-01-15T00:00:00"/>
    <s v="Servicio reparacion peldaño patio interior fl san bdo, art 8 letra A."/>
    <s v="INVERSIONES FERRO IGC SPA"/>
    <s v="78209164-6"/>
    <n v="198611"/>
    <x v="0"/>
  </r>
  <r>
    <s v="F.R. Metrop. Occidente"/>
    <s v="Contratacion Directa"/>
    <s v="RES FR 206"/>
    <x v="0"/>
    <d v="2025-08-13T00:00:00"/>
    <s v="Orden de Compra"/>
    <n v="16260003"/>
    <d v="2026-01-15T00:00:00"/>
    <s v="Servicio de reparación de cercos eléctricos en las fiscalías locales de San Bernardo y Curacaví. Contratación directa conforme a RES FR N°206 del 13-08-2025 conforme a autorización de presupuesto N°14422 FN seguridad de fiscales y funcionarios."/>
    <s v="ELECTROCERCOSCHILE SPA"/>
    <s v="77817351-4"/>
    <n v="690200"/>
    <x v="0"/>
  </r>
  <r>
    <s v="F.R. Metrop. Occidente"/>
    <s v="Compra/Contratación inferior a 3 UTM"/>
    <s v="No Aplica"/>
    <x v="0"/>
    <s v="No Aplica"/>
    <s v="Orden de Compra"/>
    <n v="16260007"/>
    <d v="2026-01-19T00:00:00"/>
    <s v="Servicio de destrucción de especies por la FL de Curacaví. Contratación conforme a art.8 letra &quot;a&quot; del reglamento interno del MP."/>
    <s v="K D M S.A."/>
    <s v="96754450-7"/>
    <n v="48909"/>
    <x v="0"/>
  </r>
  <r>
    <s v="F.R. Metrop. Occidente"/>
    <s v="Compra/Contratación inferior a 3 UTM"/>
    <s v="No Aplica"/>
    <x v="0"/>
    <s v="No Aplica"/>
    <s v="Orden de Compra"/>
    <n v="16260008"/>
    <d v="2026-01-19T00:00:00"/>
    <s v="Servicio de destrucción de especies en relleno sanitario de KDM en Til-Til por la FL de Maipú. Contratación conforme a letra &quot;a&quot; del art. 8 del reglamento interno del MP."/>
    <s v="K D M S.A."/>
    <s v="96754450-7"/>
    <n v="48909"/>
    <x v="0"/>
  </r>
  <r>
    <s v="F.R. Metrop. Occidente"/>
    <s v="Compra/Contratación inferior a 3 UTM"/>
    <s v="No Aplica"/>
    <x v="0"/>
    <s v="No Aplica"/>
    <s v="Orden de Compra"/>
    <n v="16260009"/>
    <d v="2026-01-19T00:00:00"/>
    <s v="Servicio de destrucción de especies en relleno sanitario de KDM en Til- Til por la FL San Bernardo. Contratación conforme a art.8 letra &quot;a&quot; del reglamento interno del MP."/>
    <s v="K D M S.A."/>
    <s v="96754450-7"/>
    <n v="48909"/>
    <x v="0"/>
  </r>
  <r>
    <s v="F.R. Metrop. Occidente"/>
    <s v="Compra/Contratación inferior a 3 UTM"/>
    <s v="No Aplica"/>
    <x v="0"/>
    <s v="No Aplica"/>
    <s v="Orden de Compra"/>
    <n v="16260010"/>
    <d v="2026-01-19T00:00:00"/>
    <s v="Servicio de destrucción de especies en relleno sanitario de KDM en Til- Til por la FL Pudahuel. Contratación conforme a letra &quot;a&quot; art.8 del reglamento interno del MP."/>
    <s v="K D M S.A."/>
    <s v="96754450-7"/>
    <n v="48909"/>
    <x v="0"/>
  </r>
  <r>
    <s v="F.R. Metrop. Occidente"/>
    <s v="Compra/Contratación inferior a 3 UTM"/>
    <s v="No Aplica"/>
    <x v="0"/>
    <s v="No Aplica"/>
    <s v="Orden de Compra"/>
    <n v="16260011"/>
    <d v="2026-01-20T00:00:00"/>
    <s v="Servicio de empotrado (embutido) de cableado de sistema de control de asistencia en piso 9 FL Maipú. Contratación conforme a letra &quot;a&quot; art.8 del reglamento interno del MP, ley 19886."/>
    <s v="SERELEC SPA"/>
    <s v="78052732-3"/>
    <n v="204680"/>
    <x v="0"/>
  </r>
  <r>
    <s v="F.R. Metrop. Occidente"/>
    <s v="Compra/Contratación inferior a 3 UTM"/>
    <s v="No Aplica"/>
    <x v="0"/>
    <s v="No Aplica"/>
    <s v="Orden de Compra"/>
    <n v="16260013"/>
    <d v="2026-01-21T00:00:00"/>
    <s v="Provisión e instalación de 11 chapas mobiliario en piso 9; Prov. e inst. de 02 manillas mueble piso11; Reubicación de 02 roller en casino piso 9 y prov. e inst. de terminal para punto agua máquina purificadora piso 11. Contratación conforme a letra &quot;a&quot; de art. 8 del reglamento interno del MP."/>
    <s v="NELSON ENRIQUE SOZA BARRAZA"/>
    <s v="11662674-8"/>
    <n v="153392"/>
    <x v="0"/>
  </r>
  <r>
    <s v="F.R. Metrop. Occidente"/>
    <s v="Compra/Contratación inferior a 3 UTM"/>
    <s v="No Aplica"/>
    <x v="0"/>
    <s v="No Aplica"/>
    <s v="Orden de Compra"/>
    <n v="16260014"/>
    <d v="2026-01-21T00:00:00"/>
    <s v="Provisión e instalación de reja Treillage e instalación de placa conmemorativa en la FL de San Bernardo. Contratación conforme a art. 8 en su letra &quot;a&quot; del reglamento interno del MP."/>
    <s v="NELSON ENRIQUE SOZA BARRAZA"/>
    <s v="11662674-8"/>
    <n v="94395"/>
    <x v="0"/>
  </r>
  <r>
    <s v="F.R. Metrop. Occidente"/>
    <s v="Compra/Contratación inferior a 3 UTM"/>
    <s v="No Aplica"/>
    <x v="0"/>
    <s v="No Aplica"/>
    <s v="Orden de Compra"/>
    <n v="16260016"/>
    <d v="2026-01-23T00:00:00"/>
    <s v="Servicio de reparación de baño damas con filtración (cambio terminal HE de 1&quot;) y mantención de fluxómetro. Contratación conforme a letra &quot;a&quot; at. 8 del reglamento interno del Ministerio Público, ley 19886."/>
    <s v="JUAN CARLOS PINILLA LÓPEZ"/>
    <s v="13816973-1"/>
    <n v="117994"/>
    <x v="0"/>
  </r>
  <r>
    <s v="F.R. Metrop. Occidente"/>
    <s v="Contratacion Directa"/>
    <s v="RES FR N°20"/>
    <x v="0"/>
    <d v="2026-01-28T00:00:00"/>
    <s v="Orden de Compra"/>
    <n v="16260018"/>
    <d v="2026-01-23T00:00:00"/>
    <s v="Reparacion y reemplazo bobinados motor equipo piso 11, segun coti GMI-252500 valore indicados por contrato vigente Res FR 20 Adj. Lic. Pub. Mant. Clima 28.01.25"/>
    <s v="SISTEMAS DE ENERGIA SA"/>
    <s v="99588050-4"/>
    <n v="280000"/>
    <x v="0"/>
  </r>
  <r>
    <s v="F.R. Metrop. Occidente"/>
    <s v="Contratacion Directa"/>
    <s v="RES FR N°19"/>
    <x v="0"/>
    <d v="2026-01-23T00:00:00"/>
    <s v="Orden de Compra"/>
    <n v="16260019"/>
    <d v="2026-01-23T00:00:00"/>
    <s v="Reparacion de cortina metalica en FL Talagante, observada en mantencion COT 421"/>
    <s v="INM. E INVER.SOLUCIONES Y PROYECTOS SPA"/>
    <s v="77722709-2"/>
    <n v="438006"/>
    <x v="0"/>
  </r>
  <r>
    <s v="F.R. Metrop. Occidente"/>
    <s v="Compra/Contratación inferior a 3 UTM"/>
    <s v="No Aplica"/>
    <x v="0"/>
    <s v="No Aplica"/>
    <s v="Orden de Compra"/>
    <n v="16260020"/>
    <d v="2026-01-26T00:00:00"/>
    <s v="Servicio modifica bicicletero fl San Bdo segun nuevos requerimientos de los usuarios. art 8 letra A"/>
    <s v="MIMBRERIA HOME SPA"/>
    <s v="77313329-8"/>
    <n v="209000"/>
    <x v="0"/>
  </r>
  <r>
    <s v="F.R. Metrop. Occidente"/>
    <s v="Compra/Contratación inferior a 3 UTM"/>
    <s v="No Aplica"/>
    <x v="0"/>
    <s v="No Aplica"/>
    <s v="Orden de Compra"/>
    <n v="16260021"/>
    <d v="2026-01-28T00:00:00"/>
    <s v="Adquisición de fluxómetro para baño damas piso 12 sector RRHH. Compra conforme a art. 8 letra &quot;a&quot; del reglamento interno del MP, ley 19886."/>
    <s v="JORGEIBAÑEZ CONSTRUCCINES EIRL"/>
    <s v="76526484-7"/>
    <n v="154700"/>
    <x v="0"/>
  </r>
  <r>
    <s v="F.R. Metrop. Occidente"/>
    <s v="Compra/Contratación inferior a 3 UTM"/>
    <s v="No Aplica"/>
    <x v="0"/>
    <s v="No Aplica"/>
    <s v="Orden de Compra"/>
    <n v="16260024"/>
    <d v="2026-01-28T00:00:00"/>
    <s v="Provisión e instalación de cortinas roller en sala EIVG y Provisión e instalación de film en ventana de sala monitoreo de la sala EIVG de piso 9 FL Maipú. Contratación conforme a art. 8 letra &quot;a&quot; del reglamento interno, ley 19886."/>
    <s v="LEONEL SALIT GAJARDO"/>
    <s v="9765193-0"/>
    <n v="193000"/>
    <x v="0"/>
  </r>
  <r>
    <s v="F.R. Metrop. Occidente"/>
    <s v="Compra/Contratación inferior a 3 UTM"/>
    <s v="No Aplica"/>
    <x v="0"/>
    <s v="No Aplica"/>
    <s v="Orden de Compra"/>
    <n v="16260025"/>
    <d v="2026-01-28T00:00:00"/>
    <s v="Provisión e instalación de receptora RF y provisión de controles para RF para control de accesos en piso 9 FL Maipú. Contratación de conformidad a letra &quot;a&quot; del art.8 del reglamento interno del MP, ley 19886."/>
    <s v="LIMSERVICE SPA"/>
    <s v="76863427-0"/>
    <n v="208250"/>
    <x v="0"/>
  </r>
  <r>
    <s v="F.R. Metrop. Occidente"/>
    <s v="Compra/Contratación inferior a 3 UTM"/>
    <s v="No Aplica"/>
    <x v="0"/>
    <s v="No Aplica"/>
    <s v="Orden de Compra"/>
    <n v="16260026"/>
    <d v="2026-01-28T00:00:00"/>
    <s v="Servicio de instalación de TV 43 pulgadas con suministro de soporte para casino piso 9 FL Maipú. Contratación conforme a art.8 en su letra &quot;a&quot; del reglamento interno del MP, ley 19886."/>
    <s v="SERELEC SPA"/>
    <s v="78052732-3"/>
    <n v="142800"/>
    <x v="0"/>
  </r>
  <r>
    <s v="F.R. Metrop. Occidente"/>
    <s v="Compra/Contratación inferior a 3 UTM"/>
    <s v="No Aplica"/>
    <x v="0"/>
    <s v="No Aplica"/>
    <s v="Orden de Compra"/>
    <n v="16260027"/>
    <d v="2026-01-28T00:00:00"/>
    <s v="Servicio de provisión e instalación chapas muebles oficina Daniela Lalanne, Instalación de perfil ventana oficina Raúl Herrera y reparación de escritorio Fiscal Tania Mora en piso 12. Contratación conforme a letra &quot;a&quot; en su art. 8 del reglamento interno del MP, ley 19886."/>
    <s v="NELSON ENRIQUE SOZA BARRAZA"/>
    <s v="11662674-8"/>
    <n v="47198"/>
    <x v="0"/>
  </r>
  <r>
    <s v="F.R. Metrop. Occidente"/>
    <s v="Compra/Contratación inferior a 3 UTM"/>
    <s v="No Aplica"/>
    <x v="0"/>
    <s v="No Aplica"/>
    <s v="Orden de Compra"/>
    <n v="16260028"/>
    <d v="2026-01-28T00:00:00"/>
    <s v="Provisión e instalación de circuito alumbrado con instalación luz indicadora en sala EIVG piso 9 y suministro, cambio e instalación de fuente de poder para NVR sistema cctv piso 12. Contratación conforme art. 8, letra &quot;a&quot; del reglamento interno del MP, ley 19886."/>
    <s v="LIMSERVICE SPA"/>
    <s v="76863427-0"/>
    <n v="208250"/>
    <x v="0"/>
  </r>
  <r>
    <s v="F.R. Metrop. Occidente"/>
    <s v="Compra/Contratación inferior a 3 UTM"/>
    <s v="No Aplica"/>
    <x v="0"/>
    <s v="No Aplica"/>
    <s v="Orden de Compra"/>
    <n v="16260029"/>
    <d v="2026-01-29T00:00:00"/>
    <s v="Adquisición de soportes para tv de 98 pulgadas (01); 86 pulgadas (01) y 50 pulgadas (01) para auditorio, sala Reunión y casino respectivamente todos en piso 13. Contratación de conformidad a la letra &quot;a&quot; del art. 8 del reglamento interno del MP, ley 19886."/>
    <s v="SERELEC SPA"/>
    <s v="78052732-3"/>
    <n v="202300"/>
    <x v="0"/>
  </r>
  <r>
    <s v="F.R. Metrop. Occidente"/>
    <s v="Compra/Contratación inferior a 3 UTM"/>
    <s v="No Aplica"/>
    <x v="0"/>
    <s v="No Aplica"/>
    <s v="Orden de Compra"/>
    <n v="16260030"/>
    <d v="2026-01-29T00:00:00"/>
    <s v="CD SERV. CUBICACION GEOMETRICA E INFORME DE SUPERFICIES A PINTAR EN EDIFICIO FISCALIA LOCAL DE TALAGANTE MUROS Y TABIQUES INTERIORES. Art 8 letra A"/>
    <s v="CONSTRUCTORA SAN RAFAEL SPA"/>
    <s v="77053051-2"/>
    <n v="196350"/>
    <x v="0"/>
  </r>
  <r>
    <s v="F.R. Metrop. Occidente"/>
    <s v="Compra/Contratación inferior a 3 UTM"/>
    <s v="No Aplica"/>
    <x v="0"/>
    <s v="No Aplica"/>
    <s v="Orden de Compra"/>
    <n v="16260031"/>
    <d v="2026-01-30T00:00:00"/>
    <s v="Servicio de armado e instalación de control de accesos en puertas de piso 9 FL Maipú. Contratación conforme a art. 8 letra &quot;a&quot; del reglamento interno del MP, ley 19886."/>
    <s v="LIMSERVICE SPA"/>
    <s v="76863427-0"/>
    <n v="208250"/>
    <x v="0"/>
  </r>
  <r>
    <s v="F.R. Metrop. Occidente"/>
    <s v="Compra/Contratación inferior a 3 UTM"/>
    <s v="No Aplica"/>
    <x v="0"/>
    <s v="No Aplica"/>
    <s v="Orden de Compra"/>
    <n v="16260033"/>
    <d v="2026-01-30T00:00:00"/>
    <s v="Servicio de destrucción de especies incautadas en causa RUC 2401035885-6, en relleno sanitario de KDM en Til-Til por la FL de Pudahuel. Contratación conforme a art. 8 letra &quot;a&quot; del reglamento interno del MP, ley 19886."/>
    <s v="K D M S.A."/>
    <s v="96754450-7"/>
    <n v="48909"/>
    <x v="0"/>
  </r>
  <r>
    <s v="Fiscalía Nacional"/>
    <s v="Licitación Pública"/>
    <s v="FN/MP N° 2060"/>
    <x v="1"/>
    <d v="2024-08-13T00:00:00"/>
    <s v="Orden de Compra"/>
    <n v="17260001"/>
    <d v="2026-01-05T00:00:00"/>
    <s v="Pasaje aéreo nacional para Sr. Ángel Valencia Vásquez, Rut: 8.667.131-k , Santiago/Punta Arenas/Santiago, del 18 al 19 de enero de 2026. Asiste a la inauguración del nuevo edificio de la Fiscalía Regional de Magallanes."/>
    <s v="Soc. de Turismo e Inversiones Inmobiliarias Limitada."/>
    <s v="76.204.527-3"/>
    <n v="407584"/>
    <x v="0"/>
  </r>
  <r>
    <s v="Fiscalía Nacional"/>
    <s v="Licitación Pública"/>
    <s v="FN/MP N° 2060"/>
    <x v="1"/>
    <d v="2024-08-13T00:00:00"/>
    <s v="Orden de Compra"/>
    <n v="17260002"/>
    <d v="2026-01-05T00:00:00"/>
    <s v="Pasaje aéreo nacional para Sr. Carlos Daniel Figueroa Chavarría, Rut: 14.410.351-3, Santiago/Punta Arenas/Santiago, del 18 al 19 de enero de 2026. Escolta al FN en la inauguración del nuevo edificio de la Fiscalía Regional de Magallanes."/>
    <s v="Soc. de Turismo e Inversiones Inmobiliarias Limitada."/>
    <s v="76.204.527-3"/>
    <n v="407584"/>
    <x v="0"/>
  </r>
  <r>
    <s v="Fiscalía Nacional"/>
    <s v="Licitación Pública"/>
    <s v="FN/MP N° 2060"/>
    <x v="1"/>
    <d v="2024-08-13T00:00:00"/>
    <s v="Orden de Compra"/>
    <n v="17260003"/>
    <d v="2026-01-05T00:00:00"/>
    <s v="Pasaje aéreo nacional para Sr. Luis Bozzo Barraza, Rut: 14.530.315-k, Santiago/Punta Arenas/Santiago, del 18 al 19 de enero de 2026. Asiste a la inauguración del nuevo edificio de la Fiscalía Regional de Magallanes."/>
    <s v="Soc. de Turismo e Inversiones Inmobiliarias Limitada."/>
    <s v="76.204.527-3"/>
    <n v="419584"/>
    <x v="0"/>
  </r>
  <r>
    <s v="Fiscalía Nacional"/>
    <s v="Licitación Pública"/>
    <s v="FN/MP N° 2060"/>
    <x v="1"/>
    <d v="2024-08-13T00:00:00"/>
    <s v="Orden de Compra"/>
    <n v="17260004"/>
    <d v="2026-01-05T00:00:00"/>
    <s v="Pasaje aéreo nacional para Sr. Francisco Pincheira, Rut: 13.477.595-5, Santiago/Punta Arenas/Santiago, del 18 al 19 de enero de 2026. Asiste a la inauguración del nuevo edificio de la Fiscalía Regional de Magallanes."/>
    <s v="Soc. de Turismo e Inversiones Inmobiliarias Limitada."/>
    <s v="76.204.527-3"/>
    <n v="419584"/>
    <x v="0"/>
  </r>
  <r>
    <s v="Fiscalía Nacional"/>
    <s v="Licitación Pública"/>
    <s v="FN/MP N° 2060"/>
    <x v="1"/>
    <d v="2024-08-13T00:00:00"/>
    <s v="Orden de Compra"/>
    <n v="17260005"/>
    <d v="2026-01-05T00:00:00"/>
    <s v="Pasaje aéreo nacional para Sra. Mónica Naranjo, Rut: 13.458.502-1, Santiago/Valdivia/Santiago, del 27 al 28 de enero de 2026. Asiste a la Cuenta Pública de la Fiscalía Regional de Los Ríos y además de la realización de reuniones de trabajo y visitas a fiscalías locales de la región."/>
    <s v="Soc. de Turismo e Inversiones Inmobiliarias Limitada."/>
    <s v="76.204.527-3"/>
    <n v="168428"/>
    <x v="0"/>
  </r>
  <r>
    <s v="Fiscalía Nacional"/>
    <s v="Licitación Pública"/>
    <s v="FN/MP N° 2060"/>
    <x v="1"/>
    <d v="2024-08-13T00:00:00"/>
    <s v="Orden de Compra"/>
    <n v="17260006"/>
    <d v="2026-01-05T00:00:00"/>
    <s v="Pasaje aéreo nacional para Sr. Cristian Paredes, Rut: 14.303.292-2, Santiago/Valdivia/Santiago, del 27 al 28 de enero de 2026. Asiste a la Cuenta Pública de la Fiscalía Regional de Los Ríos y además de la realización de reuniones de trabajo y visitas a fiscalías locales de la región."/>
    <s v="Soc. de Turismo e Inversiones Inmobiliarias Limitada."/>
    <s v="76.204.527-3"/>
    <n v="168428"/>
    <x v="0"/>
  </r>
  <r>
    <s v="Fiscalía Nacional"/>
    <s v="Licitación Pública"/>
    <s v="FN/MP N° 2060"/>
    <x v="1"/>
    <d v="2024-08-13T00:00:00"/>
    <s v="Orden de Compra"/>
    <n v="17260007"/>
    <d v="2026-01-07T00:00:00"/>
    <s v="Pasaje aéreo nacional para Sra. Lorena Rebolledo, Rut: 12.884.925-4, Santiago/Puerto Montt/Santiago, el 16 de enero de 2026. Asistir a la Cuenta Pública de la Fiscalía Regional de Los Lagos."/>
    <s v="Soc. de Turismo e Inversiones Inmobiliarias Limitada."/>
    <s v="76.204.527-3"/>
    <n v="250642"/>
    <x v="0"/>
  </r>
  <r>
    <s v="Fiscalía Nacional"/>
    <s v="Licitación Pública"/>
    <s v="FN/MP N° 2060"/>
    <x v="1"/>
    <d v="2024-08-13T00:00:00"/>
    <s v="Orden de Compra"/>
    <n v="17260008"/>
    <d v="2026-01-07T00:00:00"/>
    <s v="Pasaje aéreo nacional para Sr. Carlos Daniel Figueroa Chavarría, Rut: 14.410.351-3, Santiago/Iquique/Santiago, del 08 al 09 de enero de 2026. Escolta al FN."/>
    <s v="Soc. de Turismo e Inversiones Inmobiliarias Limitada."/>
    <s v="76.204.527-3"/>
    <n v="668642"/>
    <x v="0"/>
  </r>
  <r>
    <s v="Fiscalía Nacional"/>
    <s v="Contratacion Directa"/>
    <s v="FN/MP N° 1838"/>
    <x v="0"/>
    <d v="2025-08-04T00:00:00"/>
    <s v="Orden de Compra"/>
    <n v="17260009"/>
    <d v="2026-01-08T00:00:00"/>
    <s v="Contratación de 1 Curso en Compliance, Ética Pública y Nuevas Tecnologías, inicio 06 de agosto, termino 01 de octubre, online."/>
    <s v="Universidad de Los Andes"/>
    <s v="71614000-8"/>
    <n v="2960000"/>
    <x v="0"/>
  </r>
  <r>
    <s v="Fiscalía Nacional"/>
    <s v="Compra/Contratación inferior a 3 UTM"/>
    <s v="No Aplica"/>
    <x v="0"/>
    <s v="No Aplica"/>
    <s v="Orden de Compra"/>
    <n v="17260010"/>
    <d v="2026-01-08T00:00:00"/>
    <s v="Contratación de Renovación de la Suscripción anual &quot;La Tercera Digital&quot;. Usuario: Paula Rocha Maldonado, RUT 10.054.032-0, Unidad de Comunicaciones. Período de suscripción 09/12/2025 al 09/12/2026. Reemisión de la OC 17250890 del 2025."/>
    <s v="Comercializadora GC S.A"/>
    <s v="76058347-2"/>
    <n v="119880"/>
    <x v="0"/>
  </r>
  <r>
    <s v="Fiscalía Nacional"/>
    <s v="Compra/Contratación inferior a 3 UTM"/>
    <s v="No Aplica"/>
    <x v="0"/>
    <s v="No Aplica"/>
    <s v="Orden de Compra"/>
    <n v="17260011"/>
    <d v="2026-01-08T00:00:00"/>
    <s v="Adquisición de 55 Colaciones, correspondiente a la actividad para niños, la cual se llevara acabo el día viernes 19 de diciembre del 2025, en dependencias de la Fiscalía Nacional. Reemisión de la OC 17250918 del 2025."/>
    <s v="Cheeseenjoy Spa"/>
    <s v="77280572-1"/>
    <n v="207869"/>
    <x v="0"/>
  </r>
  <r>
    <s v="Fiscalía Nacional"/>
    <s v="Contratación correspondiente a Gastos de Representación"/>
    <s v="No Aplica"/>
    <x v="0"/>
    <s v="No Aplica"/>
    <s v="Orden de Compra"/>
    <n v="17260013"/>
    <d v="2026-01-08T00:00:00"/>
    <s v="Adquisición de 30 Textos: Trilingüe: en español, inglés y alemán, 144 páginas con 124 fotografías en diferentes formatos, con logo institucional. Para presentes dirigidos a autoridades extranjeras por parte del Fiscal Nacional. "/>
    <s v="Eluney Marketing Chile Spa."/>
    <s v="77658972-1"/>
    <n v="1712886"/>
    <x v="0"/>
  </r>
  <r>
    <s v="Fiscalía Nacional"/>
    <s v="Compra/Contratación inferior a 3 UTM"/>
    <s v="No Aplica"/>
    <x v="0"/>
    <s v="No Aplica"/>
    <s v="Orden de Compra"/>
    <n v="17260014"/>
    <d v="2026-01-08T00:00:00"/>
    <s v="Adquisición e instalación de botoneras en las cabinas de ascensores, para la Fiscalía Nacional. Reemisión de la OC 17250775 del 2025."/>
    <s v="Ascensores Schindler Chile S.A."/>
    <s v="93565000-3"/>
    <n v="155537"/>
    <x v="0"/>
  </r>
  <r>
    <s v="Fiscalía Nacional"/>
    <s v="Licitación Pública"/>
    <s v="FN/MP N° 2060"/>
    <x v="1"/>
    <d v="2024-08-13T00:00:00"/>
    <s v="Orden de Compra"/>
    <n v="17260015"/>
    <d v="2026-01-12T00:00:00"/>
    <s v="Pasaje aéreo nacional para Sr. Iván Navarro Papic, Rut: 15.338.286-7, Santiago/Los Ríos - Valdivia/Santiago, del 27 al 29 de enero de 2026. Asiste a Cuenta Pública de la FR de Los Ríos."/>
    <s v="Soc. de Turismo e Inversiones Inmobiliarias Limitada."/>
    <s v="76.204.527-3"/>
    <n v="195598"/>
    <x v="0"/>
  </r>
  <r>
    <s v="Fiscalía Nacional"/>
    <s v="Licitación Pública"/>
    <s v="FN/MP N° 2060"/>
    <x v="1"/>
    <d v="2024-08-13T00:00:00"/>
    <s v="Orden de Compra"/>
    <n v="17260016"/>
    <d v="2026-01-13T00:00:00"/>
    <s v="Pasaje aéreo nacional para Sr. Juan Carlos Navarrete Cuevas, Rut: 15.235.197-6, Santiago/Puerto Montt/Santiago, el 16 de enero de 2026. Escolta al FN en Cuenta Pública de Los Lagos."/>
    <s v="Soc. de Turismo e Inversiones Inmobiliarias Limitada."/>
    <s v="76.204.527-3"/>
    <n v="427456"/>
    <x v="0"/>
  </r>
  <r>
    <s v="Fiscalía Nacional"/>
    <s v="Licitación Pública"/>
    <s v="FN/MP N° 2060"/>
    <x v="1"/>
    <d v="2024-08-13T00:00:00"/>
    <s v="Orden de Compra"/>
    <n v="17260017"/>
    <d v="2026-01-13T00:00:00"/>
    <s v="Pasaje aéreo nacional para Sr. Ángel Valencia Vásquez, Rut: 8.667.131-k , Santiago/Puerto Montt/Santiago, el 16 de enero de 2026. Asiste a Cuenta Pública de Los Lagos."/>
    <s v="Soc. de Turismo e Inversiones Inmobiliarias Limitada."/>
    <s v="76.204.527-3"/>
    <n v="408456"/>
    <x v="0"/>
  </r>
  <r>
    <s v="Fiscalía Nacional"/>
    <s v="Licitación Pública"/>
    <s v="FN/MP N° 2060"/>
    <x v="1"/>
    <d v="2024-08-13T00:00:00"/>
    <s v="Orden de Compra"/>
    <n v="17260018"/>
    <d v="2026-01-13T00:00:00"/>
    <s v="Pasaje aéreo nacional para Sra. Paulina Doncaster, Rut: 13.434.900-K , Santiago/Puerto Montt/Santiago, el 16 de enero de 2026. Asiste a Cuenta Pública de Los Lagos."/>
    <s v="Soc. de Turismo e Inversiones Inmobiliarias Limitada."/>
    <s v="76.204.527-3"/>
    <n v="339456"/>
    <x v="0"/>
  </r>
  <r>
    <s v="Fiscalía Nacional"/>
    <s v="Licitación Pública"/>
    <s v="FN/MP N° 2060"/>
    <x v="1"/>
    <d v="2024-08-13T00:00:00"/>
    <s v="Orden de Compra"/>
    <n v="17260019"/>
    <d v="2026-01-13T00:00:00"/>
    <s v="Pasaje aéreo nacional para Sr. Luis Bozzo, Rut: 14.530.315-K, Santiago/Puerto Montt/Santiago, el 16 de enero de 2026. Asiste a Cuenta Pública de Los Lagos."/>
    <s v="Soc. de Turismo e Inversiones Inmobiliarias Limitada."/>
    <s v="76.204.527-3"/>
    <n v="339456"/>
    <x v="0"/>
  </r>
  <r>
    <s v="Fiscalía Nacional"/>
    <s v="Licitación Pública"/>
    <s v="FN/MP N° 2060"/>
    <x v="1"/>
    <d v="2024-08-13T00:00:00"/>
    <s v="Orden de Compra"/>
    <n v="17260020"/>
    <d v="2026-01-13T00:00:00"/>
    <s v="Pasaje aéreo internacional para Sr. Felipe Fritz Castro, Rut: 16.899.242-4, Santiago/Roma - Palermo – Italia/Santiago, del 24 al 31 de enero de 2026. Escoltar al Fiscal Nacional a Participar en pasantía con Fiscales de la Fiscalía Supraterritorial del 24 al 31 de enero de 2026. "/>
    <s v="Soc. de Turismo e Inversiones Inmobiliarias Limitada."/>
    <s v="76.204.527-3"/>
    <n v="1922120"/>
    <x v="0"/>
  </r>
  <r>
    <s v="Fiscalía Nacional"/>
    <s v="Licitación Pública"/>
    <s v="FN/MP N° 2060"/>
    <x v="1"/>
    <d v="2024-08-13T00:00:00"/>
    <s v="Orden de Compra"/>
    <n v="17260021"/>
    <d v="2026-01-13T00:00:00"/>
    <s v="Pasaje aéreo internacional para Sr. Francisco Pincheira, Rut: 13.477.595-5, Santiago/Roma - Palermo – Italia/Santiago, del 24 al 31 de enero de 2026. Acompañar al Fiscal Nacional a Participar en pasantía con Fiscales de la Fiscalía Supraterritorial del 24 al 31 de enero de 2026.  "/>
    <s v="Soc. de Turismo e Inversiones Inmobiliarias Limitada."/>
    <s v="76.204.527-3"/>
    <n v="1922120"/>
    <x v="0"/>
  </r>
  <r>
    <s v="Fiscalía Nacional"/>
    <s v="Licitación Pública"/>
    <s v="FN/MP N° 2060"/>
    <x v="1"/>
    <d v="2024-08-13T00:00:00"/>
    <s v="Orden de Compra"/>
    <n v="17260022"/>
    <d v="2026-01-13T00:00:00"/>
    <s v="Pasaje aéreo internacional para Sra. Claudia Ortega Forner, Rut: 11.833.323-3, Santiago/Guangzhou - China/Santiago, del 29 de enero al 03 de febrero de 2026. Participar en Primera Ronda de Reuniones del Grupo Anticorrupción de APEC."/>
    <s v="Soc. de Turismo e Inversiones Inmobiliarias Limitada."/>
    <s v="76.204.527-3"/>
    <n v="3987905"/>
    <x v="0"/>
  </r>
  <r>
    <s v="Fiscalía Nacional"/>
    <s v="Compra/Contratación inferior a 3 UTM"/>
    <s v="No Aplica"/>
    <x v="0"/>
    <s v="No Aplica"/>
    <s v="Orden de Compra"/>
    <n v="17260025"/>
    <d v="2026-01-15T00:00:00"/>
    <s v="Contratación de servicios de Coffe Break, para 20 personas a realizarse los días 21, 22 y 23 de enero del 2026, en jornadas AM , para el día 21 de enero a las 09:00 horas en Catedral 1401, piso 3, Santiago, y para los días 22 y 23 de enero a las 11:00 horas, ambos a realizarse en la dependencias de la fiscalía nacional, con motivo de &quot;Formación de los fiscales de la Fiscalía Supraterritorial&quot;."/>
    <s v="Producciones y Eventos C y G"/>
    <s v="78198417-5"/>
    <n v="204000"/>
    <x v="0"/>
  </r>
  <r>
    <s v="Fiscalía Nacional"/>
    <s v="Contratación correspondiente a Gastos de Representación"/>
    <s v="FN/MP N° 75"/>
    <x v="0"/>
    <d v="2026-01-12T00:00:00"/>
    <s v="Orden de Compra"/>
    <n v="17260026"/>
    <d v="2026-01-15T00:00:00"/>
    <s v="Adquisición y confección de 30 Medallas de distinción para disponerlas como reconocimiento institucional a autoridades extranjeras, en el contexto de visita internacional."/>
    <s v="Milled Chile S.A."/>
    <s v="76607211-9"/>
    <n v="1713600"/>
    <x v="0"/>
  </r>
  <r>
    <s v="Fiscalía Nacional"/>
    <s v="Licitación Pública"/>
    <s v="FN/MP N° 2060"/>
    <x v="1"/>
    <d v="2024-08-13T00:00:00"/>
    <s v="Orden de Compra"/>
    <n v="17260027"/>
    <d v="2026-01-15T00:00:00"/>
    <s v="Pasaje aéreo nacional para Sra. Francisca Armstrong Ramos, Rut: 14.122.727-0, Santiago/Arica/Santiago, del 24 al 25 de febrero de 2026. Participar en reuniones en DA-MOP, Dirección de Obras Municipales y Fiscalía Regional, de la región de Arica y Parinacota, por el proyecto denominado “Construcción Fiscalía Regional y Fiscalía Local de Arica y Parinacota”."/>
    <s v="Soc. de Turismo e Inversiones Inmobiliarias Limitada."/>
    <s v="76.204.527-3"/>
    <n v="251599"/>
    <x v="0"/>
  </r>
  <r>
    <s v="Fiscalía Nacional"/>
    <s v="Licitación Pública"/>
    <s v="FN/MP N° 2060"/>
    <x v="1"/>
    <d v="2024-08-13T00:00:00"/>
    <s v="Orden de Compra"/>
    <n v="17260030"/>
    <d v="2026-01-19T00:00:00"/>
    <s v="Pasaje aéreo nacional para Sr. Ángel Valencia Vásquez, Rut: 8.667.131-k , Santiago/Punta Arenas/Santiago, del 18 al 19 de enero de 2026. Asiste a la inauguración del nuevo edificio de la Fiscalía Regional de Magallanes. Cambio de pasaje."/>
    <s v="Soc. de Turismo e Inversiones Inmobiliarias Limitada."/>
    <s v="76.204.527-3"/>
    <n v="35472"/>
    <x v="0"/>
  </r>
  <r>
    <s v="Fiscalía Nacional"/>
    <s v="Licitación Pública"/>
    <s v="FN/MP N° 2060"/>
    <x v="1"/>
    <d v="2024-08-13T00:00:00"/>
    <s v="Orden de Compra"/>
    <n v="17260031"/>
    <d v="2026-01-19T00:00:00"/>
    <s v="Pasaje aéreo nacional para Sr. Carlos Daniel Figueroa Chavarría, Rut: 14.410.351-3, Santiago/Punta Arenas/Santiago, del 18 al 19 de enero de 2026. Escolta al FN en la inauguración del nuevo edificio de la Fiscalía Regional de Magallanes. Cambio de pasaje."/>
    <s v="Soc. de Turismo e Inversiones Inmobiliarias Limitada."/>
    <s v="76.204.527-3"/>
    <n v="35472"/>
    <x v="0"/>
  </r>
  <r>
    <s v="Fiscalía Nacional"/>
    <s v="Licitación Pública"/>
    <s v="FN/MP N° 132"/>
    <x v="1"/>
    <d v="2026-01-16T00:00:00"/>
    <s v="Orden de Compra"/>
    <n v="17260034"/>
    <d v="2026-01-20T00:00:00"/>
    <s v="Póliza de seguro de todo riesgo de objetos valiosos para 58 obras de arte de prima afecta, con vigencia desde el día 15 de enero de 2026 y hasta el día 30 de noviembre de 2026."/>
    <s v="Renta Nacional Caía de Seguros Generales S.A."/>
    <s v="94510000-1"/>
    <n v="378420"/>
    <x v="0"/>
  </r>
  <r>
    <s v="Fiscalía Nacional"/>
    <s v="Licitación Pública"/>
    <s v="FN/MP N° 132"/>
    <x v="1"/>
    <d v="2026-01-16T00:00:00"/>
    <s v="Orden de Compra"/>
    <n v="17260035"/>
    <d v="2026-01-20T00:00:00"/>
    <s v="Póliza de seguro de todo riesgo de objetos valiosos para 58 obras de arte de prima exenta, con vigencia desde el día 15 de enero de 2026 y hasta el día 30 de noviembre de 2026."/>
    <s v="Renta Nacional Caía de Seguros Generales S.A."/>
    <s v="94510000-1"/>
    <n v="477200"/>
    <x v="0"/>
  </r>
  <r>
    <s v="Fiscalía Nacional"/>
    <s v="Compra/Contratación inferior a 3 UTM"/>
    <s v="No Aplica"/>
    <x v="0"/>
    <s v="No Aplica"/>
    <s v="Orden de Compra"/>
    <n v="17260036"/>
    <d v="2026-01-21T00:00:00"/>
    <s v="Contratación de Servicio de Coffe Break para 10 personas, a realizarse el día 22 de enero del 2026, con motivo de &quot;taller de Gestión del Tiempo&quot;, en dependencias de la Fiscalía Nacional. "/>
    <s v="Cheeseenjoy Spa"/>
    <s v="77280572-1"/>
    <n v="59500"/>
    <x v="0"/>
  </r>
  <r>
    <s v="Fiscalía Nacional"/>
    <s v="Licitación Pública"/>
    <s v="FN/MP N° 2060"/>
    <x v="1"/>
    <d v="2024-08-13T00:00:00"/>
    <s v="Orden de Compra"/>
    <n v="17260037"/>
    <d v="2026-01-22T00:00:00"/>
    <s v="Pasaje aéreo nacional para Sra. Alejandra Vera Azócar, Rut: 9.980.914-0, Santiago/Valdivia/Santiago, del 27 al 30 de enero de 2026. Asiste en representación del Jefe de la Unidad de Asesoría Jurídica a la  cuenta pública de la Fiscal Regional de Los Ríos"/>
    <s v="Soc. de Turismo e Inversiones Inmobiliarias Limitada."/>
    <s v="76.204.527-3"/>
    <n v="300340"/>
    <x v="0"/>
  </r>
  <r>
    <s v="Fiscalía Nacional"/>
    <s v="Licitación Pública"/>
    <s v="FN/MP N° 2060"/>
    <x v="1"/>
    <d v="2024-08-13T00:00:00"/>
    <s v="Orden de Compra"/>
    <n v="17260041"/>
    <d v="2026-01-26T00:00:00"/>
    <s v="Pasaje aéreo nacional para Sr. Emilio Rodríguez Morales, Rut: 13.197.814-6, Santiago/Valdivia/Santiago, del 27 al 28 de enero de 2026. Asiste a la Cuenta Pública de la Fiscalía Regional de Valdivia."/>
    <s v="Soc. de Turismo e Inversiones Inmobiliarias Limitada."/>
    <s v="76.204.527-3"/>
    <n v="367169"/>
    <x v="0"/>
  </r>
  <r>
    <s v="Fiscalía Nacional"/>
    <s v="Licitación Pública"/>
    <s v="FN/MP N° 2060"/>
    <x v="1"/>
    <d v="2024-08-13T00:00:00"/>
    <s v="Orden de Compra"/>
    <n v="17260042"/>
    <d v="2026-01-26T00:00:00"/>
    <s v="Adquisición de pasajes en Ferry para Sr. Francisco Pincheira Pavez, Rut: 13.477.595-5, Nápoles/Palermo, del 29 al 30 de enero de 2026. Acompañar al Fiscal Nacional a Participar en pasantía con Fiscales de la Fiscalía Supraterritorial del 24 al 31 de enero de 2026."/>
    <s v="Soc. de Turismo e Inversiones Inmobiliarias Limitada."/>
    <s v="76.204.527-3"/>
    <n v="106985"/>
    <x v="0"/>
  </r>
  <r>
    <s v="Fiscalía Nacional"/>
    <s v="Licitación Pública"/>
    <s v="FN/MP N° 2060"/>
    <x v="1"/>
    <d v="2024-08-13T00:00:00"/>
    <s v="Orden de Compra"/>
    <n v="17260046"/>
    <d v="2026-01-28T00:00:00"/>
    <s v="Pasaje aéreo nacional para Sr. Rodrigo Honores Cisternas, Rut: 17.654.837-1, Santiago/Puerto Montt/Santiago, del 08 al 11 de febrero de 2026. Apoyar la implementación del equipo ECOH de la Fiscalía Regional de Los Lagos."/>
    <s v="Soc. de Turismo e Inversiones Inmobiliarias Limitada."/>
    <s v="76.204.527-3"/>
    <n v="239540"/>
    <x v="0"/>
  </r>
  <r>
    <s v="Fiscalía Nacional"/>
    <s v="Licitación Pública"/>
    <s v="FN/MP N° 2060"/>
    <x v="1"/>
    <d v="2024-08-13T00:00:00"/>
    <s v="Orden de Compra"/>
    <n v="17260047"/>
    <d v="2026-01-28T00:00:00"/>
    <s v="Pasaje aéreo nacional para Sr. Carlos Bobadilla Barra, Rut: 17.619.374-3, Santiago/Puerto Montt/Santiago, del 08 al 10 de febrero de 2026. Apoyar la implementación del equipo ECOH de la Fiscalía Regional de Los Lagos."/>
    <s v="Soc. de Turismo e Inversiones Inmobiliarias Limitada."/>
    <s v="76.204.527-3"/>
    <n v="239540"/>
    <x v="0"/>
  </r>
  <r>
    <s v="Fiscalía Nacional"/>
    <s v="Licitación Pública"/>
    <s v="FN/MP N° 2060"/>
    <x v="1"/>
    <d v="2024-08-13T00:00:00"/>
    <s v="Orden de Compra"/>
    <n v="17260051"/>
    <d v="2026-01-30T00:00:00"/>
    <s v="Pasaje aéreo nacional para Sra. Maruzzella Pavan, Rut: 9.037.574-1, Santiago/Valdivia/Santiago, del 17 al 19 de febrero de 2026. Comisión de servicios es por reunión en DA-MOP por proyecto FR de Los Ríos, reunión en la FR  y visita inmueble para posible arriendo."/>
    <s v="Soc. de Turismo e Inversiones Inmobiliarias Limitada."/>
    <s v="76.204.527-3"/>
    <n v="291568"/>
    <x v="0"/>
  </r>
  <r>
    <m/>
    <s v="696212-9-TD26"/>
    <s v="Trato Directo"/>
    <x v="0"/>
    <m/>
    <m/>
    <m/>
    <d v="2026-01-31T00:16:40"/>
    <m/>
    <m/>
    <m/>
    <n v="976228.4"/>
    <x v="0"/>
  </r>
  <r>
    <m/>
    <s v="696212-8-TD26"/>
    <s v="Trato Directo"/>
    <x v="0"/>
    <m/>
    <m/>
    <m/>
    <d v="2026-01-31T00:01:23"/>
    <m/>
    <m/>
    <m/>
    <n v="794240.51"/>
    <x v="0"/>
  </r>
  <r>
    <m/>
    <s v="696212-7-AG26"/>
    <s v="Compra Agil"/>
    <x v="3"/>
    <m/>
    <m/>
    <m/>
    <d v="2026-01-30T15:04:48"/>
    <m/>
    <m/>
    <m/>
    <n v="830620"/>
    <x v="0"/>
  </r>
  <r>
    <m/>
    <s v="696713-4-TD26"/>
    <s v="Trato Directo"/>
    <x v="0"/>
    <m/>
    <m/>
    <m/>
    <d v="2026-01-29T12:47:02"/>
    <m/>
    <m/>
    <m/>
    <n v="655133.07999999996"/>
    <x v="0"/>
  </r>
  <r>
    <m/>
    <s v="697224-6-TD26"/>
    <s v="Trato Directo"/>
    <x v="0"/>
    <m/>
    <m/>
    <m/>
    <d v="2026-01-28T16:03:22"/>
    <m/>
    <m/>
    <m/>
    <n v="672945"/>
    <x v="0"/>
  </r>
  <r>
    <m/>
    <s v="696750-3-TD26"/>
    <s v="Trato Directo"/>
    <x v="0"/>
    <m/>
    <m/>
    <m/>
    <d v="2026-01-28T11:37:38"/>
    <m/>
    <m/>
    <m/>
    <n v="714000"/>
    <x v="0"/>
  </r>
  <r>
    <m/>
    <s v="697058-5-AG26"/>
    <s v="Compra Agil"/>
    <x v="3"/>
    <m/>
    <m/>
    <m/>
    <d v="2026-01-28T11:16:28"/>
    <m/>
    <m/>
    <m/>
    <n v="1904000"/>
    <x v="0"/>
  </r>
  <r>
    <m/>
    <s v="697202-3-AG26"/>
    <s v="Compra Agil"/>
    <x v="3"/>
    <m/>
    <m/>
    <m/>
    <d v="2026-01-27T16:39:31"/>
    <m/>
    <m/>
    <m/>
    <n v="1130500"/>
    <x v="0"/>
  </r>
  <r>
    <m/>
    <s v="696212-6-AG26"/>
    <s v="Compra Agil"/>
    <x v="3"/>
    <m/>
    <m/>
    <m/>
    <d v="2026-01-27T15:44:56"/>
    <m/>
    <m/>
    <m/>
    <n v="6118668.2199999997"/>
    <x v="0"/>
  </r>
  <r>
    <m/>
    <s v="5148-14-AG26"/>
    <s v="Compra Agil"/>
    <x v="3"/>
    <m/>
    <m/>
    <m/>
    <d v="2026-01-27T09:16:06"/>
    <m/>
    <m/>
    <m/>
    <n v="369925.78"/>
    <x v="0"/>
  </r>
  <r>
    <m/>
    <s v="696750-2-AG26"/>
    <s v="Compra Agil"/>
    <x v="3"/>
    <m/>
    <m/>
    <m/>
    <d v="2026-01-26T12:13:54"/>
    <m/>
    <m/>
    <m/>
    <n v="880600"/>
    <x v="0"/>
  </r>
  <r>
    <m/>
    <s v="696217-6-AG26"/>
    <s v="Compra Agil"/>
    <x v="3"/>
    <m/>
    <m/>
    <m/>
    <d v="2026-01-26T10:17:10"/>
    <m/>
    <m/>
    <m/>
    <n v="120178.1"/>
    <x v="0"/>
  </r>
  <r>
    <m/>
    <s v="696713-3-AG26"/>
    <s v="Compra Agil"/>
    <x v="3"/>
    <m/>
    <m/>
    <m/>
    <d v="2026-01-23T12:24:36"/>
    <m/>
    <m/>
    <m/>
    <n v="3633789.95"/>
    <x v="0"/>
  </r>
  <r>
    <m/>
    <s v="5148-13-AG26"/>
    <s v="Compra Agil"/>
    <x v="3"/>
    <m/>
    <m/>
    <m/>
    <d v="2026-01-23T10:12:12"/>
    <m/>
    <m/>
    <m/>
    <n v="1261400"/>
    <x v="0"/>
  </r>
  <r>
    <m/>
    <s v="696027-4-AG26"/>
    <s v="Compra Agil"/>
    <x v="3"/>
    <m/>
    <m/>
    <m/>
    <d v="2026-01-22T17:12:10"/>
    <m/>
    <m/>
    <m/>
    <n v="33272.400000000001"/>
    <x v="0"/>
  </r>
  <r>
    <m/>
    <s v="697202-2-TD26"/>
    <s v="Trato Directo"/>
    <x v="0"/>
    <m/>
    <m/>
    <m/>
    <d v="2026-01-22T16:59:55"/>
    <m/>
    <m/>
    <m/>
    <n v="559300"/>
    <x v="0"/>
  </r>
  <r>
    <m/>
    <s v="697224-5-AG26"/>
    <s v="Compra Agil"/>
    <x v="3"/>
    <m/>
    <m/>
    <m/>
    <d v="2026-01-22T16:39:38"/>
    <m/>
    <m/>
    <m/>
    <n v="922250"/>
    <x v="0"/>
  </r>
  <r>
    <m/>
    <s v="1059240-2-AG26"/>
    <s v="Compra Agil"/>
    <x v="3"/>
    <m/>
    <m/>
    <m/>
    <d v="2026-01-22T15:26:06"/>
    <m/>
    <m/>
    <m/>
    <n v="398650"/>
    <x v="0"/>
  </r>
  <r>
    <m/>
    <s v="5148-12-AG26"/>
    <s v="Compra Agil"/>
    <x v="3"/>
    <m/>
    <m/>
    <m/>
    <d v="2026-01-22T10:51:05"/>
    <m/>
    <m/>
    <m/>
    <n v="2219540.4"/>
    <x v="0"/>
  </r>
  <r>
    <m/>
    <s v="696212-5-AG26"/>
    <s v="Compra Agil"/>
    <x v="3"/>
    <m/>
    <m/>
    <m/>
    <d v="2026-01-21T17:27:24"/>
    <m/>
    <m/>
    <m/>
    <n v="249999.96"/>
    <x v="0"/>
  </r>
  <r>
    <m/>
    <s v="696027-3-TD26"/>
    <s v="Trato Directo"/>
    <x v="0"/>
    <m/>
    <m/>
    <m/>
    <d v="2026-01-21T16:27:17"/>
    <m/>
    <m/>
    <m/>
    <n v="301689.99"/>
    <x v="0"/>
  </r>
  <r>
    <m/>
    <s v="697209-3-AG26"/>
    <s v="Compra Agil"/>
    <x v="3"/>
    <m/>
    <m/>
    <m/>
    <d v="2026-01-21T10:43:55"/>
    <m/>
    <m/>
    <m/>
    <n v="4783800"/>
    <x v="0"/>
  </r>
  <r>
    <m/>
    <s v="697058-4-AG26"/>
    <s v="Compra Agil"/>
    <x v="3"/>
    <m/>
    <m/>
    <m/>
    <d v="2026-01-21T10:36:19"/>
    <m/>
    <m/>
    <m/>
    <n v="449991"/>
    <x v="0"/>
  </r>
  <r>
    <m/>
    <s v="5148-11-AG26"/>
    <s v="Compra Agil"/>
    <x v="3"/>
    <m/>
    <m/>
    <m/>
    <d v="2026-01-21T10:15:21"/>
    <m/>
    <m/>
    <m/>
    <n v="451973.9"/>
    <x v="0"/>
  </r>
  <r>
    <m/>
    <s v="697224-4-AG26"/>
    <s v="Compra Agil"/>
    <x v="3"/>
    <m/>
    <m/>
    <m/>
    <d v="2026-01-20T11:30:32"/>
    <m/>
    <m/>
    <m/>
    <n v="476000"/>
    <x v="0"/>
  </r>
  <r>
    <m/>
    <s v="697036-3-AG26"/>
    <s v="Compra Agil"/>
    <x v="3"/>
    <m/>
    <m/>
    <m/>
    <d v="2026-01-19T17:41:47"/>
    <m/>
    <m/>
    <m/>
    <n v="1832600"/>
    <x v="0"/>
  </r>
  <r>
    <m/>
    <s v="5148-8-AG26"/>
    <s v="Compra Agil"/>
    <x v="3"/>
    <m/>
    <m/>
    <m/>
    <d v="2026-01-19T12:40:27"/>
    <m/>
    <m/>
    <m/>
    <n v="1473410.4"/>
    <x v="0"/>
  </r>
  <r>
    <m/>
    <s v="696212-4-AG26"/>
    <s v="Compra Agil"/>
    <x v="3"/>
    <m/>
    <m/>
    <m/>
    <d v="2026-01-19T10:22:20"/>
    <m/>
    <m/>
    <m/>
    <n v="1131368.7"/>
    <x v="0"/>
  </r>
  <r>
    <m/>
    <s v="5148-7-AG26"/>
    <s v="Compra Agil"/>
    <x v="3"/>
    <m/>
    <m/>
    <m/>
    <d v="2026-01-16T16:08:59"/>
    <m/>
    <m/>
    <m/>
    <n v="1026375"/>
    <x v="0"/>
  </r>
  <r>
    <m/>
    <s v="696212-3-AG26"/>
    <s v="Compra Agil"/>
    <x v="3"/>
    <m/>
    <m/>
    <m/>
    <d v="2026-01-16T12:24:37"/>
    <m/>
    <m/>
    <m/>
    <n v="2672748.33"/>
    <x v="0"/>
  </r>
  <r>
    <m/>
    <s v="5148-6-AG26"/>
    <s v="Compra Agil"/>
    <x v="3"/>
    <m/>
    <m/>
    <m/>
    <d v="2026-01-16T10:48:18"/>
    <m/>
    <m/>
    <m/>
    <n v="1902572"/>
    <x v="0"/>
  </r>
  <r>
    <m/>
    <s v="696011-2-AG26"/>
    <s v="Compra Agil"/>
    <x v="3"/>
    <m/>
    <m/>
    <m/>
    <d v="2026-01-16T09:15:43"/>
    <m/>
    <m/>
    <m/>
    <n v="1487500"/>
    <x v="0"/>
  </r>
  <r>
    <m/>
    <s v="697055-3-AG26"/>
    <s v="Compra Agil"/>
    <x v="3"/>
    <m/>
    <m/>
    <m/>
    <d v="2026-01-15T17:13:11"/>
    <m/>
    <m/>
    <m/>
    <n v="1800041.6"/>
    <x v="0"/>
  </r>
  <r>
    <m/>
    <s v="696217-5-AG26"/>
    <s v="Compra Agil"/>
    <x v="3"/>
    <m/>
    <m/>
    <m/>
    <d v="2026-01-15T16:18:19"/>
    <m/>
    <m/>
    <m/>
    <n v="892500"/>
    <x v="0"/>
  </r>
  <r>
    <m/>
    <s v="697058-3-AG26"/>
    <s v="Compra Agil"/>
    <x v="3"/>
    <m/>
    <m/>
    <m/>
    <d v="2026-01-15T15:18:25"/>
    <m/>
    <m/>
    <m/>
    <n v="6664005"/>
    <x v="0"/>
  </r>
  <r>
    <m/>
    <s v="697058-2-AG26"/>
    <s v="Compra Agil"/>
    <x v="3"/>
    <m/>
    <m/>
    <m/>
    <d v="2026-01-15T13:22:46"/>
    <m/>
    <m/>
    <m/>
    <n v="208000.1"/>
    <x v="0"/>
  </r>
  <r>
    <m/>
    <s v="5148-5-TD26"/>
    <s v="Trato Directo"/>
    <x v="0"/>
    <m/>
    <m/>
    <m/>
    <d v="2026-01-15T12:46:14"/>
    <m/>
    <m/>
    <m/>
    <n v="1713600"/>
    <x v="0"/>
  </r>
  <r>
    <m/>
    <s v="696954-3-AG26"/>
    <s v="Compra Agil"/>
    <x v="3"/>
    <m/>
    <m/>
    <m/>
    <d v="2026-01-15T10:51:11"/>
    <m/>
    <m/>
    <m/>
    <n v="995018.5"/>
    <x v="0"/>
  </r>
  <r>
    <m/>
    <s v="5148-4-AG26"/>
    <s v="Compra Agil"/>
    <x v="3"/>
    <m/>
    <m/>
    <m/>
    <d v="2026-01-15T10:37:38"/>
    <m/>
    <m/>
    <m/>
    <n v="197778"/>
    <x v="0"/>
  </r>
  <r>
    <m/>
    <s v="5148-3-AG26"/>
    <s v="Compra Agil"/>
    <x v="3"/>
    <m/>
    <m/>
    <m/>
    <d v="2026-01-13T17:24:34"/>
    <m/>
    <m/>
    <m/>
    <n v="1805156.22"/>
    <x v="0"/>
  </r>
  <r>
    <m/>
    <s v="697057-6-AG26"/>
    <s v="Compra Agil"/>
    <x v="3"/>
    <m/>
    <m/>
    <m/>
    <d v="2026-01-13T15:14:42"/>
    <m/>
    <m/>
    <m/>
    <n v="195000"/>
    <x v="0"/>
  </r>
  <r>
    <m/>
    <s v="697209-2-AG26"/>
    <s v="Compra Agil"/>
    <x v="3"/>
    <m/>
    <m/>
    <m/>
    <d v="2026-01-13T11:34:31"/>
    <m/>
    <m/>
    <m/>
    <n v="967470"/>
    <x v="0"/>
  </r>
  <r>
    <m/>
    <s v="696212-2-AG26"/>
    <s v="Compra Agil"/>
    <x v="3"/>
    <m/>
    <m/>
    <m/>
    <d v="2026-01-13T09:42:27"/>
    <m/>
    <m/>
    <m/>
    <n v="1130500"/>
    <x v="0"/>
  </r>
  <r>
    <m/>
    <s v="697209-1-AG26"/>
    <s v="Compra Agil"/>
    <x v="3"/>
    <m/>
    <m/>
    <m/>
    <d v="2026-01-12T18:48:41"/>
    <m/>
    <m/>
    <m/>
    <n v="6899999.6100000003"/>
    <x v="0"/>
  </r>
  <r>
    <m/>
    <s v="5148-2-AG26"/>
    <s v="Compra Agil"/>
    <x v="3"/>
    <m/>
    <m/>
    <m/>
    <d v="2026-01-12T15:22:40"/>
    <m/>
    <m/>
    <m/>
    <n v="1166200"/>
    <x v="0"/>
  </r>
  <r>
    <m/>
    <s v="697055-2-AG26"/>
    <s v="Compra Agil"/>
    <x v="3"/>
    <m/>
    <m/>
    <m/>
    <d v="2026-01-12T14:43:43"/>
    <m/>
    <m/>
    <m/>
    <n v="800000.11"/>
    <x v="0"/>
  </r>
  <r>
    <m/>
    <s v="696217-4-AG26"/>
    <s v="Compra Agil"/>
    <x v="3"/>
    <m/>
    <m/>
    <m/>
    <d v="2026-01-12T09:14:56"/>
    <m/>
    <m/>
    <m/>
    <n v="440300"/>
    <x v="0"/>
  </r>
  <r>
    <m/>
    <s v="696217-3-AG26"/>
    <s v="Compra Agil"/>
    <x v="3"/>
    <m/>
    <m/>
    <m/>
    <d v="2026-01-12T08:37:32"/>
    <m/>
    <m/>
    <m/>
    <n v="2580872"/>
    <x v="0"/>
  </r>
  <r>
    <m/>
    <s v="696750-1-AG26"/>
    <s v="Compra Agil"/>
    <x v="3"/>
    <m/>
    <m/>
    <m/>
    <d v="2026-01-09T15:45:07"/>
    <m/>
    <m/>
    <m/>
    <n v="152760.29999999999"/>
    <x v="0"/>
  </r>
  <r>
    <m/>
    <s v="1059240-1-CM26"/>
    <s v="Convenio Marco"/>
    <x v="3"/>
    <m/>
    <m/>
    <m/>
    <d v="2026-01-09T13:24:50"/>
    <m/>
    <m/>
    <m/>
    <n v="130347"/>
    <x v="0"/>
  </r>
  <r>
    <m/>
    <s v="696217-2-AG26"/>
    <s v="Compra Agil"/>
    <x v="3"/>
    <m/>
    <m/>
    <m/>
    <d v="2026-01-08T18:11:16"/>
    <m/>
    <m/>
    <m/>
    <n v="166005"/>
    <x v="0"/>
  </r>
  <r>
    <m/>
    <s v="696217-1-AG26"/>
    <s v="Compra Agil"/>
    <x v="3"/>
    <m/>
    <m/>
    <m/>
    <d v="2026-01-08T17:57:45"/>
    <m/>
    <m/>
    <m/>
    <n v="2142000"/>
    <x v="0"/>
  </r>
  <r>
    <m/>
    <s v="696011-1-AG26"/>
    <s v="Compra Agil"/>
    <x v="3"/>
    <m/>
    <m/>
    <m/>
    <d v="2026-01-08T13:04:37"/>
    <m/>
    <m/>
    <m/>
    <n v="2266236"/>
    <x v="0"/>
  </r>
  <r>
    <m/>
    <s v="696027-2-AG26"/>
    <s v="Compra Agil"/>
    <x v="3"/>
    <m/>
    <m/>
    <m/>
    <d v="2026-01-08T12:49:18"/>
    <m/>
    <m/>
    <m/>
    <n v="773500"/>
    <x v="0"/>
  </r>
  <r>
    <m/>
    <s v="697224-3-AG26"/>
    <s v="Compra Agil"/>
    <x v="3"/>
    <m/>
    <m/>
    <m/>
    <d v="2026-01-07T19:21:34"/>
    <m/>
    <m/>
    <m/>
    <n v="931620.06"/>
    <x v="0"/>
  </r>
  <r>
    <m/>
    <s v="697202-1-SE26"/>
    <s v="Licitación Pública"/>
    <x v="1"/>
    <m/>
    <m/>
    <m/>
    <d v="2026-01-07T15:28:01"/>
    <m/>
    <m/>
    <m/>
    <n v="2603585.5299999998"/>
    <x v="0"/>
  </r>
  <r>
    <m/>
    <s v="696713-2-AG26"/>
    <s v="Compra Agil"/>
    <x v="3"/>
    <m/>
    <m/>
    <m/>
    <d v="2026-01-07T13:49:29"/>
    <m/>
    <m/>
    <m/>
    <n v="476000"/>
    <x v="0"/>
  </r>
  <r>
    <m/>
    <s v="697057-5-AG26"/>
    <s v="Compra Agil"/>
    <x v="3"/>
    <m/>
    <m/>
    <m/>
    <d v="2026-01-07T11:27:48"/>
    <m/>
    <m/>
    <m/>
    <n v="1666000"/>
    <x v="0"/>
  </r>
  <r>
    <m/>
    <s v="697036-2-CM26"/>
    <s v="Convenio Marco"/>
    <x v="3"/>
    <m/>
    <m/>
    <m/>
    <d v="2026-01-07T10:42:01"/>
    <m/>
    <m/>
    <m/>
    <n v="2121056"/>
    <x v="0"/>
  </r>
  <r>
    <m/>
    <s v="696027-1-AG26"/>
    <s v="Compra Agil"/>
    <x v="3"/>
    <m/>
    <m/>
    <m/>
    <d v="2026-01-07T09:11:21"/>
    <m/>
    <m/>
    <m/>
    <n v="149999.5"/>
    <x v="0"/>
  </r>
  <r>
    <m/>
    <s v="5148-1-SE26"/>
    <s v="Licitación Pública"/>
    <x v="1"/>
    <m/>
    <m/>
    <m/>
    <d v="2026-01-06T17:25:47"/>
    <m/>
    <m/>
    <m/>
    <n v="51752159.999959998"/>
    <x v="0"/>
  </r>
  <r>
    <m/>
    <s v="697058-1-AG26"/>
    <s v="Compra Agil"/>
    <x v="3"/>
    <m/>
    <m/>
    <m/>
    <d v="2026-01-06T16:22:42"/>
    <m/>
    <m/>
    <m/>
    <n v="5020848"/>
    <x v="0"/>
  </r>
  <r>
    <m/>
    <s v="697057-4-AG26"/>
    <s v="Compra Agil"/>
    <x v="3"/>
    <m/>
    <m/>
    <m/>
    <d v="2026-01-06T08:44:10"/>
    <m/>
    <m/>
    <m/>
    <n v="357000"/>
    <x v="0"/>
  </r>
  <r>
    <m/>
    <s v="697057-2-AG26"/>
    <s v="Compra Agil"/>
    <x v="3"/>
    <m/>
    <m/>
    <m/>
    <d v="2026-01-05T13:08:51"/>
    <m/>
    <m/>
    <m/>
    <n v="499800"/>
    <x v="0"/>
  </r>
  <r>
    <m/>
    <s v="697055-1-AG26"/>
    <s v="Compra Agil"/>
    <x v="3"/>
    <m/>
    <m/>
    <m/>
    <d v="2026-01-05T12:16:56"/>
    <m/>
    <m/>
    <m/>
    <n v="3094000"/>
    <x v="0"/>
  </r>
  <r>
    <m/>
    <s v="697036-1-TD26"/>
    <s v="Trato Directo"/>
    <x v="0"/>
    <m/>
    <m/>
    <m/>
    <d v="2026-01-05T11:58:50"/>
    <m/>
    <m/>
    <m/>
    <n v="123600.54"/>
    <x v="0"/>
  </r>
  <r>
    <m/>
    <s v="696954-1-AG26"/>
    <s v="Compra Agil"/>
    <x v="3"/>
    <m/>
    <m/>
    <m/>
    <d v="2026-01-05T11:33:42"/>
    <m/>
    <m/>
    <m/>
    <n v="2279921"/>
    <x v="0"/>
  </r>
  <r>
    <m/>
    <s v="709129-2-AG26"/>
    <s v="Compra Agil"/>
    <x v="3"/>
    <m/>
    <m/>
    <m/>
    <d v="2026-01-05T08:58:28"/>
    <m/>
    <m/>
    <m/>
    <n v="892500"/>
    <x v="0"/>
  </r>
  <r>
    <m/>
    <s v="697057-1-CM26"/>
    <s v="Convenio Marco"/>
    <x v="3"/>
    <m/>
    <m/>
    <m/>
    <d v="2026-01-02T14:21:44"/>
    <m/>
    <m/>
    <m/>
    <n v="6800000"/>
    <x v="0"/>
  </r>
  <r>
    <m/>
    <s v="697224-2-CM26"/>
    <s v="Convenio Marco"/>
    <x v="3"/>
    <m/>
    <m/>
    <m/>
    <d v="2026-01-02T11:32:53"/>
    <m/>
    <m/>
    <m/>
    <n v="2040000"/>
    <x v="0"/>
  </r>
  <r>
    <m/>
    <s v="696713-1-CM26"/>
    <s v="Convenio Marco"/>
    <x v="3"/>
    <m/>
    <m/>
    <m/>
    <d v="2026-01-02T10:57:33"/>
    <m/>
    <m/>
    <m/>
    <n v="358048"/>
    <x v="0"/>
  </r>
  <r>
    <m/>
    <s v="697224-1-AG26"/>
    <s v="Compra Agil"/>
    <x v="3"/>
    <m/>
    <m/>
    <m/>
    <d v="2026-01-02T10:52:17"/>
    <m/>
    <m/>
    <m/>
    <n v="2353582"/>
    <x v="0"/>
  </r>
  <r>
    <m/>
    <s v="709129-1-AG26"/>
    <s v="Compra Agil"/>
    <x v="3"/>
    <m/>
    <m/>
    <m/>
    <d v="2026-01-02T08:11:00"/>
    <m/>
    <m/>
    <m/>
    <n v="1673140"/>
    <x v="0"/>
  </r>
  <r>
    <s v="F.R. Arica y Parinacota"/>
    <s v="Licitación Pública"/>
    <s v="17-FN/MP Nro.2060"/>
    <x v="1"/>
    <d v="2024-08-13T00:00:00"/>
    <s v="Orden de Servicio"/>
    <n v="18260024"/>
    <d v="2026-02-18T00:00:00"/>
    <s v="Pasajes aéreos en cabina turista para la ruta SCL-ARI, a favor del FR M.E.C.G."/>
    <s v="Soc. de Turismo e Inversiones Inmobiliaria Ltda.  "/>
    <s v="76204527-3"/>
    <n v="118311"/>
    <x v="1"/>
  </r>
  <r>
    <s v="F.R. Arica y Parinacota"/>
    <s v="Licitación Pública"/>
    <s v="17-FN/MP Nro.2060"/>
    <x v="1"/>
    <d v="2024-08-13T00:00:00"/>
    <s v="Orden de Servicio"/>
    <n v="18260025"/>
    <d v="2026-02-18T00:00:00"/>
    <s v="Pasajes aéreos en cabina turista para la ruta ARI-SCL y SCL-ARI, a favor del FR M.E.C.G."/>
    <s v="Soc. de Turismo e Inversiones Inmobiliaria Ltda.  "/>
    <s v="76204527-3"/>
    <n v="236482"/>
    <x v="1"/>
  </r>
  <r>
    <s v="F.R. Arica y Parinacota"/>
    <s v="Licitación Pública"/>
    <s v="17-FN/MP Nro.2060"/>
    <x v="1"/>
    <d v="2024-08-13T00:00:00"/>
    <s v="Orden de Servicio"/>
    <n v="18260026"/>
    <d v="2026-02-18T00:00:00"/>
    <s v="Pasajes aéreos en cabina turista para la ruta ARI-SCL y SCL-ARI, a favor del PA J.E.M.M."/>
    <s v="Soc. de Turismo e Inversiones Inmobiliaria Ltda.  "/>
    <s v="76204527-3"/>
    <n v="236482"/>
    <x v="1"/>
  </r>
  <r>
    <s v="F.R. Arica y Parinacota"/>
    <s v="Licitación Pública"/>
    <s v="17-FN/MP Nro.2060"/>
    <x v="1"/>
    <d v="2024-08-13T00:00:00"/>
    <s v="Orden de Servicio"/>
    <n v="18260027"/>
    <d v="2026-02-20T00:00:00"/>
    <s v="Pasajes aéreos en cabina turista para la ruta ARI-SCL y SCL-ARI, a favor del AA R.A.T.H."/>
    <s v="Soc. de Turismo e Inversiones Inmobiliaria Ltda.  "/>
    <s v="76204527-3"/>
    <n v="247540"/>
    <x v="1"/>
  </r>
  <r>
    <s v="F.R. Tarapacá"/>
    <s v="Compra/Contratación inferior a 3 UTM"/>
    <s v="No Aplica"/>
    <x v="0"/>
    <s v="No Hay"/>
    <s v="O/Servicio"/>
    <n v="1260022"/>
    <d v="2026-02-11T00:00:00"/>
    <s v="Servicio de orden, movimientos, y registro de carpetas de causas en FLIQ"/>
    <s v="VLADIMIR CARLOS MOLI"/>
    <s v="7455840-2"/>
    <n v="200590"/>
    <x v="1"/>
  </r>
  <r>
    <s v="F.R. Tarapacá"/>
    <s v="Compra/Contratación inferior a 3 UTM"/>
    <s v="No Aplica"/>
    <x v="0"/>
    <s v="No Hay"/>
    <s v="O/Servicio"/>
    <n v="1260023"/>
    <d v="2026-02-13T00:00:00"/>
    <s v="Servicio de evaluación psicolaboral p/1 cargo profesional en FR Tarapacá"/>
    <s v="PEOPLE GO SPA"/>
    <s v="77073835-0"/>
    <n v="99264"/>
    <x v="1"/>
  </r>
  <r>
    <s v="F.R. Antofagasta"/>
    <s v="Licitación Pública"/>
    <s v="FN/MP N° 2060"/>
    <x v="1"/>
    <d v="2024-08-13T00:00:00"/>
    <s v="Orden de Compra"/>
    <n v="2260020"/>
    <d v="2026-02-03T00:00:00"/>
    <s v="Compra pasajes aéreos para don Cristian Aguilar Aranela, Victoria Alvarez y Camila Arancibia UE290 Causas Relevantes "/>
    <s v="Soc. de Turismo e Inversiones Inmobiliaria Ltda.  "/>
    <s v="76204527-3"/>
    <n v="487849"/>
    <x v="1"/>
  </r>
  <r>
    <s v="F.R. Antofagasta"/>
    <s v="Compra/Contratación inferior a 3 UTM"/>
    <s v="No Aplica"/>
    <x v="0"/>
    <s v="No Aplica"/>
    <s v="Orden de Compra"/>
    <n v="2260021"/>
    <d v="2026-02-03T00:00:00"/>
    <s v="Provisión y cambio de iluminación LED embutido en cielo americano Of. FR Baquedano 340 "/>
    <s v="MJR SERVICIOS SPA"/>
    <s v="77.169.637-6"/>
    <n v="101150"/>
    <x v="1"/>
  </r>
  <r>
    <s v="F.R. Antofagasta"/>
    <s v="Compra/Contratación inferior a 3 UTM"/>
    <s v="No Aplica"/>
    <x v="0"/>
    <s v="No Aplica"/>
    <s v="Orden de Compra"/>
    <n v="2260022"/>
    <d v="2026-02-05T00:00:00"/>
    <s v="Servicio de reparación WC por fuga en oficinas ECOH Antofagasta"/>
    <s v="CONSTRUCCIONES CIVILES GRAVA SPA "/>
    <s v="77.774.351-1"/>
    <n v="148750"/>
    <x v="1"/>
  </r>
  <r>
    <s v="F.R. Antofagasta"/>
    <s v="Compra/Contratación inferior a 3 UTM"/>
    <s v="No Aplica"/>
    <x v="0"/>
    <s v="No Aplica"/>
    <s v="Orden de Compra"/>
    <n v="2260023"/>
    <d v="2026-02-05T00:00:00"/>
    <s v="Publicacion concurso publico"/>
    <s v="AGENCIA COLOMA CARRASCO"/>
    <s v="77.002.769-1"/>
    <n v="175204"/>
    <x v="1"/>
  </r>
  <r>
    <s v="F.R. Antofagasta"/>
    <s v="Licitación Pública"/>
    <s v="FN/MP N° 2060"/>
    <x v="1"/>
    <d v="2024-08-13T00:00:00"/>
    <s v="Orden de Compra"/>
    <n v="2260024"/>
    <d v="2026-02-05T00:00:00"/>
    <s v="Compra pasajes aéreos para doña Victoria Alvarez y Camila Arancibia Santiago a Antofagasta UE290 Causas Relevantes "/>
    <s v="Soc. de Turismo e Inversiones Inmobiliaria Ltda.  "/>
    <s v="76204527-3"/>
    <n v="293341"/>
    <x v="1"/>
  </r>
  <r>
    <s v="F.R. Antofagasta"/>
    <s v="Licitación Pública"/>
    <s v="FN/MP N° 2060"/>
    <x v="1"/>
    <d v="2024-08-13T00:00:00"/>
    <s v="Orden de Compra"/>
    <n v="2260025"/>
    <d v="2026-02-05T00:00:00"/>
    <s v="Compra pasajes aéreos para don Cristian Aguilar de Santiago a Antofagasta UE290 Causas Relevantes "/>
    <s v="Soc. de Turismo e Inversiones Inmobiliaria Ltda.  "/>
    <s v="76204527-3"/>
    <n v="153397"/>
    <x v="1"/>
  </r>
  <r>
    <s v="F.R. Antofagasta"/>
    <s v="Licitación Pública"/>
    <s v="FN/MP N° 2060"/>
    <x v="1"/>
    <d v="2024-08-13T00:00:00"/>
    <s v="Orden de Compra"/>
    <n v="2260030"/>
    <d v="2026-02-11T00:00:00"/>
    <s v="Compra pasajes aéreos para don Cristian Aguilar de Santiago a Antofagasta UE290 Causas Relevantes "/>
    <s v="Soc. de Turismo e Inversiones Inmobiliaria Ltda.  "/>
    <s v="76204527-3"/>
    <n v="608368"/>
    <x v="1"/>
  </r>
  <r>
    <s v="F.R. Antofagasta"/>
    <s v="Licitación Pública"/>
    <s v="FN/MP N° 2060"/>
    <x v="1"/>
    <d v="2024-08-13T00:00:00"/>
    <s v="Orden de Compra"/>
    <n v="2260031"/>
    <d v="2026-02-12T00:00:00"/>
    <s v="Cambio pasajes aéreos para don Cristian Aguilar UE290 Causas Relevantes"/>
    <s v="Soc. de Turismo e Inversiones Inmobiliaria Ltda.  "/>
    <s v="76204527-3"/>
    <n v="37000"/>
    <x v="1"/>
  </r>
  <r>
    <s v="F.R. Antofagasta"/>
    <s v="Licitación Pública"/>
    <s v="FN/MP N° 2060"/>
    <x v="1"/>
    <d v="2024-08-13T00:00:00"/>
    <s v="Orden de Compra"/>
    <n v="2260032"/>
    <d v="2026-02-12T00:00:00"/>
    <s v="Cambio pasajes aéreos para don Cristian Aguilar UE290 Causas Relevantes"/>
    <s v="Soc. de Turismo e Inversiones Inmobiliaria Ltda.  "/>
    <s v="76204527-3"/>
    <n v="37000"/>
    <x v="1"/>
  </r>
  <r>
    <s v="F.R. Antofagasta"/>
    <s v="Contratacion Directa"/>
    <s v="FN/MP N° 1027"/>
    <x v="0"/>
    <d v="2024-04-26T00:00:00"/>
    <s v="Orden de Compra"/>
    <n v="2260033"/>
    <d v="2026-02-18T00:00:00"/>
    <s v="Servicio de aseo mes de marzo de 2025 para oficina ECOH Calama."/>
    <s v="FILOMENA BARRA Y CIA LTDA"/>
    <s v="52.001.942-1"/>
    <n v="1082900"/>
    <x v="1"/>
  </r>
  <r>
    <s v="F.R. Antofagasta"/>
    <s v="Licitación Pública"/>
    <s v="FN/MP N° 2060"/>
    <x v="1"/>
    <d v="2024-08-13T00:00:00"/>
    <s v="Orden de Compra"/>
    <n v="2260036"/>
    <d v="2026-02-18T00:00:00"/>
    <s v="Compra pasajes aéreos para don Cristian Aguilar UE290 Causas Relevantes "/>
    <s v="Soc. de Turismo e Inversiones Inmobiliaria Ltda.  "/>
    <s v="76204527-3"/>
    <n v="439282"/>
    <x v="1"/>
  </r>
  <r>
    <s v="F.R. Antofagasta"/>
    <s v="Compra/Contratación inferior a 3 UTM"/>
    <s v="No Aplica"/>
    <x v="0"/>
    <s v="No Aplica"/>
    <s v="Orden de Compra"/>
    <n v="2260037"/>
    <d v="2026-02-19T00:00:00"/>
    <s v="Examen pericial de radiografía retroalvear"/>
    <s v="SOC. ODONTOLOGICA DIAGNODENT LTDA."/>
    <s v="76.228.858-3"/>
    <n v="39203"/>
    <x v="1"/>
  </r>
  <r>
    <s v="F.R. Antofagasta"/>
    <s v="Compra/Contratación inferior a 3 UTM"/>
    <s v="No Aplica"/>
    <x v="0"/>
    <s v="No Aplica"/>
    <s v="Orden de Compra"/>
    <n v="2260038"/>
    <d v="2026-02-19T00:00:00"/>
    <s v="Evaluación psicolaboral cargo técnico Fiscalía Local de Antofagasta"/>
    <s v="CENTRO DE EV. Y ASESORIAS  PSICOLOGICAS LTDA"/>
    <s v="77.906.372-0"/>
    <n v="30000"/>
    <x v="1"/>
  </r>
  <r>
    <s v="F.R. Antofagasta"/>
    <s v="Compra/Contratación inferior a 3 UTM"/>
    <s v="No Aplica"/>
    <x v="0"/>
    <s v="No Aplica"/>
    <s v="Orden de Compra"/>
    <n v="2260039"/>
    <d v="2026-02-24T00:00:00"/>
    <s v="Evaluación psicolaboral cargo abogado asesor Fiscalía Regional de Antofagasta"/>
    <s v="CENTRO DE EV. Y ASESORIAS  PSICOLOGICAS LTDA"/>
    <s v="77.906.372-0"/>
    <n v="90000"/>
    <x v="1"/>
  </r>
  <r>
    <s v="F.R. Antofagasta"/>
    <s v="Contratacion Directa"/>
    <s v="FR/II N° 116"/>
    <x v="0"/>
    <d v="2026-02-23T00:00:00"/>
    <s v="Orden de Compra"/>
    <n v="2260040"/>
    <d v="2026-02-24T00:00:00"/>
    <s v="Provisión e instalación de láminas de seguridad"/>
    <s v="VISUALCAR SPA"/>
    <s v="76.529.464-9"/>
    <n v="1000000"/>
    <x v="1"/>
  </r>
  <r>
    <s v="F.R. Antofagasta"/>
    <s v="Licitación Pública"/>
    <s v="FN/MP N° 2060"/>
    <x v="1"/>
    <d v="2024-08-13T00:00:00"/>
    <s v="Orden de Compra"/>
    <n v="2260043"/>
    <d v="2026-02-27T00:00:00"/>
    <s v="Compra de pasajes aéreos para don Juan Castro Bekios - Kevin Fuenzalida y Luis Araneda por comisión de servicios"/>
    <s v="Soc. de Turismo e Inversiones Inmobiliaria Ltda.  "/>
    <s v="76204527-3"/>
    <n v="1707282"/>
    <x v="1"/>
  </r>
  <r>
    <s v="F.R. Atacama"/>
    <s v="Compra/Contratación inferior a 3 UTM"/>
    <s v="No Aplica"/>
    <x v="0"/>
    <s v="No Aplica"/>
    <s v="No Aplica"/>
    <n v="3260016"/>
    <d v="2026-02-04T00:00:00"/>
    <s v="Mantenimiento de focos exteriores con sensor de movimiento de la entrada y estacionamientos de la FR."/>
    <s v="JUAN JOSE WILLIAMSON GARZON"/>
    <s v="10.331.078-4"/>
    <n v="200000"/>
    <x v="1"/>
  </r>
  <r>
    <s v="F.R. Atacama"/>
    <s v="Licitación Pública"/>
    <s v="Res.FN/MP N° 2060/2024"/>
    <x v="1"/>
    <d v="2024-08-13T00:00:00"/>
    <s v="No Aplica"/>
    <n v="3260017"/>
    <d v="2026-02-10T00:00:00"/>
    <s v="Pasaje aéreo para analista ECOH F.H.L. para participar en &quot;Foro Práctico de Usuarios MSAB 2026 SANTIAGO&quot; a realizarse el 4 de marzo en Stgo."/>
    <s v="Soc. de Turismo e Inversiones Inmobiliaria Ltda.  "/>
    <s v="76204527-3"/>
    <n v="116748"/>
    <x v="1"/>
  </r>
  <r>
    <s v="F.R. Atacama"/>
    <s v="Compra/Contratación inferior a 3 UTM"/>
    <s v="No Aplica"/>
    <x v="0"/>
    <s v="No Aplica"/>
    <s v="No Aplica"/>
    <n v="3260019"/>
    <d v="2026-02-10T00:00:00"/>
    <s v="Reparación sistema eléctrico oficina abogado UAJ."/>
    <s v="SERV. ELÉCTRICOS FRANCISCO PEREZ EIRL"/>
    <s v="76.940.896-7"/>
    <n v="87465"/>
    <x v="1"/>
  </r>
  <r>
    <s v="F.R. Coquimbo"/>
    <s v="Licitación Privada"/>
    <s v="4-FR Nº 163 "/>
    <x v="2"/>
    <d v="2023-10-12T00:00:00"/>
    <s v="O/ Compra"/>
    <n v="42600023"/>
    <d v="2026-02-02T00:00:00"/>
    <s v="Mantencion Correctiva, cambio de bombas condensado en recepción y oficina 2do piso en oficinas SACFI."/>
    <s v="JAYA SPA"/>
    <s v="76.484.358-4"/>
    <n v="472430"/>
    <x v="1"/>
  </r>
  <r>
    <s v="F.R. Coquimbo"/>
    <s v="Compra/Contratación inferior a 3 UTM"/>
    <s v="No Aplica"/>
    <x v="0"/>
    <s v="No Aplica"/>
    <s v="O/ Compra"/>
    <n v="42600025"/>
    <d v="2026-02-05T00:00:00"/>
    <s v="Reparación correctiva de persiana metálica en la Fiscalía Local de Los Vilos."/>
    <s v="COMERCIALIZADORA DALUX LTDA."/>
    <s v="76.646.288-K"/>
    <n v="208042"/>
    <x v="1"/>
  </r>
  <r>
    <s v="F.R. Coquimbo"/>
    <s v="Licitación Privada"/>
    <s v="4-FR N° 1827"/>
    <x v="2"/>
    <d v="2025-08-01T00:00:00"/>
    <s v="O/ Compra"/>
    <n v="42600026"/>
    <d v="2026-02-05T00:00:00"/>
    <s v="Evaluaciones psicolaborales para postulantes a cargo Profesional ECOH. "/>
    <s v="CONSULTORA TCS GROUP SEARCH SPA"/>
    <s v="77.108.874-0"/>
    <n v="417901"/>
    <x v="1"/>
  </r>
  <r>
    <s v="F.R. Coquimbo"/>
    <s v="Compra/Contratación inferior a 3 UTM"/>
    <s v="No Aplica"/>
    <x v="0"/>
    <s v="No Aplica"/>
    <s v="O/ Compra"/>
    <n v="42600027"/>
    <d v="2026-02-10T00:00:00"/>
    <s v="Servicio de Fumigación y desinfección en las dependencias de la FL Vicuña."/>
    <s v="ROSA TEJADA LEPE"/>
    <s v="83.887.06-0"/>
    <n v="190400"/>
    <x v="1"/>
  </r>
  <r>
    <s v="F.R. Coquimbo"/>
    <s v="Compra/Contratación inferior a 3 UTM"/>
    <s v="No Aplica"/>
    <x v="0"/>
    <s v="No Aplica"/>
    <s v="O/ Compra"/>
    <n v="42600043"/>
    <d v="2026-02-17T00:00:00"/>
    <s v="Reparación correctiva de persiana metálica en Fiscalía Local de Ovalle."/>
    <s v="COMERCIALIZADORA DALUX LTDA."/>
    <s v="76.646.288-K"/>
    <n v="172550"/>
    <x v="1"/>
  </r>
  <r>
    <s v="F.R. Coquimbo"/>
    <s v="Compra/Contratación inferior a 3 UTM"/>
    <s v="No Aplica"/>
    <x v="0"/>
    <s v="No Aplica"/>
    <s v="O/ Compra"/>
    <n v="42600044"/>
    <d v="2026-02-20T00:00:00"/>
    <s v="Publicación extracto en diario regional."/>
    <s v="ANTONIO PUGA Y COMPANIA LIMITADA"/>
    <s v="80.764.900-0"/>
    <n v="36604"/>
    <x v="1"/>
  </r>
  <r>
    <s v="F.R. Coquimbo"/>
    <s v="Compra/Contratación inferior a 3 UTM"/>
    <s v="No Aplica"/>
    <x v="0"/>
    <s v="No Aplica"/>
    <s v="O/ Compra"/>
    <n v="42600045"/>
    <d v="2026-02-24T00:00:00"/>
    <s v="Reparación correctiva de cortina metálica de la Fiscalía Local de La Serena."/>
    <s v="COMERCIALIZADORA DALUX LTDA."/>
    <s v="76.646.288-K"/>
    <n v="84490"/>
    <x v="1"/>
  </r>
  <r>
    <s v="F.R. Valparaíso"/>
    <s v="Compra/Contratación inferior a 3 UTM"/>
    <s v="No Aplica"/>
    <x v="0"/>
    <s v="No Aplica"/>
    <s v="Orden de Compra"/>
    <n v="5260033"/>
    <d v="2026-02-09T00:00:00"/>
    <s v="Arriendo de sala en Parque Cultural - Ex Carcel para reunión de Equipo Directivo"/>
    <s v="ASOCIACION PARQUE CULTURAL DE VALPARAISO"/>
    <s v="65.099.506-6"/>
    <n v="62586"/>
    <x v="1"/>
  </r>
  <r>
    <s v="F.R. Valparaíso"/>
    <s v="Licitación Pública"/>
    <s v="Res. FN/MP N° 2060/2024"/>
    <x v="1"/>
    <s v="No Aplica"/>
    <m/>
    <n v="5260037"/>
    <d v="2026-02-17T00:00:00"/>
    <s v="Compra de pasajes aéreos - cometido funcionario abogada asistente a la Fiscalía Local de Rapa Nui"/>
    <s v="Soc. de Turismo e Inversiones Inmobiliaria Ltda.  "/>
    <s v="76204527-3"/>
    <n v="757502"/>
    <x v="1"/>
  </r>
  <r>
    <s v="F.R. Valparaíso"/>
    <s v="Licitación Pública"/>
    <s v="05-FR N° 49"/>
    <x v="1"/>
    <d v="2026-02-24T00:00:00"/>
    <s v="Orden de Compra"/>
    <n v="5260041"/>
    <d v="2026-02-26T00:00:00"/>
    <s v="Contratación del mantenimiento del sistema de elevación de aguas en las Fiscalías Locales de Viña del Mar, Valparaiso y Quilpue"/>
    <s v="MB INGENIERÍA SPA"/>
    <s v="78.154.385-3"/>
    <n v="3960000"/>
    <x v="1"/>
  </r>
  <r>
    <s v="F.R. O´Higgins"/>
    <s v="Compra/Contratación inferior a 3 UTM"/>
    <s v="No Aplica"/>
    <x v="0"/>
    <s v="No Aplica"/>
    <s v="O/Compra"/>
    <n v="6260027"/>
    <d v="2026-02-03T00:00:00"/>
    <s v="Reparación aire acondicionado cambio bomba de condensado. "/>
    <s v="REFRICLIMA SPA"/>
    <s v="77.914.712-6"/>
    <n v="136000"/>
    <x v="1"/>
  </r>
  <r>
    <s v="F.R. O´Higgins"/>
    <s v="Compra/Contratación inferior a 3 UTM"/>
    <s v="No Aplica"/>
    <x v="0"/>
    <s v="No Aplica"/>
    <s v="O/Compra"/>
    <n v="6260028"/>
    <d v="2026-02-04T00:00:00"/>
    <s v="Normalización circuito eléctrico oficina 5to piso."/>
    <s v="GUILLERMO IGNACIO GUZMAN MORAN"/>
    <s v="16.816.622-2"/>
    <n v="101120"/>
    <x v="1"/>
  </r>
  <r>
    <s v="F.R. O´Higgins"/>
    <s v="Compra/Contratación inferior a 3 UTM"/>
    <s v="No Aplica"/>
    <x v="0"/>
    <s v="No Aplica"/>
    <s v="O/Compra"/>
    <n v="6260029"/>
    <d v="2026-02-04T00:00:00"/>
    <s v="Cambio de baliza y campanilla portón acceso vehículo Alameda edificio Fiscalía Regional. "/>
    <s v="GUILLERMO IGNACIO GUZMAN MORAN"/>
    <s v="16.816.622-2"/>
    <n v="63189"/>
    <x v="1"/>
  </r>
  <r>
    <s v="F.R. O´Higgins"/>
    <s v="Licitación Privada"/>
    <s v="FR/MP Nº 234/2024"/>
    <x v="2"/>
    <d v="2024-10-18T00:00:00"/>
    <s v="O/Compra"/>
    <n v="6260030"/>
    <d v="2026-02-04T00:00:00"/>
    <s v="Reparación sistema VRV Edificio FR y FL Rancagua 1er y 2do piso sur. "/>
    <s v="SISTEMAS DE ENERGIA SA"/>
    <s v="99.588.050-4"/>
    <n v="487305"/>
    <x v="1"/>
  </r>
  <r>
    <s v="F.R. O´Higgins"/>
    <s v="Compra/Contratación inferior a 3 UTM"/>
    <s v="No Aplica"/>
    <x v="0"/>
    <s v="No aplica"/>
    <s v="O/Compra"/>
    <n v="6260047"/>
    <d v="2026-02-12T00:00:00"/>
    <s v="Reparación de palmetas de porcelanato salida norte a estacionamiento FL Rancagua"/>
    <s v="CK CONST. Y DIST. LIMITADA"/>
    <s v="77.154.643-9"/>
    <n v="119000"/>
    <x v="1"/>
  </r>
  <r>
    <s v="F.R. O´Higgins"/>
    <s v="Compra/Contratación inferior a 3 UTM"/>
    <s v="No Aplica"/>
    <x v="0"/>
    <s v="No aplica"/>
    <s v="O/Compra"/>
    <n v="6260049"/>
    <d v="2026-02-12T00:00:00"/>
    <s v="Reparación de portón acceso estacionamiento de la Fiscalía Local de San Vicente: Cambio fotoceldas"/>
    <s v="CONST. FCO. JAVIER ZUBIAUR LARRAIN EIRL"/>
    <s v="76.419.278-8"/>
    <n v="172550"/>
    <x v="1"/>
  </r>
  <r>
    <s v="F.R. O´Higgins"/>
    <s v="Compra/Contratación inferior a 3 UTM"/>
    <s v="No Aplica"/>
    <x v="0"/>
    <s v="No aplica"/>
    <s v="O/Compra"/>
    <n v="6260052"/>
    <d v="2026-02-18T00:00:00"/>
    <s v="Cambio de una batería Grupo electrógeno FL Santa Cruz"/>
    <s v="VALFIORE LIMITADA"/>
    <s v="76.386.095-7"/>
    <n v="120511"/>
    <x v="1"/>
  </r>
  <r>
    <s v="F.R. O´Higgins"/>
    <s v="Compra/Contratación inferior a 3 UTM"/>
    <s v="No Aplica"/>
    <x v="0"/>
    <s v="No aplica"/>
    <s v="O/Compra"/>
    <n v="6260058"/>
    <d v="2026-02-25T00:00:00"/>
    <s v="Reparaciones eléctricas: Cambio enchufe 2do piso, cambio focos led subterráneo, cambio pulsador puerta acceso FR"/>
    <s v="GUILLERMO IGNACIO GUZMAN MORAN"/>
    <s v="16.816.622-2"/>
    <n v="135818"/>
    <x v="1"/>
  </r>
  <r>
    <s v="F.R. O´Higgins"/>
    <s v="Contratacion Directa"/>
    <s v="FR/MP N° 34"/>
    <x v="0"/>
    <d v="2026-02-13T00:00:00"/>
    <s v="O/Compra"/>
    <n v="6260059"/>
    <d v="2026-02-25T00:00:00"/>
    <s v="Obras de sala reuniones gabinete Fiscalía Regional de O'Higgins."/>
    <s v="CONSTRUCTORA FABIAN CARO EIRL"/>
    <s v="76.997.845-3"/>
    <n v="2085000"/>
    <x v="1"/>
  </r>
  <r>
    <s v="F.R. Maule"/>
    <s v="Compra/Contratación inferior a 3 UTM"/>
    <s v="No Aplica"/>
    <x v="0"/>
    <s v="No Aplica"/>
    <s v="Orden de Compra"/>
    <n v="7260017"/>
    <d v="2026-02-10T00:00:00"/>
    <s v="Suministro e instalación de tubo descarga WC Fiscalía Regional del Maule"/>
    <s v="PEDRO MAUREIRA GONZA"/>
    <s v="8.617.240-2"/>
    <n v="162001"/>
    <x v="1"/>
  </r>
  <r>
    <s v="F.R. Maule"/>
    <s v="Compra/Contratación inferior a 3 UTM"/>
    <s v="No Aplica"/>
    <x v="0"/>
    <s v="No Aplica"/>
    <s v="Orden de Compra"/>
    <n v="7260025"/>
    <d v="2026-02-26T00:00:00"/>
    <s v="Publicación de aviso de concurso público, Fiscalía Regional"/>
    <s v="EMP. PERIODISTICA CU"/>
    <s v="81.535.500-8"/>
    <n v="125664"/>
    <x v="1"/>
  </r>
  <r>
    <s v="F.R. Ñuble"/>
    <s v="Compra/Contratación inferior a 3 UTM"/>
    <s v="No Aplica"/>
    <x v="0"/>
    <s v="No Aplica"/>
    <s v="OC"/>
    <n v="20260010"/>
    <d v="2026-02-04T00:00:00"/>
    <s v="Provisión e instalación de bomba de condensado para equipo de AA Of 14 de la FR Ñuble"/>
    <s v="CLIMALED CHILE SPA"/>
    <s v="76.486.356-9"/>
    <n v="178500"/>
    <x v="1"/>
  </r>
  <r>
    <s v="F.R. Ñuble"/>
    <s v="Compra/Contratación inferior a 3 UTM"/>
    <s v="No Aplica"/>
    <x v="0"/>
    <s v="No Aplica"/>
    <s v="OC"/>
    <n v="20260015"/>
    <d v="2026-02-10T00:00:00"/>
    <s v="Adquisición de Monitor Hikvision de 32&quot; Full para vigilancia CCTV de la FL Bulnes"/>
    <s v="COMERCIALIZADORA SP DIGITAL SPA"/>
    <s v="76.799.430-3"/>
    <n v="185021"/>
    <x v="1"/>
  </r>
  <r>
    <s v="F.R. Ñuble"/>
    <s v="Compra/Contratación inferior a 3 UTM"/>
    <s v="No Aplica"/>
    <x v="0"/>
    <s v="No Aplica"/>
    <s v="OC"/>
    <n v="20260016"/>
    <d v="2026-02-13T00:00:00"/>
    <s v="Servicio de certificación anual del ascensor del edificio de la FL Chillan"/>
    <s v="CERTIFICACION E INGENIERIA EN ASCENSORES"/>
    <s v="77.089.506-5"/>
    <n v="207869"/>
    <x v="1"/>
  </r>
  <r>
    <s v="F.R. Ñuble"/>
    <s v="Compra/Contratación inferior a 3 UTM"/>
    <s v="No Aplica"/>
    <x v="0"/>
    <s v="No Aplica"/>
    <s v="OC"/>
    <n v="20260013"/>
    <d v="2026-02-09T00:00:00"/>
    <s v="Prov e instalacion de luminarias quemadas, revision cortina metalica y reparacion de escritorios"/>
    <s v="ELECTRON INGENIERIA SPA"/>
    <s v="77.178.231-0"/>
    <n v="160000"/>
    <x v="1"/>
  </r>
  <r>
    <s v="F.R. Ñuble"/>
    <s v="Compra/Contratación inferior a 3 UTM"/>
    <s v="No Aplica"/>
    <x v="0"/>
    <s v="No Aplica"/>
    <s v="OC"/>
    <n v="20260020"/>
    <d v="2026-02-23T00:00:00"/>
    <s v="Servicios de reparación de cortina metálica eléctrica oficina Jefe Uravit FL Chillan"/>
    <s v="ELECTRON INGENIERIA SPA"/>
    <s v="77.178.231-0"/>
    <n v="200000"/>
    <x v="1"/>
  </r>
  <r>
    <s v="F.R. Ñuble"/>
    <s v="Compra/Contratación inferior a 3 UTM"/>
    <s v="No Aplica"/>
    <x v="0"/>
    <s v="No Aplica"/>
    <s v="OC"/>
    <n v="20260011"/>
    <d v="2026-02-05T00:00:00"/>
    <s v="Servicio de publicación en Diario La Discusión, concurso Abogado Asistente para la FL Chillan"/>
    <s v="EMPRESA PERIODISTICA LA DISCUSION SA"/>
    <s v="96.546.100-0"/>
    <n v="97979"/>
    <x v="1"/>
  </r>
  <r>
    <s v="F.R. Ñuble"/>
    <s v="Compra/Contratación inferior a 3 UTM"/>
    <s v="No Aplica"/>
    <x v="0"/>
    <s v="No Aplica"/>
    <s v="OC"/>
    <n v="20260021"/>
    <d v="2026-02-25T00:00:00"/>
    <s v="Servicio de publicación en Diario La Discusión, concurso Administrativo Operativo para la FL Chillan"/>
    <s v="EMPRESA PERIODISTICA LA DISCUSION SA"/>
    <s v="96.546.100-0"/>
    <n v="98413"/>
    <x v="1"/>
  </r>
  <r>
    <s v="F.R. Biobio"/>
    <s v="Compra/Contratación inferior a 3 UTM"/>
    <s v="No Aplica"/>
    <x v="0"/>
    <s v="No Aplica"/>
    <s v="Orden de Servicio"/>
    <n v="8260020"/>
    <d v="2026-02-26T00:00:00"/>
    <s v="Mantención y Reparación . Retiro de vigas de cobertizo en Fiscalía Local Los Ángeles."/>
    <s v="EYP CONSULTORA SPA"/>
    <s v="77.644.457-K"/>
    <n v="208000"/>
    <x v="1"/>
  </r>
  <r>
    <s v="F.R. Biobio"/>
    <s v="Contratacion Directa"/>
    <s v="Res. FRN° 83/2026"/>
    <x v="0"/>
    <d v="2026-02-13T00:00:00"/>
    <s v="Orden de Servicio"/>
    <n v="8260016"/>
    <d v="2026-02-18T00:00:00"/>
    <s v="Reparación Ascensor Fiscalía Los Ángeles. Suministro e instalación de resortes para accionamiento de puertas."/>
    <s v="ASCENSORES SCHINDLER CHIL"/>
    <s v="93.565.000-3"/>
    <n v="218364"/>
    <x v="1"/>
  </r>
  <r>
    <s v="F.R. Araucanía"/>
    <s v="Compra/Contratación inferior a 3 UTM"/>
    <s v="No Aplica"/>
    <x v="0"/>
    <s v="No Aplica"/>
    <s v="O/Compra"/>
    <n v="9260015"/>
    <d v="2026-02-04T00:00:00"/>
    <s v="Reparaciones eléctricas en la Fiscalía local de Traiguén."/>
    <s v="Sociedad de Servicios Computacionales Aska Ltda."/>
    <s v="77.088.350-4"/>
    <n v="168980"/>
    <x v="1"/>
  </r>
  <r>
    <s v="F.R. Araucanía"/>
    <s v="Compra/Contratación inferior a 3 UTM"/>
    <s v="No Aplica"/>
    <x v="0"/>
    <s v="No Aplica"/>
    <s v="O/Compra"/>
    <n v="9260016"/>
    <d v="2026-02-09T00:00:00"/>
    <s v="Reparación portón de acceso de la Fiscalía Regional."/>
    <s v="Sistemas de Seguridad Spa."/>
    <s v="76.412.123-6"/>
    <n v="80920"/>
    <x v="1"/>
  </r>
  <r>
    <s v="F.R. Araucanía"/>
    <s v="Compra/Contratación inferior a 3 UTM"/>
    <s v="No Aplica"/>
    <x v="0"/>
    <s v="No Aplica"/>
    <s v="O/Compra"/>
    <n v="9260017"/>
    <d v="2026-02-09T00:00:00"/>
    <s v="Reparación en puertas de la Fiscalía local de Loncoche."/>
    <s v="Construcciones Patricio Manosalva Fernández E.I.R.L."/>
    <s v="76.490.409-5"/>
    <n v="119000"/>
    <x v="1"/>
  </r>
  <r>
    <s v="F.R. Araucanía"/>
    <s v="Compra/Contratación inferior a 3 UTM"/>
    <s v="No Aplica"/>
    <x v="0"/>
    <s v="No Aplica"/>
    <s v="O/Compra"/>
    <n v="9260018"/>
    <d v="2026-02-06T00:00:00"/>
    <s v="Suscripción anual Diario La Segunda Digital."/>
    <s v="Empresa El Mercurio S.A.P."/>
    <s v="90.193.000-7"/>
    <n v="114417"/>
    <x v="1"/>
  </r>
  <r>
    <s v="F.R. Araucanía"/>
    <s v="Compra/Contratación inferior a 3 UTM"/>
    <s v="No Aplica"/>
    <x v="0"/>
    <s v="No Aplica"/>
    <s v="O/Compra"/>
    <n v="9260019"/>
    <d v="2026-02-09T00:00:00"/>
    <s v="Reparación portoón vehícular  de la Fiscalía local de Pucón."/>
    <s v="Constructora Mauricio Escobar Spa."/>
    <s v="77.949.112-9"/>
    <n v="196350"/>
    <x v="1"/>
  </r>
  <r>
    <s v="F.R. Araucanía"/>
    <s v="Compra/Contratación inferior a 3 UTM"/>
    <s v="No Aplica"/>
    <x v="0"/>
    <s v="No Aplica"/>
    <s v="O/Compra"/>
    <n v="9260020"/>
    <d v="2026-02-09T00:00:00"/>
    <s v="Reparación sistema de aire acondicionado de la Fiscalía local de Nueva Imperial."/>
    <s v="Sociedad De Refrigeración y Climatización Reficlima Ltda."/>
    <s v="76.579.150-2"/>
    <n v="183260"/>
    <x v="1"/>
  </r>
  <r>
    <s v="F.R. Araucanía"/>
    <s v="Compra/Contratación inferior a 3 UTM"/>
    <s v="No Aplica"/>
    <x v="0"/>
    <s v="No Aplica"/>
    <s v="O/Compra"/>
    <n v="9260021"/>
    <d v="2026-02-09T00:00:00"/>
    <s v="Reparación sistema circuito cerrado de televisión de la Fiscalía local de Traiguén."/>
    <s v="Empresa De Telecomunicaciones Carlos Miguel Bernt Leonard E.I.R.L."/>
    <s v="77.803.150-7"/>
    <n v="202163"/>
    <x v="1"/>
  </r>
  <r>
    <s v="F.R. Araucanía"/>
    <s v="Compra/Contratación inferior a 3 UTM"/>
    <s v="No Aplica"/>
    <x v="0"/>
    <s v="No Aplica"/>
    <s v="O/Compra"/>
    <n v="9260022"/>
    <d v="2026-02-09T00:00:00"/>
    <s v="Reparación sistema circuito cerrado de televisión de la Fiscalía local de Loncoche."/>
    <s v="Informática David Hernán Blanco Aillapán E.I.R.L."/>
    <s v="76.370.508-0"/>
    <n v="136850"/>
    <x v="1"/>
  </r>
  <r>
    <s v="F.R. Araucanía"/>
    <s v="Licitación Pública"/>
    <s v="FN/MP N° 2060/2024"/>
    <x v="1"/>
    <d v="2024-08-13T00:00:00"/>
    <s v="O/Compra"/>
    <n v="9260026"/>
    <d v="2026-02-11T00:00:00"/>
    <s v="Pasajes aéreos para funcionario en comisión de servicio, trayecto Tco.-Santiago. Tco."/>
    <s v="Soc. de Turismo e Inversiones Inmobiliaria Ltda.  "/>
    <s v="76204527-3"/>
    <n v="336282"/>
    <x v="1"/>
  </r>
  <r>
    <s v="F.R. Araucanía"/>
    <s v="Licitación Pública"/>
    <s v="FN/MP N° 2060/2024"/>
    <x v="1"/>
    <d v="2024-08-13T00:00:00"/>
    <s v="O/Compra"/>
    <n v="9260031"/>
    <d v="2026-02-26T00:00:00"/>
    <s v="Pasajes aéreos para funcionario en comisión de servicio, trayecto Tco.-Santiago. Tco."/>
    <s v="Soc. de Turismo e Inversiones Inmobiliaria Ltda.  "/>
    <s v="76204527-3"/>
    <n v="179568"/>
    <x v="1"/>
  </r>
  <r>
    <s v="F.R. Los Ríos"/>
    <s v="Compra/Contratación inferior a 3 UTM"/>
    <s v="No Aplica"/>
    <x v="0"/>
    <s v="No Aplica"/>
    <s v="Orden de Compra"/>
    <n v="19260025"/>
    <d v="2026-02-02T00:00:00"/>
    <s v="Interprete, servicios de lenguaje de señas en cuenta pública 2026"/>
    <s v="Carolina Alejandra Herrera Herrera"/>
    <s v="78139373-8"/>
    <n v="205000"/>
    <x v="1"/>
  </r>
  <r>
    <s v="F.R. Los Ríos"/>
    <s v="Compra/Contratación inferior a 3 UTM"/>
    <s v="No Aplica"/>
    <x v="0"/>
    <s v="No Aplica"/>
    <s v="Orden de Compra"/>
    <n v="19260026"/>
    <d v="2026-02-03T00:00:00"/>
    <s v="Servicio de transporte y puesta en marcha generador electrico sector Huichaco y reparacion electrica FL Los Lagos."/>
    <s v="Katseis Servicios SPA"/>
    <s v="78139373-8"/>
    <n v="199563"/>
    <x v="1"/>
  </r>
  <r>
    <s v="F.R. Los Ríos"/>
    <s v="Licitación Pública"/>
    <s v="FN/MP N° 2060"/>
    <x v="1"/>
    <d v="2024-08-13T00:00:00"/>
    <s v="Orden de Compra"/>
    <n v="19260037"/>
    <d v="2026-02-20T00:00:00"/>
    <s v="Compra de pasajes a Lorena Rebolledo, Pamela Bustamante y Claudia Pizarro (Jueza relatora externa) Capacitacion tribunal tratamiento de drogas día 25-02-2026"/>
    <s v="Soc. de Turismo e Inversiones Inmobiliaria Ltda.  "/>
    <s v="76204527-3"/>
    <n v="570065"/>
    <x v="1"/>
  </r>
  <r>
    <s v="F.R. Los Ríos"/>
    <s v="Compra/Contratación inferior a 3 UTM"/>
    <s v="No Aplica"/>
    <x v="0"/>
    <s v="No Aplica"/>
    <s v="Orden de Compra"/>
    <n v="19260038"/>
    <d v="2026-02-25T00:00:00"/>
    <s v="Servicio de suministro e instalacion de 2 proyectores area con sensor de movimiento en patio trasero de la Fiscalia Regional."/>
    <s v="Electricidad y Construcciones Cer Ltda."/>
    <s v="76.846.610-6"/>
    <n v="177667"/>
    <x v="1"/>
  </r>
  <r>
    <s v="F.R. Los Lagos"/>
    <s v="Licitación Pública"/>
    <s v="17 FN/MP N°60"/>
    <x v="1"/>
    <d v="2009-01-08T00:00:00"/>
    <s v="Orden de Compra"/>
    <n v="10260041"/>
    <d v="2026-02-02T00:00:00"/>
    <s v="Pasaje aéreo P.Montt - Santiago - P.Montt  04-02 al 06-02-2026"/>
    <s v="Soc. de Turismo e Inversiones Inmobiliaria Ltda.  "/>
    <s v="76204527-3"/>
    <n v="425314"/>
    <x v="1"/>
  </r>
  <r>
    <s v="F.R. Los Lagos"/>
    <s v="Licitación Pública"/>
    <s v="17 FN/MP N°60"/>
    <x v="1"/>
    <d v="2009-01-08T00:00:00"/>
    <s v="Orden de Compra"/>
    <n v="10260043"/>
    <d v="2026-02-05T00:00:00"/>
    <s v="Pasaje aéreo P.Montt - Santiago  09-02-2026"/>
    <s v="Soc. de Turismo e Inversiones Inmobiliaria Ltda.  "/>
    <s v="76204527-3"/>
    <n v="175311"/>
    <x v="1"/>
  </r>
  <r>
    <s v="F.R. Los Lagos"/>
    <s v="Licitación Pública"/>
    <s v="17 FN/MP N°60"/>
    <x v="1"/>
    <d v="2009-01-08T00:00:00"/>
    <s v="Orden de Compra"/>
    <n v="10260044"/>
    <d v="2026-02-05T00:00:00"/>
    <s v="Pasaje aéreo P.Montt - Santiago  09-02-2026"/>
    <s v="Soc. de Turismo e Inversiones Inmobiliaria Ltda.  "/>
    <s v="76204527-3"/>
    <n v="175311"/>
    <x v="1"/>
  </r>
  <r>
    <s v="F.R. Los Lagos"/>
    <s v="Licitación Pública"/>
    <s v="17 FN/MP N°60"/>
    <x v="1"/>
    <d v="2009-01-08T00:00:00"/>
    <s v="Orden de Compra"/>
    <n v="10260046"/>
    <d v="2026-02-10T00:00:00"/>
    <s v="Pasaje aéreo Santiago - P.Montt 10-02-26"/>
    <s v="Soc. de Turismo e Inversiones Inmobiliaria Ltda.  "/>
    <s v="76204527-3"/>
    <n v="264254"/>
    <x v="1"/>
  </r>
  <r>
    <s v="F.R. Los Lagos"/>
    <s v="Licitación Pública"/>
    <s v="17 FN/MP N°60"/>
    <x v="1"/>
    <d v="2009-01-08T00:00:00"/>
    <s v="Orden de Compra"/>
    <n v="10260047"/>
    <d v="2026-02-10T00:00:00"/>
    <s v="Pasaje aéreo Santiago - P.Montt 10-02-26"/>
    <s v="Soc. de Turismo e Inversiones Inmobiliaria Ltda.  "/>
    <s v="76204527-3"/>
    <n v="264254"/>
    <x v="1"/>
  </r>
  <r>
    <s v="F.R. Los Lagos"/>
    <s v="Licitación Pública"/>
    <s v="17 FN/MP N°60"/>
    <x v="1"/>
    <d v="2009-01-08T00:00:00"/>
    <s v="Orden de Compra"/>
    <n v="10260048"/>
    <d v="2026-02-11T00:00:00"/>
    <s v="Pasaje aéreo P.Montt - Santiago - P.Montt  12-02-2026"/>
    <s v="Soc. de Turismo e Inversiones Inmobiliaria Ltda.  "/>
    <s v="76204527-3"/>
    <n v="119056"/>
    <x v="1"/>
  </r>
  <r>
    <s v="F.R. Los Lagos"/>
    <s v="Licitación Pública"/>
    <s v="17 FN/MP N°60"/>
    <x v="1"/>
    <d v="2009-01-08T00:00:00"/>
    <s v="Orden de Compra"/>
    <n v="10260049"/>
    <d v="2026-02-23T00:00:00"/>
    <s v="Pasaje aéreo P.Montt - Santiago - P.Montt  22-02 al 26-02-2026"/>
    <s v="Soc. de Turismo e Inversiones Inmobiliaria Ltda.  "/>
    <s v="76204527-3"/>
    <n v="421540"/>
    <x v="1"/>
  </r>
  <r>
    <s v="F.R. Los Lagos"/>
    <s v="Licitación Pública"/>
    <s v="17 FN/MP N°60"/>
    <x v="1"/>
    <d v="2009-01-08T00:00:00"/>
    <s v="Orden de Compra"/>
    <n v="10260050"/>
    <d v="2026-02-26T00:00:00"/>
    <s v="Pasaje aéreo P.Montt - Santiago - P.Montt  03-03 al 06-03-26"/>
    <s v="Soc. de Turismo e Inversiones Inmobiliaria Ltda.  "/>
    <s v="76204527-3"/>
    <n v="328568"/>
    <x v="1"/>
  </r>
  <r>
    <s v="F.R. Los Lagos"/>
    <s v="Licitación Pública"/>
    <s v="17 FN/MP N°60"/>
    <x v="1"/>
    <d v="2009-01-08T00:00:00"/>
    <s v="Orden de Compra"/>
    <n v="10260051"/>
    <d v="2026-02-26T00:00:00"/>
    <s v="Pasaje aéreo P.Montt - Santiago - P.Montt  03-03 al 06-03-26"/>
    <s v="Soc. de Turismo e Inversiones Inmobiliaria Ltda.  "/>
    <s v="76204527-3"/>
    <n v="328568"/>
    <x v="1"/>
  </r>
  <r>
    <s v="F.R. Aysén"/>
    <s v="Compra/Contratación inferior a 3 UTM"/>
    <s v="No Aplica"/>
    <x v="0"/>
    <s v="No aplica"/>
    <s v="Orden de Servicio "/>
    <n v="11260027"/>
    <d v="2026-02-12T00:00:00"/>
    <s v="Reparación urgente equipo de aire acondicionado en dependencias del 3er. piso de Fiscalía Regional de Aysén."/>
    <s v="Héctor J. Oakley Bañares"/>
    <s v="10.198.101-0"/>
    <n v="202300"/>
    <x v="1"/>
  </r>
  <r>
    <s v="F.R. Aysén"/>
    <s v="Licitación Pública"/>
    <s v="Res. FN/MP N° 2060/2024"/>
    <x v="1"/>
    <d v="2024-08-13T00:00:00"/>
    <s v="Orden de Servicio "/>
    <n v="11260031"/>
    <d v="2026-02-20T00:00:00"/>
    <s v="Pasajes aéreos nacionales, Balmaceda - Pto. Montt - Santiago (ida y regreso), para Fiscal Regional de Aysén, Fiscales Adjuntos Jefe SACFI y Fiscalía Local de Coyhaique. Diligencias causa Art. 19."/>
    <s v="Soc. de Turismo e Inversiones Inmobiliaria Ltda.  "/>
    <s v="76204527-3"/>
    <n v="742234"/>
    <x v="1"/>
  </r>
  <r>
    <s v="F.R. Aysén"/>
    <s v="Licitación Pública"/>
    <s v="Res. FN/MP N° 2060/2024"/>
    <x v="1"/>
    <d v="2024-08-13T00:00:00"/>
    <s v="Orden de Servicio "/>
    <n v="11260032"/>
    <d v="2026-02-25T00:00:00"/>
    <s v="Pasajes aéreos nacionales Santiago - Balmaceda (ida y regreso), para expositor XIX Jornadas Patagónicas de Derecho Penal, Fiscalía Regional de Aysén."/>
    <s v="Soc. de Turismo e Inversiones Inmobiliaria Ltda.  "/>
    <s v="76204527-3"/>
    <n v="317740"/>
    <x v="1"/>
  </r>
  <r>
    <s v="F.R. Magallanes"/>
    <s v="Compra/Contratación inferior a 3 UTM"/>
    <s v="No Aplica"/>
    <x v="0"/>
    <s v="No Aplica"/>
    <s v="Orden de Compra "/>
    <n v="12260015"/>
    <d v="2026-02-02T00:00:00"/>
    <s v="Atención psicológica usuaria"/>
    <s v="VERONICA ANDREA SILV"/>
    <s v="14560161-4"/>
    <n v="50000"/>
    <x v="1"/>
  </r>
  <r>
    <s v="F.R. Magallanes"/>
    <s v="Compra/Contratación inferior a 3 UTM"/>
    <s v="No Aplica"/>
    <x v="0"/>
    <s v="No Aplica"/>
    <s v="Orden de Compra "/>
    <n v="12260016"/>
    <d v="2026-02-02T00:00:00"/>
    <s v="Destape alcantarillado fiscalía regional"/>
    <s v="JUAN CARLOS ARANCIBI"/>
    <s v="8510209-5"/>
    <n v="202300"/>
    <x v="1"/>
  </r>
  <r>
    <s v="F.R. Magallanes"/>
    <s v="Licitación Pública"/>
    <s v="Res. FN/MP N° 2060/2024"/>
    <x v="1"/>
    <d v="2024-08-13T00:00:00"/>
    <s v="Orden de Compra "/>
    <n v="12260017"/>
    <d v="2026-02-04T00:00:00"/>
    <s v="Pasaje aéreo Punta Arenas – Santiago - Punta Arenas ida 22-02-2026, regreso 23-02-2026."/>
    <s v="Soc. de Turismo e Inversiones Inmobiliaria Ltda.  "/>
    <s v="76204527-3"/>
    <n v="416654"/>
    <x v="1"/>
  </r>
  <r>
    <s v="F.R. Magallanes"/>
    <s v="Compra/Contratación inferior a 3 UTM"/>
    <s v="No Aplica"/>
    <x v="0"/>
    <s v="No Aplica"/>
    <s v="Orden de Compra "/>
    <n v="12260018"/>
    <d v="2026-02-12T00:00:00"/>
    <s v="Evaluación Psicolaboral - Cargo Abogada asistente de Fiscalía."/>
    <s v="TECHNIC TALENT SPA"/>
    <s v="78088605-6"/>
    <n v="24213"/>
    <x v="1"/>
  </r>
  <r>
    <s v="F.R. Magallanes"/>
    <s v="Compra/Contratación inferior a 3 UTM"/>
    <s v="No Aplica"/>
    <x v="0"/>
    <s v="No Aplica"/>
    <s v="Orden de Compra "/>
    <n v="12260019"/>
    <d v="2026-02-12T00:00:00"/>
    <s v="Publicación aviso - Técnico UAF Grado XIV, para Fiscal Regional de Magallanes."/>
    <s v="EMPRESA DE PUBLICACI"/>
    <s v="85732200-2"/>
    <n v="80920"/>
    <x v="1"/>
  </r>
  <r>
    <s v="F.R. Magallanes"/>
    <s v="Compra/Contratación inferior a 3 UTM"/>
    <s v="No Aplica"/>
    <x v="0"/>
    <s v="No Aplica"/>
    <s v="Orden de Compra "/>
    <n v="12260020"/>
    <d v="2026-02-12T00:00:00"/>
    <s v="Servicio corte de pasto y retiro de materiales interior Fiscalía Local de Tierra del Fuego."/>
    <s v="ALFREDO ROBERTO SALA"/>
    <s v="13379713-0"/>
    <n v="130000"/>
    <x v="1"/>
  </r>
  <r>
    <s v="F.R. Magallanes"/>
    <s v="Licitación Pública"/>
    <s v="Res. FN/MP N° 2060/2024"/>
    <x v="1"/>
    <d v="2024-08-13T00:00:00"/>
    <s v="Orden de Compra "/>
    <n v="12260021"/>
    <d v="2026-02-18T00:00:00"/>
    <s v="Pasaje aéreo  Punta Arenas - Puerto Williams - Punta Arenas, fecha ida 24-03-26 regreso 27-03-26."/>
    <s v="Soc. de Turismo e Inversiones Inmobiliaria Ltda.  "/>
    <s v="76204527-3"/>
    <n v="237122"/>
    <x v="1"/>
  </r>
  <r>
    <s v="F.R. Magallanes"/>
    <s v="Licitación Pública"/>
    <s v="Res. FN/MP N° 2060/2024"/>
    <x v="1"/>
    <d v="2024-08-13T00:00:00"/>
    <s v="Orden de Compra "/>
    <n v="12260022"/>
    <d v="2026-02-20T00:00:00"/>
    <s v="Pasaje aéreo  tramo Puerto Williams - Punta Arenas - Puerto Williams, ida 16-03-26 regreso 21-03-26."/>
    <s v="Soc. de Turismo e Inversiones Inmobiliaria Ltda.  "/>
    <s v="76204527-3"/>
    <n v="254438"/>
    <x v="1"/>
  </r>
  <r>
    <s v="F.R. Magallanes"/>
    <s v="Compra/Contratación inferior a 3 UTM"/>
    <s v="No Aplica"/>
    <x v="0"/>
    <s v="No Aplica"/>
    <s v="Orden de Compra "/>
    <n v="12260023"/>
    <d v="2026-02-24T00:00:00"/>
    <s v="Instalación de 03 sensores de movimiento para oficinas sin protección, de Fiscalía Regional de Magallanes."/>
    <s v="ADT SECURITY SERVICE"/>
    <s v="96719620-7"/>
    <n v="132025"/>
    <x v="1"/>
  </r>
  <r>
    <s v="F.R. Metrop. Centro Norte"/>
    <s v="Contratacion Directa"/>
    <s v="Res FR 293/2026"/>
    <x v="0"/>
    <d v="2026-02-09T00:00:00"/>
    <s v="O/Compra"/>
    <n v="13260033"/>
    <d v="2026-02-10T00:00:00"/>
    <s v="Reparación auto FR"/>
    <s v="LARRAIN Y VALDES LTD"/>
    <s v="80537300-8"/>
    <n v="1948034"/>
    <x v="1"/>
  </r>
  <r>
    <s v="F.R. Metrop. Centro Norte"/>
    <s v="Licitación Pública"/>
    <s v="RES FR N°293"/>
    <x v="1"/>
    <d v="2024-12-05T00:00:00"/>
    <s v="O/Compra"/>
    <n v="13260035"/>
    <d v="2026-02-10T00:00:00"/>
    <s v="Evaluaciones psicolaborales para el estamento profesional, cargo Abogado Asistente"/>
    <s v="CONSULTORA TCS GROUP SEARCH SPA"/>
    <s v="77.108.874-0"/>
    <n v="694273"/>
    <x v="1"/>
  </r>
  <r>
    <s v="F.R. Metrop. Centro Norte"/>
    <s v="Compra/Contratación inferior a 3 UTM"/>
    <s v="No Aplica"/>
    <x v="0"/>
    <s v="No aplica"/>
    <s v="O/Compra"/>
    <n v="13260036"/>
    <d v="2026-02-11T00:00:00"/>
    <s v="Adquisición de pilas AA y AAA"/>
    <s v="SERVICIOS DE INGENIE"/>
    <s v="77112609-K"/>
    <n v="197730"/>
    <x v="1"/>
  </r>
  <r>
    <s v="F.R. Metrop. Centro Norte"/>
    <s v="Compra/Contratación inferior a 3 UTM"/>
    <s v="No Aplica"/>
    <x v="0"/>
    <s v="No aplica"/>
    <s v="O/Compra"/>
    <n v="13260037"/>
    <d v="2026-02-11T00:00:00"/>
    <s v="Adquisición de insumos cafetería para FR"/>
    <s v="PROVEEDORES INTEGRAL"/>
    <s v="96556940-5"/>
    <n v="173934"/>
    <x v="1"/>
  </r>
  <r>
    <s v="F.R. Metrop. Centro Norte"/>
    <s v="Compra/Contratación inferior a 3 UTM"/>
    <s v="No Aplica"/>
    <x v="0"/>
    <s v="No aplica"/>
    <s v="O/Compra"/>
    <n v="13260039"/>
    <d v="2026-02-12T00:00:00"/>
    <s v="Reparacion y Mantencion de Vehiculo Institucional"/>
    <s v="LARRAIN Y VALDES LTD"/>
    <s v="80537300-8"/>
    <n v="191078"/>
    <x v="1"/>
  </r>
  <r>
    <s v="F.R. Metrop. Centro Norte"/>
    <s v="Licitación Pública"/>
    <s v="RES FR N°293"/>
    <x v="1"/>
    <d v="2024-12-05T00:00:00"/>
    <s v="O/Compra"/>
    <n v="13260040"/>
    <d v="2026-02-13T00:00:00"/>
    <s v="Evaluaciones para cargos de Técnico Unidad Gestión e Informática"/>
    <s v="CONSULTORA TCS GROUP SEARCH SPA"/>
    <s v="77.108.874-0"/>
    <n v="357157"/>
    <x v="1"/>
  </r>
  <r>
    <s v="F.R. Metrop. Centro Norte"/>
    <s v="Compra/Contratación inferior a 3 UTM"/>
    <s v="No Aplica"/>
    <x v="0"/>
    <s v="No aplica"/>
    <s v="O/Compra"/>
    <n v="13260042"/>
    <d v="2026-02-16T00:00:00"/>
    <s v="Recarga teléfono satelital"/>
    <s v="TESAM CHILE S.A."/>
    <s v="96880440-5"/>
    <n v="160300"/>
    <x v="1"/>
  </r>
  <r>
    <s v="F.R. Metrop. Centro Norte"/>
    <s v="Compra/Contratación inferior a 3 UTM"/>
    <s v="No Aplica"/>
    <x v="0"/>
    <d v="2024-12-05T00:00:00"/>
    <s v="O/Compra"/>
    <n v="13260043"/>
    <d v="2026-02-17T00:00:00"/>
    <s v="Evaluación piscolaboral para cargo de Técnico Operativo de Causas Suplente."/>
    <s v="CONSULTORA TCS GROUP SEARCH SPA"/>
    <s v="77.108.874-0"/>
    <n v="119137"/>
    <x v="1"/>
  </r>
  <r>
    <s v="F.R. Metrop. Centro Norte"/>
    <s v="Licitación Pública"/>
    <s v="RES FR N°293"/>
    <x v="1"/>
    <d v="2024-12-05T00:00:00"/>
    <s v="O/Compra"/>
    <n v="13260045"/>
    <d v="2026-02-20T00:00:00"/>
    <s v="Evaluaciones psicolaborales para cargos administrativos y auxiliares"/>
    <s v="CONSULTORIA E INVEST"/>
    <s v="76580320-9"/>
    <n v="893910"/>
    <x v="1"/>
  </r>
  <r>
    <s v="F.R. Metrop. Oriente"/>
    <s v="Licitación Pública"/>
    <s v="Res FN N° 2636-2024"/>
    <x v="1"/>
    <d v="2024-10-21T00:00:00"/>
    <s v="Orden de Compra"/>
    <n v="14260012"/>
    <d v="2026-02-04T00:00:00"/>
    <s v="Regulariza obligación de pericia solicitada originalmente el año 2024."/>
    <s v="ALICIA FUENTES REBOLLEDO"/>
    <s v="15365452-2"/>
    <n v="477600"/>
    <x v="1"/>
  </r>
  <r>
    <s v="F.R. Metrop. Oriente"/>
    <s v="Compra/Contratación inferior a 3 UTM"/>
    <s v="No Aplica"/>
    <x v="0"/>
    <s v="No aplica"/>
    <s v="Orden de Compra"/>
    <n v="14260014"/>
    <d v="2026-02-04T00:00:00"/>
    <s v="Adquisición de una tarjeta para ingresar al Edificio Centro de Justicia."/>
    <s v="SOCIEDAD CONCESIONARIA CENTRO DE JUSTICIA DE SANTIAGO"/>
    <s v="99557380-6"/>
    <n v="23651"/>
    <x v="1"/>
  </r>
  <r>
    <s v="F.R. Metrop. Oriente"/>
    <s v="Compra/Contratación inferior a 3 UTM"/>
    <s v="No Aplica"/>
    <x v="0"/>
    <s v="No aplica"/>
    <s v="Orden de Compra"/>
    <n v="14260023"/>
    <d v="2026-02-27T00:00:00"/>
    <s v="Reparación de baños en dependencias de Cerro El Plomo."/>
    <s v="CONSTR. Y MANTEN. ELIAN RUBIO R. EIRL."/>
    <s v="77975103-1"/>
    <n v="197997"/>
    <x v="1"/>
  </r>
  <r>
    <s v="F.R. Metrop. Sur"/>
    <s v="Compra/Contratación inferior a 3 UTM"/>
    <s v="No Aplica"/>
    <x v="0"/>
    <s v="No aplica"/>
    <s v="Orden de Compra"/>
    <n v="15260030"/>
    <d v="2026-02-10T00:00:00"/>
    <s v="Tarjetas de proximidad y estacionamiento Acceso a Centro de justicia "/>
    <s v="SOCIEDAD CONCESIONARIA CENTRO DE JUSTICIA DE SANTIAGO"/>
    <s v="99557380-6"/>
    <n v="71400"/>
    <x v="1"/>
  </r>
  <r>
    <s v="F.R. Metrop. Sur"/>
    <s v="Compra/Contratación inferior a 3 UTM"/>
    <s v="No Aplica"/>
    <x v="0"/>
    <d v="2025-09-09T00:00:00"/>
    <s v="Orden de Compra"/>
    <n v="15260037"/>
    <d v="2026-02-17T00:00:00"/>
    <s v="Servicio de carga de refrigerante y reparación de fuga de Aire Acondicionado de 24.000 BTU, según contrato por prestación de servicios, fecha 26/09/2025."/>
    <s v="RORAIMA MULTISERVICIOS SPA. "/>
    <s v="77258276-5"/>
    <n v="77350"/>
    <x v="1"/>
  </r>
  <r>
    <s v="F.R. Metrop. Sur"/>
    <s v="Compra/Contratación inferior a 3 UTM"/>
    <s v="No Aplica"/>
    <x v="0"/>
    <d v="2025-09-09T00:00:00"/>
    <s v="Orden de Compra"/>
    <n v="15260039"/>
    <d v="2026-02-18T00:00:00"/>
    <s v="Servicio de desmontaje de aire acondicionado por remodelación. Según contrato por prestación de servicios, fecha 26/09/2025."/>
    <s v="RORAIMA MULTISERVICIOS SPA. "/>
    <s v="77258276-5"/>
    <n v="102499"/>
    <x v="1"/>
  </r>
  <r>
    <s v="F.R. Metrop. Sur"/>
    <s v="Licitación Pública"/>
    <s v="FRMS   N°10/2026"/>
    <x v="1"/>
    <d v="2026-01-30T00:00:00"/>
    <s v="Orden de Compra"/>
    <n v="15260045"/>
    <d v="2026-02-24T00:00:00"/>
    <s v="Licitación pública 696212-7-LE25, por ID readjudicación 696212-7-R226 por remodelación del 5° piso del edificio en Gran Avenida 3814, San Miguel."/>
    <s v="CONSTRUCTORA OMAR SALAZAR CORREA E.I.R.L "/>
    <s v="77277262-9"/>
    <n v="16328000"/>
    <x v="1"/>
  </r>
  <r>
    <s v="F.R. Metrop. Sur"/>
    <s v="Licitación Pública"/>
    <s v="FRMS 062/2025"/>
    <x v="1"/>
    <d v="2025-09-09T00:00:00"/>
    <s v="Orden de Compra"/>
    <n v="15260046"/>
    <d v="2026-02-26T00:00:00"/>
    <s v="Servicio de Reparación de aire acondicionado en Fiscalia Local de Puente Alto, según contrato por prestación de servicios, fecha 26/09/2025."/>
    <s v="RORAIMA MULTISERVICIOS SPA. "/>
    <s v="77258276-5"/>
    <n v="275949"/>
    <x v="1"/>
  </r>
  <r>
    <s v="F.R. Metrop. Sur"/>
    <s v="Compra/Contratación inferior a 3 UTM"/>
    <s v="No Aplica"/>
    <x v="0"/>
    <s v="No aplica"/>
    <s v="Orden de Compra"/>
    <n v="15260048"/>
    <d v="2026-02-27T00:00:00"/>
    <s v="Contratación directa por servicio de reparación e instalaciones eléctricas menores, por remodelación 5to. piso FRMS."/>
    <s v="REDES Y ENERGIA INTE"/>
    <s v="78034638-8"/>
    <n v="200000"/>
    <x v="1"/>
  </r>
  <r>
    <s v="F.R. Metrop. Occidente"/>
    <s v="Compra/Contratación inferior a 3 UTM"/>
    <s v="No Aplica"/>
    <x v="0"/>
    <s v="No aplica"/>
    <s v="O/Compra"/>
    <n v="16260002"/>
    <d v="2026-02-02T00:00:00"/>
    <s v="Servicio reparacion peldaño patio interior fl san bdo, art 8 letra A."/>
    <s v="INVERSIONES FERRO IGC SPA"/>
    <s v="78209164-6"/>
    <n v="198611"/>
    <x v="1"/>
  </r>
  <r>
    <s v="F.R. Metrop. Occidente"/>
    <s v="Compra/Contratación inferior a 3 UTM"/>
    <s v="No Aplica"/>
    <x v="0"/>
    <s v="No aplica"/>
    <s v="O/Compra"/>
    <n v="16260007"/>
    <d v="2026-02-02T00:00:00"/>
    <s v="Regulariza OC 16250121 cerrada año 2025.Servicio de destrucción de especies por la FL de Curacaví. Contratación conforme a art.8 letra &quot;a&quot; del reglamento interno del MP."/>
    <s v="K D M S.A."/>
    <s v="96754450-7"/>
    <n v="48909"/>
    <x v="1"/>
  </r>
  <r>
    <s v="F.R. Metrop. Occidente"/>
    <s v="Compra/Contratación inferior a 3 UTM"/>
    <s v="No Aplica"/>
    <x v="0"/>
    <s v="No aplica"/>
    <s v="O/Compra"/>
    <n v="16260008"/>
    <d v="2026-02-02T00:00:00"/>
    <s v="Regulariza OC 16250232 cerrada año 2025. Servicio de destrucción de especies en relleno sanitario de KDM en Til-Til por la FL de Maipú. Contratación conforme a letra &quot;a&quot; del art. 8 del reglamento interno del MP."/>
    <s v="K D M S.A."/>
    <s v="96754450-7"/>
    <n v="48909"/>
    <x v="1"/>
  </r>
  <r>
    <s v="F.R. Metrop. Occidente"/>
    <s v="Compra/Contratación inferior a 3 UTM"/>
    <s v="No Aplica"/>
    <x v="0"/>
    <s v="No aplica"/>
    <s v="O/Compra"/>
    <n v="16260009"/>
    <d v="2026-02-02T00:00:00"/>
    <s v="Regulariza OC 16250354 cerrada año 2025. Servicio de destrucción de especies en relleno sanitario de KDM en Til- Til por la FL San Bernardo. Contratación conforme a art.8 letra &quot;a&quot; del reglamento interno del MP."/>
    <s v="K D M S.A."/>
    <s v="96754450-7"/>
    <n v="48909"/>
    <x v="1"/>
  </r>
  <r>
    <s v="F.R. Metrop. Occidente"/>
    <s v="Compra/Contratación inferior a 3 UTM"/>
    <s v="No Aplica"/>
    <x v="0"/>
    <s v="No aplica"/>
    <s v="O/Compra"/>
    <n v="16260010"/>
    <d v="2026-02-02T00:00:00"/>
    <s v="Regulariza OC 16250356 cerrada año 2025. Servicio de destrucción de especies en relleno sanitario de KDM en Til- Til por la FL Pudahuel. Contratación conforme a letra &quot;a&quot; art.8 del reglamento interno del MP."/>
    <s v="K D M S.A."/>
    <s v="96754450-7"/>
    <n v="48909"/>
    <x v="1"/>
  </r>
  <r>
    <s v="F.R. Metrop. Occidente"/>
    <s v="Compra/Contratación inferior a 3 UTM"/>
    <s v="No Aplica"/>
    <x v="0"/>
    <s v="No aplica"/>
    <s v="O/Compra"/>
    <n v="16260011"/>
    <d v="2026-02-02T00:00:00"/>
    <s v="Servicio de empotrado (embutido) de cableado de sistema de control de asistencia en piso 9 FL Maipú. Contratación conforme a letra &quot;a&quot; art.8 del reglamento interno del MP, ley 19886."/>
    <s v="SERELEC SPA"/>
    <s v="78052732-3"/>
    <n v="204680"/>
    <x v="1"/>
  </r>
  <r>
    <s v="F.R. Metrop. Occidente"/>
    <s v="Compra/Contratación inferior a 3 UTM"/>
    <s v="No Aplica"/>
    <x v="0"/>
    <s v="No aplica"/>
    <s v="O/Compra"/>
    <n v="16260013"/>
    <d v="2026-02-02T00:00:00"/>
    <s v="Provisión e instalación de 11 chapas mobiliario en piso 9; Prov. e inst. de 02 manillas mueble piso11; Reubicación de 02 roller en casino piso 9 y prov. e inst. de terminal para punto agua máquina purificadora piso 11. Contratación conforme a letra &quot;a&quot; de art. 8 del reglamento interno del MP."/>
    <s v="NELSON ENRIQUE SOZA BARRAZA"/>
    <s v="11662674-8"/>
    <n v="153392"/>
    <x v="1"/>
  </r>
  <r>
    <s v="F.R. Metrop. Occidente"/>
    <s v="Compra/Contratación inferior a 3 UTM"/>
    <s v="No Aplica"/>
    <x v="0"/>
    <s v="No aplica"/>
    <s v="O/Compra"/>
    <n v="16260014"/>
    <d v="2026-02-02T00:00:00"/>
    <s v="Provisión e instalación de reja Treillage e instalación de placa conmemorativa en la FL de San Bernardo. Contratación conforme a art. 8 en su letra &quot;a&quot; del reglamento interno del MP."/>
    <s v="NELSON ENRIQUE SOZA BARRAZA"/>
    <s v="11662674-8"/>
    <n v="94395"/>
    <x v="1"/>
  </r>
  <r>
    <s v="F.R. Metrop. Occidente"/>
    <s v="Compra/Contratación inferior a 3 UTM"/>
    <s v="No Aplica"/>
    <x v="0"/>
    <s v="No aplica"/>
    <s v="O/Compra"/>
    <n v="16260016"/>
    <d v="2026-02-02T00:00:00"/>
    <s v="Servicio de reparación de baño damas con filtración (cambio terminal HE de 1&quot;) y mantención de fluxómetro. Contratación conforme a letra &quot;a&quot; at. 8 del reglamento interno del Ministerio Público, ley 19886."/>
    <s v="JUAN CARLOS PINILLA LÓPEZ"/>
    <s v="13816973-1"/>
    <n v="117994"/>
    <x v="1"/>
  </r>
  <r>
    <s v="F.R. Metrop. Occidente"/>
    <s v="Contratacion Directa"/>
    <s v="RES FR N°19"/>
    <x v="0"/>
    <d v="2026-01-23T00:00:00"/>
    <s v="O/Compra"/>
    <n v="16260019"/>
    <d v="2026-02-02T00:00:00"/>
    <s v="CD RS FR 19 del 23.01.26 por reparacion de cortina metalica en FL Talagante, observada en mantencion COT 421"/>
    <s v="INM. E INVER.SOLUCIONES Y PROYECTOS SPA"/>
    <s v="77722709-2"/>
    <n v="438006"/>
    <x v="1"/>
  </r>
  <r>
    <s v="F.R. Metrop. Occidente"/>
    <s v="Compra/Contratación inferior a 3 UTM"/>
    <s v="No Aplica"/>
    <x v="0"/>
    <s v="No aplica"/>
    <s v="O/Compra"/>
    <n v="16260021"/>
    <d v="2026-02-02T00:00:00"/>
    <s v="Adquisición de fluxómetro para baño damas piso 12 sector RRHH. Compra conforme a art. 8 letra &quot;a&quot; del reglamento interno del MP, ley 19886."/>
    <s v="JORGEIBAÑEZ CONSTRUCCINES EIRL"/>
    <s v="76526484-7"/>
    <n v="154700"/>
    <x v="1"/>
  </r>
  <r>
    <s v="F.R. Metrop. Occidente"/>
    <s v="Compra/Contratación inferior a 3 UTM"/>
    <s v="No Aplica"/>
    <x v="0"/>
    <s v="No aplica"/>
    <s v="O/Compra"/>
    <n v="16260024"/>
    <d v="2026-02-02T00:00:00"/>
    <s v="Provisión e instalación de cortinas roller en sala EIVG y Provisión e instalación de film en ventana de sala monitoreo de la sala EIVG de piso 9 FL Maipú. Contratación conforme a art. 8 letra &quot;a&quot; del reglamento interno, ley 19886."/>
    <s v="LEONEL SALIT GAJARDO"/>
    <s v="9765193-0"/>
    <n v="193000"/>
    <x v="1"/>
  </r>
  <r>
    <s v="F.R. Metrop. Occidente"/>
    <s v="Compra/Contratación inferior a 3 UTM"/>
    <s v="No Aplica"/>
    <x v="0"/>
    <s v="No aplica"/>
    <s v="O/Compra"/>
    <n v="16260025"/>
    <d v="2026-02-02T00:00:00"/>
    <s v="Provisión e instalación de receptora RF y provisión de controles para RF para control de accesos en piso 9 FL Maipú. Contratación de conformidad a letra &quot;a&quot; del art.8 del reglamento interno del MP, ley 19886."/>
    <s v="LIMSERVICE SPA"/>
    <s v="76863427-0"/>
    <n v="208250"/>
    <x v="1"/>
  </r>
  <r>
    <s v="F.R. Metrop. Occidente"/>
    <s v="Compra/Contratación inferior a 3 UTM"/>
    <s v="No Aplica"/>
    <x v="0"/>
    <s v="No aplica"/>
    <s v="O/Compra"/>
    <n v="16260026"/>
    <d v="2026-02-02T00:00:00"/>
    <s v="Servicio de instalación de TV 43 pulgadas con suministro de soporte para casino piso 9 FL Maipú. Contratación conforme a art.8 en su letra &quot;a&quot; del reglamento interno del MP, ley 19886."/>
    <s v="SERELEC SPA"/>
    <s v="78052732-3"/>
    <n v="142800"/>
    <x v="1"/>
  </r>
  <r>
    <s v="F.R. Metrop. Occidente"/>
    <s v="Compra/Contratación inferior a 3 UTM"/>
    <s v="No Aplica"/>
    <x v="0"/>
    <s v="No aplica"/>
    <s v="O/Compra"/>
    <n v="16260027"/>
    <d v="2026-02-02T00:00:00"/>
    <s v="Servicio de provisión e instalación chapas muebles oficina Daniela Lalanne, Instalación de perfil ventana oficina Raúl Herrera y reparación de escritorio Fiscal Tania Mora en piso 12. Contratación conforme a letra &quot;a&quot; en su art. 8 del reglamento interno del MP, ley 19886."/>
    <s v="NELSON ENRIQUE SOZA BARRAZA"/>
    <s v="11662674-8"/>
    <n v="47198"/>
    <x v="1"/>
  </r>
  <r>
    <s v="F.R. Metrop. Occidente"/>
    <s v="Compra/Contratación inferior a 3 UTM"/>
    <s v="No Aplica"/>
    <x v="0"/>
    <s v="No aplica"/>
    <s v="O/Compra"/>
    <n v="16260028"/>
    <d v="2026-02-02T00:00:00"/>
    <s v="Provisión e instalación de circuito alumbrado con instalación luz indicadora en sala EIVG piso 9 y suministro, cambio e instalación de fuente de poder para NVR sistema cctv piso 12. Contratación conforme art. 8, letra &quot;a&quot; del reglamento interno del MP, ley 19886."/>
    <s v="LIMSERVICE SPA"/>
    <s v="76863427-0"/>
    <n v="208250"/>
    <x v="1"/>
  </r>
  <r>
    <s v="F.R. Metrop. Occidente"/>
    <s v="Compra/Contratación inferior a 3 UTM"/>
    <s v="No Aplica"/>
    <x v="0"/>
    <s v="No aplica"/>
    <s v="O/Compra"/>
    <n v="16260029"/>
    <d v="2026-02-02T00:00:00"/>
    <s v="Adquisición de soportes para tv de 98 pulgadas (01); 86 pulgadas (01) y 50 pulgadas (01) para auditorio, sala Reunión y casino respectivamente todos en piso 13. Contratación de conformidad a la letra &quot;a&quot; del art. 8 del reglamento interno del MP, ley 19886."/>
    <s v="SERELEC SPA"/>
    <s v="78052732-3"/>
    <n v="202300"/>
    <x v="1"/>
  </r>
  <r>
    <s v="F.R. Metrop. Occidente"/>
    <s v="Compra/Contratación inferior a 3 UTM"/>
    <s v="No Aplica"/>
    <x v="0"/>
    <s v="No aplica"/>
    <s v="O/Compra"/>
    <n v="16260030"/>
    <d v="2026-02-02T00:00:00"/>
    <s v="CD SERV. CUBICACION GEOMETRICA E INFORME DE SUPERFICIES A PINTAR EN EDIFICIO FISCALIA LOCAL DE TALAGANTE MUROS Y TABIQUES INTERIORES. Art 8 letra A"/>
    <s v="CONSTRUCTORA SAN RAFAEL SPA"/>
    <s v="77053051-2"/>
    <n v="196350"/>
    <x v="1"/>
  </r>
  <r>
    <s v="F.R. Metrop. Occidente"/>
    <s v="Compra/Contratación inferior a 3 UTM"/>
    <s v="No Aplica"/>
    <x v="0"/>
    <s v="No aplica"/>
    <s v="O/Compra"/>
    <n v="16260031"/>
    <d v="2026-02-02T00:00:00"/>
    <s v="Servicio de armado e instalación de control de accesos en puertas de piso 9 FL Maipú. Contratación conforme a art. 8 letra &quot;a&quot; del reglamento interno del MP, ley 19886."/>
    <s v="LIMSERVICE SPA"/>
    <s v="76863427-0"/>
    <n v="208250"/>
    <x v="1"/>
  </r>
  <r>
    <s v="F.R. Metrop. Occidente"/>
    <s v="Compra/Contratación inferior a 3 UTM"/>
    <s v="No Aplica"/>
    <x v="0"/>
    <s v="No aplica"/>
    <s v="O/Compra"/>
    <n v="16260033"/>
    <d v="2026-02-02T00:00:00"/>
    <s v="Servicio de destrucción de especies incautadas en causa RUC 2401035885-6, en relleno sanitario de KDM en Til-Til por la FL de Pudahuel. Contratación conforme a art. 8 letra &quot;a&quot; del reglamento interno del MP, ley 19886."/>
    <s v="K D M S.A."/>
    <s v="96754450-7"/>
    <n v="48909"/>
    <x v="1"/>
  </r>
  <r>
    <s v="Fiscalía Nacional"/>
    <s v="Compra/Contratación inferior a 3 UTM"/>
    <s v="No Aplica"/>
    <x v="0"/>
    <s v="No Aplica"/>
    <s v="Orden de Compra"/>
    <n v="17260053"/>
    <d v="2026-02-02T00:00:00"/>
    <s v="Contratación de Servicios de extracción del liquido de la caseta del baño de vigilancia y reposición inmediata del liquido de la nueva caseta de vigilancia."/>
    <s v="Domingo Roberto Mora Retamal"/>
    <s v="15676106-0"/>
    <n v="17850"/>
    <x v="1"/>
  </r>
  <r>
    <s v="Fiscalía Nacional"/>
    <s v="Licitación Pública"/>
    <s v="FN/MP N° 2060"/>
    <x v="1"/>
    <d v="2024-08-13T00:00:00"/>
    <s v="Orden de Compra"/>
    <n v="17260055"/>
    <d v="2026-02-03T00:00:00"/>
    <s v="Pasaje aéreo nacional para Sra. Vanessa Moreira Cornejo, Rut: 10.700.411-4, Santiago/Temuco/Santiago, del 10 al 12 de febrero de 2026. Estudios de seguridad física (infraestructura) en todas las fiscalías locales de la región."/>
    <s v="Soc. de Turismo e Inversiones Inmobiliaria Ltda.  "/>
    <s v="76204527-3"/>
    <n v="280712"/>
    <x v="1"/>
  </r>
  <r>
    <s v="Fiscalía Nacional"/>
    <s v="Licitación Pública"/>
    <s v="FN/MP N° 2060"/>
    <x v="1"/>
    <d v="2024-08-13T00:00:00"/>
    <s v="Orden de Compra"/>
    <n v="17260056"/>
    <d v="2026-02-03T00:00:00"/>
    <s v="Pasaje aéreo nacional para Sr. Felipe Carreño Soto, Rut: 17.054.548.-6, Santiago/Temuco/Santiago, del 10 al 12 de febrero de 2026. Estudios de seguridad física en todas las fiscalías locales de la región."/>
    <s v="Soc. de Turismo e Inversiones Inmobiliaria Ltda.  "/>
    <s v="76204527-3"/>
    <n v="280712"/>
    <x v="1"/>
  </r>
  <r>
    <s v="Fiscalía Nacional"/>
    <s v="Licitación Privada"/>
    <s v="FN/MP N° 1454"/>
    <x v="2"/>
    <d v="2023-08-21T00:00:00"/>
    <s v="Orden de Compra"/>
    <n v="17260058"/>
    <d v="2026-02-04T00:00:00"/>
    <s v="Contratación de 1 Servicio de Coffe, para 200 personas, a realizarse el día 09 de marzo del 2026, en Catedral 1437, foyer del auditorio de la Fiscalía Nacional piso -1, en jornada PM a las 16:15 horas, con motivo de conmemoración del Día Internacional de la Mujer (8M). "/>
    <s v="Servicios Alimentarios Pedro Pablo Hernandez Medina E.I.R.L."/>
    <s v="77599203-4"/>
    <n v="773800"/>
    <x v="1"/>
  </r>
  <r>
    <s v="Fiscalía Nacional"/>
    <s v="Compra/Contratación inferior a 3 UTM"/>
    <s v="No Aplica"/>
    <x v="0"/>
    <s v="No Aplica"/>
    <s v="Orden de Compra"/>
    <n v="17260060"/>
    <d v="2026-02-04T00:00:00"/>
    <s v="Adquisición de dos pendones, con motivo de la formación del equipo de la Fiscalía Supraterritorial, la cual inicia el 18 de febrero de 2026."/>
    <s v="Sociedad de Comunicación Simple Spa"/>
    <s v="76981620-8"/>
    <n v="116620"/>
    <x v="1"/>
  </r>
  <r>
    <s v="Fiscalía Nacional"/>
    <s v="Licitación Pública"/>
    <s v="FN/MP N° 2060"/>
    <x v="1"/>
    <d v="2024-08-13T00:00:00"/>
    <s v="Orden de Compra"/>
    <n v="17260061"/>
    <d v="2026-02-05T00:00:00"/>
    <s v="Pasaje aéreo nacional para Sr. Ignacio Castillo, Rut: 10.598.535-5, Santiago/Coyhaique/Santiago, del 09 al 11 de marzo de 2026. Realizar Capacitaciones y reuniones con Fiscales de la Región de Aysén"/>
    <s v="Soc. de Turismo e Inversiones Inmobiliaria Ltda.  "/>
    <s v="76204527-3"/>
    <n v="208624"/>
    <x v="1"/>
  </r>
  <r>
    <s v="Fiscalía Nacional"/>
    <s v="Licitación Pública"/>
    <s v="FN/MP N° 2060"/>
    <x v="1"/>
    <d v="2024-08-13T00:00:00"/>
    <s v="Orden de Compra"/>
    <n v="17260062"/>
    <d v="2026-02-05T00:00:00"/>
    <s v="Pasaje aéreo nacional para Sra. Tania Gajardo, Rut: 14.143.379-2, Santiago/Coyhaique/Santiago, del 09 al 11 de marzo de 2026. Realizar Capacitaciones y reuniones con Fiscales de la Región de Aysén"/>
    <s v="Soc. de Turismo e Inversiones Inmobiliaria Ltda.  "/>
    <s v="76204527-3"/>
    <n v="208624"/>
    <x v="1"/>
  </r>
  <r>
    <s v="Fiscalía Nacional"/>
    <s v="Licitación Pública"/>
    <s v="FN/MP N° 2060"/>
    <x v="1"/>
    <d v="2024-08-13T00:00:00"/>
    <s v="Orden de Compra"/>
    <n v="17260063"/>
    <d v="2026-02-05T00:00:00"/>
    <s v="Pasaje aéreo nacional para Sra. Javiera Espinoza, Rut: 17.697.864-3, Santiago/Coyhaique/Santiago, del 09 al 10 de marzo de 2026. Realizar Capacitaciones y reuniones con Fiscales de la Región de Aysén"/>
    <s v="Soc. de Turismo e Inversiones Inmobiliaria Ltda.  "/>
    <s v="76204527-3"/>
    <n v="190624"/>
    <x v="1"/>
  </r>
  <r>
    <s v="Fiscalía Nacional"/>
    <s v="Licitación Pública"/>
    <s v="FN/MP N° 2060"/>
    <x v="1"/>
    <d v="2024-08-13T00:00:00"/>
    <s v="Orden de Compra"/>
    <n v="17260066"/>
    <d v="2026-02-06T00:00:00"/>
    <s v="Pasaje aéreo nacional para Sr. Rodrigo Honores Cisternas, Rut: 17.654.837-1, Puerto Montt/Santiago, el 11 de febrero de 2026. Apoyar la implementación del equipo ECOH de la Fiscalía Regional de Los Lagos. Cambio de pasaje."/>
    <s v="Soc. de Turismo e Inversiones Inmobiliaria Ltda.  "/>
    <s v="76204527-3"/>
    <n v="90000"/>
    <x v="1"/>
  </r>
  <r>
    <s v="Fiscalía Nacional"/>
    <s v="Licitación Pública"/>
    <s v="FN/MP N° 2060"/>
    <x v="1"/>
    <d v="2024-08-13T00:00:00"/>
    <s v="Orden de Compra"/>
    <n v="17260067"/>
    <d v="2026-02-09T00:00:00"/>
    <s v="Pasaje aéreo internacional para Sra. Alejandra Mera Gonzalez-Ballesteros, Rut: 8.712.183-6, Santiago/Buenos Aires – Argentina/Santiago, del 15 al 18 de marzo de 2026. Participar en el Primer Encuentro del Foro Iberoamericano de Justicia Juvenil Restaurativa, que se desarrollará en el contexto del II Congreso Argentino de Justicia y Prácticas Restaurativas, en la ciudad de Buenos Aires, entre los días 16 a 18 de marzo."/>
    <s v="Soc. de Turismo e Inversiones Inmobiliaria Ltda.  "/>
    <s v="76204527-3"/>
    <n v="354372"/>
    <x v="1"/>
  </r>
  <r>
    <s v="Fiscalía Nacional"/>
    <s v="Licitación Pública"/>
    <s v="FN/MP N° 2060"/>
    <x v="1"/>
    <d v="2024-08-13T00:00:00"/>
    <s v="Orden de Compra"/>
    <n v="17260068"/>
    <d v="2026-02-09T00:00:00"/>
    <s v="Pasaje aéreo internacional para Sr. Carlos Figueroa Echavarría, Rut: 14.410.351-3, Santiago/Cancún – Ciudad de México/Santiago, del 15 febrero al 03 de marzo de 2026. Disponer la implementación de un dispositivo de protección personal y escolta especializada para el Fiscal Nacional de Chile durante su desplazamiento internacional a Cancún y Ciudad de México, atendida la investidura del cargo que ejerce, su nivel de exposición pública y los factores de riesgo asociados a traslados internacionales, conforme a criterios de seguridad preventiva, continuidad operativa y resguardo de la autoridad."/>
    <s v="Soc. de Turismo e Inversiones Inmobiliaria Ltda.  "/>
    <s v="76204527-3"/>
    <n v="1992319"/>
    <x v="1"/>
  </r>
  <r>
    <s v="Fiscalía Nacional"/>
    <s v="Licitación Pública"/>
    <s v="FN/MP N° 2060"/>
    <x v="1"/>
    <d v="2024-08-13T00:00:00"/>
    <s v="Orden de Compra"/>
    <n v="17260069"/>
    <d v="2026-02-09T00:00:00"/>
    <s v="Pasaje aéreo internacional para Sr. Felipe Fritz Castro, Rut: 16.899.242-4, Santiago/Cancún – Ciudad de México/Santiago, del 18 febrero al 02 de marzo de 2026. Disponer la implementación de un dispositivo de protección personal y escolta especializada para el Fiscal Nacional de Chile durante su desplazamiento internacional a Cancún y Ciudad de México, atendida la investidura del cargo que ejerce, su nivel de exposición pública y los factores de riesgo asociados a traslados internacionales, conforme a criterios de seguridad preventiva, continuidad operativa y resguardo de la autoridad."/>
    <s v="Soc. de Turismo e Inversiones Inmobiliaria Ltda.  "/>
    <s v="76204527-3"/>
    <n v="2034441.8"/>
    <x v="1"/>
  </r>
  <r>
    <s v="Fiscalía Nacional"/>
    <s v="Licitación Pública"/>
    <s v="FN/MP N° 2060"/>
    <x v="1"/>
    <d v="2024-08-13T00:00:00"/>
    <s v="Orden de Compra"/>
    <n v="17260070"/>
    <d v="2026-02-09T00:00:00"/>
    <s v="Pasaje aéreo nacional para Sr. Carlos Bobadilla Barra, Rut: 17.619.374-3, Puerto Montt/Santiago, el 11 de febrero de 2026. Apoyar la implementación del equipo ECOH de la Fiscalía Regional de Los Lagos. Cambio de Pasaje."/>
    <s v="Soc. de Turismo e Inversiones Inmobiliaria Ltda.  "/>
    <s v="76204527-3"/>
    <n v="75000"/>
    <x v="1"/>
  </r>
  <r>
    <s v="Fiscalía Nacional"/>
    <s v="Compra/Contratación inferior a 3 UTM"/>
    <s v="No Aplica"/>
    <x v="0"/>
    <s v="No Aplica"/>
    <s v="Orden de Compra"/>
    <n v="17260074"/>
    <d v="2026-02-12T00:00:00"/>
    <s v="Contratación de Servicio de traducción respecto de_x000a_documento en idioma inglés, asociado a la, Ref UCIEX N°19933-25, correspondiente a causa de la Fiscalía Regional Metropolitana Sur."/>
    <s v="Katherine Ann Kauffman Jones"/>
    <s v="10095204-1"/>
    <n v="129780"/>
    <x v="1"/>
  </r>
  <r>
    <s v="Fiscalía Nacional"/>
    <s v="Compra/Contratación inferior a 3 UTM"/>
    <s v="No Aplica"/>
    <x v="0"/>
    <s v="No Aplica"/>
    <s v="Orden de Compra"/>
    <n v="17260075"/>
    <d v="2026-02-12T00:00:00"/>
    <s v="Contratación de servicios de Coffe Break, para 12 personas a realizarse los días 18 y 19 de febrero del 2026, con motivo de &quot;Jornada comité curricular de la malla inicial de fiscales&quot;."/>
    <s v="Producciones y Eventos C y G"/>
    <s v="78198417-5"/>
    <n v="196350"/>
    <x v="1"/>
  </r>
  <r>
    <s v="Fiscalía Nacional"/>
    <s v="Licitación Pública"/>
    <s v="FN/MP N° 2060"/>
    <x v="1"/>
    <d v="2024-08-13T00:00:00"/>
    <s v="Orden de Compra"/>
    <n v="17260076"/>
    <d v="2026-02-12T00:00:00"/>
    <s v="Pasaje aéreo internacional para Sr. Eugenio Campos Lucero, Rut: 10.607.556-5, Santiago/Brasilia - Brasil/Santiago, del 23 al 25 de febrero de 2026. Participar él, en la “Séptima reunión de la Red de Autoridades de Cumplimiento de la Ley de América Latina y el Caribe de la OCDE (LAC LEN)”, que tendrá lugar del 24 al 26 de febrero de 2026 en Brasilia, Brasil."/>
    <s v="Soc. de Turismo e Inversiones Inmobiliaria Ltda.  "/>
    <s v="76204527-3"/>
    <n v="1029095"/>
    <x v="1"/>
  </r>
  <r>
    <s v="Fiscalía Nacional"/>
    <s v="Licitación Pública"/>
    <s v="FN/MP N° 2060"/>
    <x v="1"/>
    <d v="2024-08-13T00:00:00"/>
    <s v="Orden de Compra"/>
    <n v="17260080"/>
    <d v="2026-02-17T00:00:00"/>
    <s v="Pasaje aéreo internacional para Sr. Juan Pablo Glasinovic Vernon, Rut: 9.616.765-2, Santiago/Shanghai – Hong Kong - China/Santiago, del 10 al 18 de abril de 2026. Participar en Reunión del Comité de la IAP. Participar en Reuniones Bilaterales para Fortalecer vínculos de cooperación penal con China, que está convirtiéndose en un actor cada vez más relevante en el plano criminal transpacífico."/>
    <s v="Soc. de Turismo e Inversiones Inmobiliaria Ltda.  "/>
    <s v="76204527-3"/>
    <n v="5590536"/>
    <x v="1"/>
  </r>
  <r>
    <s v="Fiscalía Nacional"/>
    <s v="Compra/Contratación inferior a 3 UTM"/>
    <s v="No Aplica"/>
    <x v="0"/>
    <s v="No Aplica"/>
    <s v="Orden de Compra"/>
    <n v="17260082"/>
    <d v="2026-02-17T00:00:00"/>
    <s v="Contratación de Trato Directo para la Renovación de la Suscripción Anual &quot;INTERFERENCIA&quot;. Usuario: Palomba Cohen Escobar Rut: 12.659.093-8, unidad de Comunicaciones. Período de SUSCRIPCIÓN 16/02/2026 AL 16/02/2027."/>
    <s v="Ediciones Interferencia Spa."/>
    <s v="76899934-1"/>
    <n v="36990"/>
    <x v="1"/>
  </r>
  <r>
    <s v="Fiscalía Nacional"/>
    <s v="Licitación Pública"/>
    <s v="FN/MP N° 2060"/>
    <x v="1"/>
    <d v="2024-08-13T00:00:00"/>
    <s v="Orden de Compra"/>
    <n v="17260089"/>
    <d v="2026-02-18T00:00:00"/>
    <s v="Pasaje aéreo internacional para Sr. Eugenio Campos Lucero, Rut: 10.607.556-5, Santiago/EE.UU. Washington/Santiago, del 07 al 13 de marzo de 2026. Participar en Reunión del Comité de Expertos del MESICIC, programada del 9 al 12 de marzo de 2026 en Washington -EEUU."/>
    <s v="Soc. de Turismo e Inversiones Inmobiliaria Ltda.  "/>
    <s v="76204527-3"/>
    <n v="877437.9"/>
    <x v="1"/>
  </r>
  <r>
    <s v="Fiscalía Nacional"/>
    <s v="Licitación Pública"/>
    <s v="FN/MP N° 2060"/>
    <x v="1"/>
    <d v="2024-08-13T00:00:00"/>
    <s v="Orden de Compra"/>
    <n v="17260094"/>
    <d v="2026-02-20T00:00:00"/>
    <s v="Pasaje aéreo internacional para Sr. Angel Valencia Vasquez, Rut: 8.667.131-K, Santiago/Shanghai – Hong Kong - China/Santiago, del 10 al 18 de abril de 2026. Participar en Reunión del Comité de la IAP. Participar en Reuniones Bilaterales para Fortalecer vínculos de cooperación penal con China, que está convirtiéndose en un actor cada vez más relevante en el plano criminal transpacífico."/>
    <s v="Soc. de Turismo e Inversiones Inmobiliaria Ltda.  "/>
    <s v="76204527-3"/>
    <n v="14106024"/>
    <x v="1"/>
  </r>
  <r>
    <s v="Fiscalía Nacional"/>
    <s v="Compra/Contratación inferior a 3 UTM"/>
    <s v="No Aplica"/>
    <x v="0"/>
    <d v="2024-07-26T00:00:00"/>
    <s v="Orden de Compra"/>
    <n v="17260095"/>
    <d v="2026-02-20T00:00:00"/>
    <s v="Contratación de Visita de emergencia, según lo estipulado en la Cláusula Quinta del contrato suscrito entre Comercial Bone y el Ministerio Público, realizada el día 17 de febrero del 2026, en la Fiscalia Nacional."/>
    <s v="Comercial Bone S.A."/>
    <s v="96976640-K"/>
    <n v="59592"/>
    <x v="1"/>
  </r>
  <r>
    <s v="Fiscalía Nacional"/>
    <s v="Licitación Pública"/>
    <s v="FN/MP N° 2060"/>
    <x v="1"/>
    <d v="2024-08-13T00:00:00"/>
    <s v="Orden de Compra"/>
    <n v="17260096"/>
    <d v="2026-02-23T00:00:00"/>
    <s v="Pasaje aéreo nacional para Sr. Roberto Garrido Bedwell, Rut: 10.363.681-7, Temuco/Santiago/Temuco, del 24 al 26 de febrero de 2026. Subroga al Fiscal Nacional."/>
    <s v="Soc. de Turismo e Inversiones Inmobiliaria Ltda.  "/>
    <s v="76204527-3"/>
    <n v="483540"/>
    <x v="1"/>
  </r>
  <r>
    <s v="Fiscalía Nacional"/>
    <s v="Licitación Privada"/>
    <s v="FN/MP N° 1454"/>
    <x v="2"/>
    <d v="2023-08-21T00:00:00"/>
    <s v="Orden de Compra"/>
    <n v="17260098"/>
    <d v="2026-02-24T00:00:00"/>
    <s v="Contratación de Servicios de Coffe break, para la actividad de FST, las cuales se realizaran entre el 18 de febrero y 30 de marzo de 2026, en jornadas AM y PM. En total se consideraran 1.205 coffe."/>
    <s v="Servicios Alimentarios Pedro Pablo Hernandez Medina E.I.R.L."/>
    <s v="77599203-4"/>
    <n v="4814120"/>
    <x v="1"/>
  </r>
  <r>
    <s v="Fiscalía Nacional"/>
    <s v="Licitación Pública"/>
    <s v="FN/MP N° 2060"/>
    <x v="1"/>
    <d v="2024-08-13T00:00:00"/>
    <s v="Orden de Compra"/>
    <n v="17260099"/>
    <d v="2026-02-24T00:00:00"/>
    <s v="Pasaje aéreo nacional para Sra. Alejandra Mera González-Ballesteros, Rut: 8.712.183-6, Santiago/Valdivia/Santiago, del 25 al 26 de marzo de 2026. Actividad capacitación TTDF."/>
    <s v="Soc. de Turismo e Inversiones Inmobiliaria Ltda.  "/>
    <s v="76204527-3"/>
    <n v="149455"/>
    <x v="1"/>
  </r>
  <r>
    <s v="Fiscalía Nacional"/>
    <s v="Licitación Privada"/>
    <s v="FN/MP N° 1454"/>
    <x v="2"/>
    <d v="2023-08-21T00:00:00"/>
    <s v="Orden de Compra"/>
    <n v="17260100"/>
    <d v="2026-02-25T00:00:00"/>
    <s v="Contratación de servicios de Coffe break, para 35 personas por jornada, a realizarse los días jueves 16 (jornadas AM y PM) y viernes 17 de abril (solo AM), en los horarios de 11:00 y 15:45 horas, con motivo de &quot;Jornada anual de instructores MP&quot;."/>
    <s v="Servicios Alimentarios Pedro Pablo Hernandez Medina E.I.R.L."/>
    <s v="77599203-4"/>
    <n v="417795"/>
    <x v="1"/>
  </r>
  <r>
    <s v="Fiscalía Nacional"/>
    <s v="Licitación Pública"/>
    <s v="FN/MP N° 2060"/>
    <x v="1"/>
    <d v="2024-08-13T00:00:00"/>
    <s v="Orden de Compra"/>
    <n v="17260101"/>
    <d v="2026-02-25T00:00:00"/>
    <s v="Pasaje aéreo nacional para Sra. Mónica Naranjo, Rut: 13.458.502-1, Santiago/Iquique/Santiago, el 26 de febrero de 2026. Asiste a la Audiencia Pública postulantes al cargo de Fiscal Regional de Tarapacá."/>
    <s v="Soc. de Turismo e Inversiones Inmobiliaria Ltda.  "/>
    <s v="76204527-3"/>
    <n v="426748"/>
    <x v="1"/>
  </r>
  <r>
    <s v="Fiscalía Nacional"/>
    <s v="Licitación Pública"/>
    <s v="FN/MP N° 2060"/>
    <x v="1"/>
    <d v="2024-08-13T00:00:00"/>
    <s v="Orden de Compra"/>
    <n v="17260103"/>
    <d v="2026-02-26T00:00:00"/>
    <s v="Pasaje aéreo nacional para Sr. Asher Hasson Díaz, Rut: 16.376.464-4, Santiago/La Serena/Santiago, del 24 al 26 de marzo de 2026. Programa Auditoria 2026."/>
    <s v="Soc. de Turismo e Inversiones Inmobiliaria Ltda.  "/>
    <s v="76204527-3"/>
    <n v="174568"/>
    <x v="1"/>
  </r>
  <r>
    <s v="Fiscalía Nacional"/>
    <s v="Licitación Pública"/>
    <s v="FN/MP N° 2060"/>
    <x v="1"/>
    <d v="2024-08-13T00:00:00"/>
    <s v="Orden de Compra"/>
    <n v="17260104"/>
    <d v="2026-02-26T00:00:00"/>
    <s v="Pasaje aéreo nacional para Sra. Maria Jesús Gutierrez, Rut: 18.391.651-3, Santiago/La Serena/Santiago, del 24 al 26 de marzo de 2026. Programa Auditoria 2026."/>
    <s v="Soc. de Turismo e Inversiones Inmobiliaria Ltda.  "/>
    <s v="76204527-3"/>
    <n v="174568"/>
    <x v="1"/>
  </r>
  <r>
    <s v="Fiscalía Nacional"/>
    <s v="Licitación Pública"/>
    <s v="FN/MP N° 2060"/>
    <x v="1"/>
    <d v="2024-08-13T00:00:00"/>
    <s v="Orden de Compra"/>
    <n v="17260105"/>
    <d v="2026-02-26T00:00:00"/>
    <s v="Pasaje aéreo nacional para Sra. Paloma Farias  Gamboa, Rut: 19.002.792-9, Santiago/La Serena/Santiago, del 24 al 26 de marzo de 2026. Programa Auditoria 2026."/>
    <s v="Soc. de Turismo e Inversiones Inmobiliaria Ltda.  "/>
    <s v="76204527-3"/>
    <n v="174568"/>
    <x v="1"/>
  </r>
  <r>
    <s v="Fiscalía Nacional"/>
    <s v="Licitación Pública"/>
    <s v="FN/MP N° 2060"/>
    <x v="1"/>
    <d v="2024-08-13T00:00:00"/>
    <s v="Orden de Compra"/>
    <n v="17260106"/>
    <d v="2026-02-26T00:00:00"/>
    <s v="Pasaje aéreo nacional para Sa. Pablo Andrade Zuñiga, Rut: 10.228.056 -3, Santiago/La Serena/Santiago, del 23 al 27 de marzo de 2026. Programa Auditoria 2026."/>
    <s v="Soc. de Turismo e Inversiones Inmobiliaria Ltda.  "/>
    <s v="76204527-3"/>
    <n v="154568"/>
    <x v="1"/>
  </r>
  <r>
    <s v="Fiscalía Nacional"/>
    <s v="Licitación Pública"/>
    <s v="FN/MP N° 2060"/>
    <x v="1"/>
    <d v="2024-08-13T00:00:00"/>
    <s v="Orden de Compra"/>
    <n v="17260107"/>
    <d v="2026-02-26T00:00:00"/>
    <s v="Pasaje aéreo nacional para Sr. Gabriel Araya Ibáñez, Rut: 7.848.406-3, Santiago/La Serena/Santiago, del 23 al 27 de marzo de 2026. Programa Auditoria 2026."/>
    <s v="Soc. de Turismo e Inversiones Inmobiliaria Ltda.  "/>
    <s v="76204527-3"/>
    <n v="154568"/>
    <x v="1"/>
  </r>
  <r>
    <s v="Fiscalía Nacional"/>
    <s v="Licitación Pública"/>
    <s v="FN/MP N° 2060"/>
    <x v="1"/>
    <d v="2024-08-13T00:00:00"/>
    <s v="Orden de Compra"/>
    <n v="17260108"/>
    <d v="2026-02-26T00:00:00"/>
    <s v="Pasaje aéreo nacional para Sr. Eduardo Gallegos Díaz, Rut: 11.242.138-6, Santiago/La Serena/Santiago, del 23 al 27 de marzo de 2026. Programa Auditoria 2026."/>
    <s v="Soc. de Turismo e Inversiones Inmobiliaria Ltda.  "/>
    <s v="76204527-3"/>
    <n v="154568"/>
    <x v="1"/>
  </r>
  <r>
    <s v="Fiscalía Nacional"/>
    <s v="Licitación Pública"/>
    <s v="FN/MP N° 2060"/>
    <x v="1"/>
    <d v="2024-08-13T00:00:00"/>
    <s v="Orden de Compra"/>
    <n v="17260109"/>
    <d v="2026-02-26T00:00:00"/>
    <s v="Pasaje aéreo nacional para Sra. Carola Vargas Parra, Rut: 6.499.218-K, Santiago/La Serena/Santiago, del 23 al 27 de marzo de 2026. Programa Auditoria 2026."/>
    <s v="Soc. de Turismo e Inversiones Inmobiliaria Ltda.  "/>
    <s v="76204527-3"/>
    <n v="192568"/>
    <x v="1"/>
  </r>
  <r>
    <s v="Fiscalía Nacional"/>
    <s v="Licitación Pública"/>
    <s v="FN/MP N° 2060"/>
    <x v="1"/>
    <d v="2024-08-13T00:00:00"/>
    <s v="Orden de Compra"/>
    <n v="17260110"/>
    <d v="2026-02-26T00:00:00"/>
    <s v="Pasaje aéreo nacional para Sr. Asher Hasson Díaz, Rut: 16.376.464-4, Santiago/Valdivia/Santiago, del 07 al 10 de abril de 2026. Programa Auditoria 2026."/>
    <s v="Soc. de Turismo e Inversiones Inmobiliaria Ltda.  "/>
    <s v="76204527-3"/>
    <n v="141710"/>
    <x v="1"/>
  </r>
  <r>
    <s v="Fiscalía Nacional"/>
    <s v="Licitación Pública"/>
    <s v="FN/MP N° 2060"/>
    <x v="1"/>
    <d v="2024-08-13T00:00:00"/>
    <s v="Orden de Compra"/>
    <n v="17260111"/>
    <d v="2026-02-26T00:00:00"/>
    <s v="Pasaje aéreo nacional para Sra. Maria Jesús Gutierrez, Rut: 18.391.651-3, Santiago/Valdivia/Santiago, del 07 al 10 de abril de 2026. Programa Auditoria 2026."/>
    <s v="Soc. de Turismo e Inversiones Inmobiliaria Ltda.  "/>
    <s v="76204527-3"/>
    <n v="141710"/>
    <x v="1"/>
  </r>
  <r>
    <s v="Fiscalía Nacional"/>
    <s v="Licitación Pública"/>
    <s v="FN/MP N° 2060"/>
    <x v="1"/>
    <d v="2024-08-13T00:00:00"/>
    <s v="Orden de Compra"/>
    <n v="17260112"/>
    <d v="2026-02-26T00:00:00"/>
    <s v="Pasaje aéreo nacional para Sr. Patricio Soto Latrille, Rut: 18.839.360-8, Santiago/Valdivia/Santiago, del 07 al 10 de abril de 2026. Programa Auditoria 2026."/>
    <s v="Soc. de Turismo e Inversiones Inmobiliaria Ltda.  "/>
    <s v="76204527-3"/>
    <n v="141710"/>
    <x v="1"/>
  </r>
  <r>
    <s v="Fiscalía Nacional"/>
    <s v="Licitación Pública"/>
    <s v="FN/MP N° 2060"/>
    <x v="1"/>
    <d v="2024-08-13T00:00:00"/>
    <s v="Orden de Compra"/>
    <n v="17260113"/>
    <d v="2026-02-26T00:00:00"/>
    <s v="Pasaje aéreo nacional para Sa. Pablo Andrade Zuñiga, Rut: 10.228.056 -3, Santiago/Valdivia/Santiago, del 06 al 10 de abril de 2026. Programa Auditoria 2026."/>
    <s v="Soc. de Turismo e Inversiones Inmobiliaria Ltda.  "/>
    <s v="76204527-3"/>
    <n v="129300"/>
    <x v="1"/>
  </r>
  <r>
    <s v="Fiscalía Nacional"/>
    <s v="Licitación Pública"/>
    <s v="FN/MP N° 2060"/>
    <x v="1"/>
    <d v="2024-08-13T00:00:00"/>
    <s v="Orden de Compra"/>
    <n v="17260114"/>
    <d v="2026-02-26T00:00:00"/>
    <s v="Pasaje aéreo nacional para Sr. Gabriel Araya Ibáñez, Rut: 7.848.406-3, Santiago/Valdivia/Santiago, del 06 al 10 de abril de 2026. Programa Auditoria 2026."/>
    <s v="Soc. de Turismo e Inversiones Inmobiliaria Ltda.  "/>
    <s v="76204527-3"/>
    <n v="129300"/>
    <x v="1"/>
  </r>
  <r>
    <s v="Fiscalía Nacional"/>
    <s v="Licitación Pública"/>
    <s v="FN/MP N° 2060"/>
    <x v="1"/>
    <d v="2024-08-13T00:00:00"/>
    <s v="Orden de Compra"/>
    <n v="17260115"/>
    <d v="2026-02-26T00:00:00"/>
    <s v="Pasaje aéreo nacional para Sr. Eduardo Gallegos Díaz, Rut: 11.242.138-6, Santiago/Valdivia/Santiago, del 06 al 10 de abril de 2026. Programa Auditoria 2026."/>
    <s v="Soc. de Turismo e Inversiones Inmobiliaria Ltda.  "/>
    <s v="76204527-3"/>
    <n v="129300"/>
    <x v="1"/>
  </r>
  <r>
    <s v="Fiscalía Nacional"/>
    <s v="Licitación Pública"/>
    <s v="FN/MP N° 2060"/>
    <x v="1"/>
    <d v="2024-08-13T00:00:00"/>
    <s v="Orden de Compra"/>
    <n v="17260116"/>
    <d v="2026-02-26T00:00:00"/>
    <s v="Pasaje aéreo nacional para Sr. Jaime Estrada Osses, Rut: 13.265.306-2, Santiago/Valdivia/Santiago, del 06 al 10 de abril de 2026. Programa Auditoria 2026."/>
    <s v="Soc. de Turismo e Inversiones Inmobiliaria Ltda.  "/>
    <s v="76204527-3"/>
    <n v="129300"/>
    <x v="1"/>
  </r>
  <r>
    <s v="Fiscalía Nacional"/>
    <s v="Licitación Pública"/>
    <s v="FN/MP N° 2060"/>
    <x v="1"/>
    <d v="2024-08-13T00:00:00"/>
    <s v="Orden de Compra"/>
    <n v="17260117"/>
    <d v="2026-02-26T00:00:00"/>
    <s v="Pasaje aéreo nacional para Sra. Carola Vargas Parra, Rut: 6.499.218-K, Santiago/Valdivia/Santiago, del 06 al 10 de abril de 2026. Programa Auditoria 2026."/>
    <s v="Soc. de Turismo e Inversiones Inmobiliaria Ltda.  "/>
    <s v="76204527-3"/>
    <n v="159300"/>
    <x v="1"/>
  </r>
  <r>
    <s v="Fiscalía Nacional"/>
    <s v="Licitación Pública"/>
    <s v="FN/MP N° 2060"/>
    <x v="1"/>
    <d v="2024-08-13T00:00:00"/>
    <s v="Orden de Compra"/>
    <n v="17260118"/>
    <d v="2026-02-26T00:00:00"/>
    <s v="Pasaje aéreo nacional para Sr. Asher Hasson Díaz, Rut: 16.376.464-4, Santiago/Antofagasta/Santiago, del 21 al 23 de abril de 2026. Programa Auditoria 2026."/>
    <s v="Soc. de Turismo e Inversiones Inmobiliaria Ltda.  "/>
    <s v="76204527-3"/>
    <n v="208568"/>
    <x v="1"/>
  </r>
  <r>
    <s v="Fiscalía Nacional"/>
    <s v="Licitación Pública"/>
    <s v="FN/MP N° 2060"/>
    <x v="1"/>
    <d v="2024-08-13T00:00:00"/>
    <s v="Orden de Compra"/>
    <n v="17260119"/>
    <d v="2026-02-26T00:00:00"/>
    <s v="Pasaje aéreo nacional para Sra. Paloma Farias  Gamboa, Rut: 19.002.792-9, Santiago/Antofagasta/Santiago, del 21 al 23 de abril de 2026. Programa Auditoria 2026."/>
    <s v="Soc. de Turismo e Inversiones Inmobiliaria Ltda.  "/>
    <s v="76204527-3"/>
    <n v="208568"/>
    <x v="1"/>
  </r>
  <r>
    <s v="Fiscalía Nacional"/>
    <s v="Licitación Pública"/>
    <s v="FN/MP N° 2060"/>
    <x v="1"/>
    <d v="2024-08-13T00:00:00"/>
    <s v="Orden de Compra"/>
    <n v="17260120"/>
    <d v="2026-02-26T00:00:00"/>
    <s v="Pasaje aéreo nacional para Sra. Evelyn Valencia, Rut: 10.560.250-2, Santiago/Antofagasta/Santiago, del 21 al 23 de abril de 2026. Programa Auditoria 2026."/>
    <s v="Soc. de Turismo e Inversiones Inmobiliaria Ltda.  "/>
    <s v="76204527-3"/>
    <n v="208568"/>
    <x v="1"/>
  </r>
  <r>
    <s v="Fiscalía Nacional"/>
    <s v="Licitación Pública"/>
    <s v="FN/MP N° 2060"/>
    <x v="1"/>
    <d v="2024-08-13T00:00:00"/>
    <s v="Orden de Compra"/>
    <n v="17260121"/>
    <d v="2026-02-26T00:00:00"/>
    <s v="Pasaje aéreo nacional para Sr. Gabriel Araya Ibáñez, Rut: 7.848.406-3, Santiago/Antofagasta/Santiago, del 20 al 23 de abril de 2026. Programa Auditoria 2026."/>
    <s v="Soc. de Turismo e Inversiones Inmobiliaria Ltda.  "/>
    <s v="76204527-3"/>
    <n v="246568"/>
    <x v="1"/>
  </r>
  <r>
    <s v="Fiscalía Nacional"/>
    <s v="Licitación Pública"/>
    <s v="FN/MP N° 2060"/>
    <x v="1"/>
    <d v="2024-08-13T00:00:00"/>
    <s v="Orden de Compra"/>
    <n v="17260122"/>
    <d v="2026-02-26T00:00:00"/>
    <s v="Pasaje aéreo nacional para Sr. Eduardo Gallegos Díaz, Rut: 11.242.138-6, Santiago/Antofagasta/Santiago, del 20 al 23 de abril de 2026. Programa Auditoria 2026."/>
    <s v="Soc. de Turismo e Inversiones Inmobiliaria Ltda.  "/>
    <s v="76204527-3"/>
    <n v="246568"/>
    <x v="1"/>
  </r>
  <r>
    <s v="Fiscalía Nacional"/>
    <s v="Licitación Pública"/>
    <s v="FN/MP N° 2060"/>
    <x v="1"/>
    <d v="2024-08-13T00:00:00"/>
    <s v="Orden de Compra"/>
    <n v="17260123"/>
    <d v="2026-02-26T00:00:00"/>
    <s v="Pasaje aéreo nacional para Sra. Carola Vargas Parra, Rut: 6.499.218-K, Santiago/Antofagasta/Santiago, del 20 al 23 de abril de 2026. Programa Auditoria 2026."/>
    <s v="Soc. de Turismo e Inversiones Inmobiliaria Ltda.  "/>
    <s v="76204527-3"/>
    <n v="304568"/>
    <x v="1"/>
  </r>
  <r>
    <s v="Fiscalía Nacional"/>
    <s v="Licitación Pública"/>
    <s v="FN/MP N° 2060"/>
    <x v="1"/>
    <d v="2024-08-13T00:00:00"/>
    <s v="Orden de Compra"/>
    <n v="17260124"/>
    <d v="2026-02-26T00:00:00"/>
    <s v="Pasaje aéreo nacional para Sa. Pablo Andrade Zuñiga, Rut: 10.228.056 -3, Santiago/Calama/Santiago, del 20 al 23 de abril de 2026. Programa Auditoria 2026."/>
    <s v="Soc. de Turismo e Inversiones Inmobiliaria Ltda.  "/>
    <s v="76204527-3"/>
    <n v="217708"/>
    <x v="1"/>
  </r>
  <r>
    <s v="Fiscalía Nacional"/>
    <s v="Licitación Pública"/>
    <s v="FN/MP N° 2060"/>
    <x v="1"/>
    <d v="2024-08-13T00:00:00"/>
    <s v="Orden de Compra"/>
    <n v="17260125"/>
    <d v="2026-02-26T00:00:00"/>
    <s v="Pasaje aéreo nacional para Sr. Jaime Estrada Osses, Rut: 13.265.306-2, Santiago/Calama/Santiago, del 20 al 23 de abril de 2026. Programa Auditoria 2026."/>
    <s v="Soc. de Turismo e Inversiones Inmobiliaria Ltda.  "/>
    <s v="76204527-3"/>
    <n v="217708"/>
    <x v="1"/>
  </r>
  <r>
    <s v="Fiscalía Nacional"/>
    <s v="Licitación Pública"/>
    <s v="FN/MP N° 2060"/>
    <x v="1"/>
    <d v="2024-08-13T00:00:00"/>
    <s v="Orden de Compra"/>
    <n v="17260126"/>
    <d v="2026-02-26T00:00:00"/>
    <s v="Pasaje aéreo nacional para Sr. Asher Hasson Díaz, Rut: 16.376.464-4, Santiago/Iquique/Santiago, del 05 al 07 de mayo de 2026. Programa Auditoria 2026."/>
    <s v="Soc. de Turismo e Inversiones Inmobiliaria Ltda.  "/>
    <s v="76204527-3"/>
    <n v="183568"/>
    <x v="1"/>
  </r>
  <r>
    <s v="Fiscalía Nacional"/>
    <s v="Licitación Pública"/>
    <s v="FN/MP N° 2060"/>
    <x v="1"/>
    <d v="2024-08-13T00:00:00"/>
    <s v="Orden de Compra"/>
    <n v="17260127"/>
    <d v="2026-02-26T00:00:00"/>
    <s v="Pasaje aéreo nacional para Sra. Evelyn Valencia, Rut: 10.560.250-2, Santiago/Iquique/Santiago, del 05 al 07 de mayo de 2026. Programa Auditoria 2026."/>
    <s v="Soc. de Turismo e Inversiones Inmobiliaria Ltda.  "/>
    <s v="76204527-3"/>
    <n v="183568"/>
    <x v="1"/>
  </r>
  <r>
    <s v="Fiscalía Nacional"/>
    <s v="Licitación Pública"/>
    <s v="FN/MP N° 2060"/>
    <x v="1"/>
    <d v="2024-08-13T00:00:00"/>
    <s v="Orden de Compra"/>
    <n v="17260128"/>
    <d v="2026-02-26T00:00:00"/>
    <s v="Pasaje aéreo nacional para Sr. Patricio Soto Latrille, Rut: 18.839.360-8, Santiago/Iquique/Santiago, del 05 al 07 de mayo de 2026. Programa Auditoria 2026."/>
    <s v="Soc. de Turismo e Inversiones Inmobiliaria Ltda.  "/>
    <s v="76204527-3"/>
    <n v="183568"/>
    <x v="1"/>
  </r>
  <r>
    <s v="Fiscalía Nacional"/>
    <s v="Licitación Pública"/>
    <s v="FN/MP N° 2060"/>
    <x v="1"/>
    <d v="2024-08-13T00:00:00"/>
    <s v="Orden de Compra"/>
    <n v="17260129"/>
    <d v="2026-02-26T00:00:00"/>
    <s v="Pasaje aéreo nacional para Sa. Pablo Andrade Zuñiga, Rut: 10.228.056 -3, Santiago/Iquique/Santiago, del 04 al 07 de mayo de 2026. Programa Auditoria 2026."/>
    <s v="Soc. de Turismo e Inversiones Inmobiliaria Ltda.  "/>
    <s v="76204527-3"/>
    <n v="183568"/>
    <x v="1"/>
  </r>
  <r>
    <s v="Fiscalía Nacional"/>
    <s v="Licitación Pública"/>
    <s v="FN/MP N° 2060"/>
    <x v="1"/>
    <d v="2024-08-13T00:00:00"/>
    <s v="Orden de Compra"/>
    <n v="17260130"/>
    <d v="2026-02-26T00:00:00"/>
    <s v="Pasaje aéreo nacional para Sr. Gabriel Araya Ibáñez, Rut: 7.848.406-3, Santiago/Iquique/Santiago, del 04 al 07 de mayo de 2026. Programa Auditoria 2026."/>
    <s v="Soc. de Turismo e Inversiones Inmobiliaria Ltda.  "/>
    <s v="76204527-3"/>
    <n v="183568"/>
    <x v="1"/>
  </r>
  <r>
    <s v="Fiscalía Nacional"/>
    <s v="Licitación Pública"/>
    <s v="FN/MP N° 2060"/>
    <x v="1"/>
    <d v="2024-08-13T00:00:00"/>
    <s v="Orden de Compra"/>
    <n v="17260131"/>
    <d v="2026-02-26T00:00:00"/>
    <s v="Pasaje aéreo nacional para Sr. Eduardo Gallegos Díaz, Rut: 11.242.138-6, Santiago/Iquique/Santiago, del 04 al 07 de mayo de 2026. Programa Auditoria 2026."/>
    <s v="Soc. de Turismo e Inversiones Inmobiliaria Ltda.  "/>
    <s v="76204527-3"/>
    <n v="183568"/>
    <x v="1"/>
  </r>
  <r>
    <s v="Fiscalía Nacional"/>
    <s v="Licitación Pública"/>
    <s v="FN/MP N° 2060"/>
    <x v="1"/>
    <d v="2024-08-13T00:00:00"/>
    <s v="Orden de Compra"/>
    <n v="17260132"/>
    <d v="2026-02-26T00:00:00"/>
    <s v="Pasaje aéreo nacional para Sr. Jaime Estrada Osses, Rut: 13.265.306-2, Santiago/Iquique/Santiago, del 04 al 07 de mayo de 2026. Programa Auditoria 2026."/>
    <s v="Soc. de Turismo e Inversiones Inmobiliaria Ltda.  "/>
    <s v="76204527-3"/>
    <n v="183568"/>
    <x v="1"/>
  </r>
  <r>
    <s v="Fiscalía Nacional"/>
    <s v="Licitación Pública"/>
    <s v="FN/MP N° 2060"/>
    <x v="1"/>
    <d v="2024-08-13T00:00:00"/>
    <s v="Orden de Compra"/>
    <n v="17260133"/>
    <d v="2026-02-26T00:00:00"/>
    <s v="Pasaje aéreo nacional para Sra. Carola Vargas Parra, Rut: 6.499.218-K, Santiago/Iquique/Santiago, del 04 al 07 de mayo de 2026. Programa Auditoria 2026."/>
    <s v="Soc. de Turismo e Inversiones Inmobiliaria Ltda.  "/>
    <s v="76204527-3"/>
    <n v="221568"/>
    <x v="1"/>
  </r>
  <r>
    <s v="Fiscalía Nacional"/>
    <s v="Licitación Pública"/>
    <s v="FN/MP N° 890"/>
    <x v="1"/>
    <d v="2021-09-09T00:00:00"/>
    <s v="Orden de Compra"/>
    <n v="17260134"/>
    <d v="2026-02-27T00:00:00"/>
    <s v="Contratación de ampliación del contrato de Provisión de Servicios Plataforma Integral de Comunicaciones del Ministerio Público, para incorporar al mismo los servicios de instalación, provisión y mantención de equipamiento para la Fiscalía Supraterritorial."/>
    <s v="Claro Chile S.A."/>
    <s v="96799250-K"/>
    <n v="33911591"/>
    <x v="1"/>
  </r>
  <r>
    <m/>
    <s v="696212-20-AG26"/>
    <s v="Compra Agil"/>
    <x v="3"/>
    <m/>
    <m/>
    <m/>
    <d v="2026-02-27T17:09:24"/>
    <m/>
    <m/>
    <m/>
    <n v="399840"/>
    <x v="1"/>
  </r>
  <r>
    <m/>
    <s v="697058-13-AG26"/>
    <s v="Compra Agil"/>
    <x v="3"/>
    <m/>
    <m/>
    <m/>
    <d v="2026-02-27T16:27:57"/>
    <m/>
    <m/>
    <m/>
    <n v="529999.81999999995"/>
    <x v="1"/>
  </r>
  <r>
    <m/>
    <s v="696011-9-AG26"/>
    <s v="Compra Agil"/>
    <x v="3"/>
    <m/>
    <m/>
    <m/>
    <d v="2026-02-27T14:52:47"/>
    <m/>
    <m/>
    <m/>
    <n v="3745525"/>
    <x v="1"/>
  </r>
  <r>
    <m/>
    <s v="5148-42-SE26"/>
    <s v="Licitación Pública"/>
    <x v="1"/>
    <m/>
    <m/>
    <m/>
    <d v="2026-02-27T13:02:00"/>
    <m/>
    <m/>
    <m/>
    <n v="39698400"/>
    <x v="1"/>
  </r>
  <r>
    <m/>
    <s v="697058-12-AG26"/>
    <s v="Compra Agil"/>
    <x v="3"/>
    <m/>
    <m/>
    <m/>
    <d v="2026-02-27T10:48:02"/>
    <m/>
    <m/>
    <m/>
    <n v="2051179"/>
    <x v="1"/>
  </r>
  <r>
    <m/>
    <s v="696961-8-AG26"/>
    <s v="Compra Agil"/>
    <x v="3"/>
    <m/>
    <m/>
    <m/>
    <d v="2026-02-27T10:34:09"/>
    <m/>
    <m/>
    <m/>
    <n v="480760"/>
    <x v="1"/>
  </r>
  <r>
    <m/>
    <s v="697202-8-AG26"/>
    <s v="Compra Agil"/>
    <x v="3"/>
    <m/>
    <m/>
    <m/>
    <d v="2026-02-26T13:28:55"/>
    <m/>
    <m/>
    <m/>
    <n v="4236400"/>
    <x v="1"/>
  </r>
  <r>
    <m/>
    <s v="1471123-6-TD26"/>
    <s v="Trato Directo"/>
    <x v="0"/>
    <m/>
    <m/>
    <m/>
    <d v="2026-02-26T13:22:40"/>
    <m/>
    <m/>
    <m/>
    <n v="39586942.219999999"/>
    <x v="1"/>
  </r>
  <r>
    <m/>
    <s v="1471123-5-TD26"/>
    <s v="Trato Directo"/>
    <x v="0"/>
    <m/>
    <m/>
    <m/>
    <d v="2026-02-26T13:21:41"/>
    <m/>
    <m/>
    <m/>
    <n v="62788282.969999999"/>
    <x v="1"/>
  </r>
  <r>
    <m/>
    <s v="1471123-4-TD26"/>
    <s v="Trato Directo"/>
    <x v="0"/>
    <m/>
    <m/>
    <m/>
    <d v="2026-02-26T13:20:33"/>
    <m/>
    <m/>
    <m/>
    <n v="19611921.140000001"/>
    <x v="1"/>
  </r>
  <r>
    <m/>
    <s v="1471123-3-TD26"/>
    <s v="Trato Directo"/>
    <x v="0"/>
    <m/>
    <m/>
    <m/>
    <d v="2026-02-26T13:17:41"/>
    <m/>
    <m/>
    <m/>
    <n v="48664064.68"/>
    <x v="1"/>
  </r>
  <r>
    <m/>
    <s v="1471123-2-TD26"/>
    <s v="Trato Directo"/>
    <x v="0"/>
    <m/>
    <m/>
    <m/>
    <d v="2026-02-26T13:15:53"/>
    <m/>
    <m/>
    <m/>
    <n v="12618494.630000001"/>
    <x v="1"/>
  </r>
  <r>
    <m/>
    <s v="697224-8-AG26"/>
    <s v="Compra Agil"/>
    <x v="3"/>
    <m/>
    <m/>
    <m/>
    <d v="2026-02-26T10:52:39"/>
    <m/>
    <m/>
    <m/>
    <n v="259420"/>
    <x v="1"/>
  </r>
  <r>
    <m/>
    <s v="1471123-1-TD26"/>
    <s v="Trato Directo"/>
    <x v="0"/>
    <m/>
    <m/>
    <m/>
    <d v="2026-02-26T10:43:14"/>
    <m/>
    <m/>
    <m/>
    <n v="34810660.640000001"/>
    <x v="1"/>
  </r>
  <r>
    <m/>
    <s v="696217-17-AG26"/>
    <s v="Compra Agil"/>
    <x v="3"/>
    <m/>
    <m/>
    <m/>
    <d v="2026-02-25T15:18:08"/>
    <m/>
    <m/>
    <m/>
    <n v="392700"/>
    <x v="1"/>
  </r>
  <r>
    <m/>
    <s v="696228-4-AG26"/>
    <s v="Compra Agil"/>
    <x v="3"/>
    <m/>
    <m/>
    <m/>
    <d v="2026-02-25T12:16:19"/>
    <m/>
    <m/>
    <m/>
    <n v="154700"/>
    <x v="1"/>
  </r>
  <r>
    <m/>
    <s v="697036-6-AG26"/>
    <s v="Compra Agil"/>
    <x v="3"/>
    <m/>
    <m/>
    <m/>
    <d v="2026-02-25T11:00:46"/>
    <m/>
    <m/>
    <m/>
    <n v="190400"/>
    <x v="1"/>
  </r>
  <r>
    <m/>
    <s v="697057-20-AG26"/>
    <s v="Compra Agil"/>
    <x v="3"/>
    <m/>
    <m/>
    <m/>
    <d v="2026-02-25T06:53:44"/>
    <m/>
    <m/>
    <m/>
    <n v="1367719.36"/>
    <x v="1"/>
  </r>
  <r>
    <m/>
    <s v="697202-7-SE26"/>
    <s v="Licitación Pública"/>
    <x v="1"/>
    <m/>
    <m/>
    <m/>
    <d v="2026-02-24T17:48:01"/>
    <m/>
    <m/>
    <m/>
    <n v="3959999.89"/>
    <x v="1"/>
  </r>
  <r>
    <m/>
    <s v="697057-19-AG26"/>
    <s v="Compra Agil"/>
    <x v="3"/>
    <m/>
    <m/>
    <m/>
    <d v="2026-02-24T17:18:02"/>
    <m/>
    <m/>
    <m/>
    <n v="594988.1"/>
    <x v="1"/>
  </r>
  <r>
    <m/>
    <s v="696228-3-CM26"/>
    <s v="Convenio Marco"/>
    <x v="3"/>
    <m/>
    <m/>
    <m/>
    <d v="2026-02-24T17:13:50"/>
    <m/>
    <m/>
    <m/>
    <n v="66910"/>
    <x v="1"/>
  </r>
  <r>
    <m/>
    <s v="5148-40-TD26"/>
    <s v="Trato Directo"/>
    <x v="0"/>
    <m/>
    <m/>
    <m/>
    <d v="2026-02-24T15:05:56"/>
    <m/>
    <m/>
    <m/>
    <n v="64260"/>
    <x v="1"/>
  </r>
  <r>
    <m/>
    <s v="697057-18-AG26"/>
    <s v="Compra Agil"/>
    <x v="3"/>
    <m/>
    <m/>
    <m/>
    <d v="2026-02-24T14:40:49"/>
    <m/>
    <m/>
    <m/>
    <n v="190400"/>
    <x v="1"/>
  </r>
  <r>
    <m/>
    <s v="697057-17-AG26"/>
    <s v="Compra Agil"/>
    <x v="3"/>
    <m/>
    <m/>
    <m/>
    <d v="2026-02-24T12:39:05"/>
    <m/>
    <m/>
    <m/>
    <n v="762433"/>
    <x v="1"/>
  </r>
  <r>
    <m/>
    <s v="697036-5-AG26"/>
    <s v="Compra Agil"/>
    <x v="3"/>
    <m/>
    <m/>
    <m/>
    <d v="2026-02-24T11:22:38"/>
    <m/>
    <m/>
    <m/>
    <n v="3278000.18"/>
    <x v="1"/>
  </r>
  <r>
    <m/>
    <s v="696750-9-CM26"/>
    <s v="Convenio Marco"/>
    <x v="3"/>
    <m/>
    <m/>
    <m/>
    <d v="2026-02-23T12:11:55"/>
    <m/>
    <m/>
    <m/>
    <n v="2310000"/>
    <x v="1"/>
  </r>
  <r>
    <m/>
    <s v="696212-19-AG26"/>
    <s v="Compra Agil"/>
    <x v="3"/>
    <m/>
    <m/>
    <m/>
    <d v="2026-02-23T10:51:23"/>
    <m/>
    <m/>
    <m/>
    <n v="157675"/>
    <x v="1"/>
  </r>
  <r>
    <m/>
    <s v="696713-8-AG26"/>
    <s v="Compra Agil"/>
    <x v="3"/>
    <m/>
    <m/>
    <m/>
    <d v="2026-02-20T12:48:10"/>
    <m/>
    <m/>
    <m/>
    <n v="675300.01"/>
    <x v="1"/>
  </r>
  <r>
    <m/>
    <s v="696212-18-AG26"/>
    <s v="Compra Agil"/>
    <x v="3"/>
    <m/>
    <m/>
    <m/>
    <d v="2026-02-20T12:17:35"/>
    <m/>
    <m/>
    <m/>
    <n v="546210"/>
    <x v="1"/>
  </r>
  <r>
    <m/>
    <s v="696704-9-SE26"/>
    <s v="Licitación Pública"/>
    <x v="1"/>
    <m/>
    <m/>
    <m/>
    <d v="2026-02-20T12:10:35"/>
    <m/>
    <m/>
    <m/>
    <n v="1097095.99999999"/>
    <x v="1"/>
  </r>
  <r>
    <m/>
    <s v="5148-38-AG26"/>
    <s v="Compra Agil"/>
    <x v="3"/>
    <m/>
    <m/>
    <m/>
    <d v="2026-02-20T09:45:05"/>
    <m/>
    <m/>
    <m/>
    <n v="58548"/>
    <x v="1"/>
  </r>
  <r>
    <m/>
    <s v="5148-37-AG26"/>
    <s v="Compra Agil"/>
    <x v="3"/>
    <m/>
    <m/>
    <m/>
    <d v="2026-02-20T08:47:55"/>
    <m/>
    <m/>
    <m/>
    <n v="2483292"/>
    <x v="1"/>
  </r>
  <r>
    <m/>
    <s v="696713-7-AG26"/>
    <s v="Compra Agil"/>
    <x v="3"/>
    <m/>
    <m/>
    <m/>
    <d v="2026-02-19T15:45:00"/>
    <m/>
    <m/>
    <m/>
    <n v="5907643.1399999997"/>
    <x v="1"/>
  </r>
  <r>
    <m/>
    <s v="696212-17-AG26"/>
    <s v="Compra Agil"/>
    <x v="3"/>
    <m/>
    <m/>
    <m/>
    <d v="2026-02-19T15:16:41"/>
    <m/>
    <m/>
    <m/>
    <n v="385560"/>
    <x v="1"/>
  </r>
  <r>
    <m/>
    <s v="696713-6-AG26"/>
    <s v="Compra Agil"/>
    <x v="3"/>
    <m/>
    <m/>
    <m/>
    <d v="2026-02-19T12:56:56"/>
    <m/>
    <m/>
    <m/>
    <n v="3549999.67"/>
    <x v="1"/>
  </r>
  <r>
    <m/>
    <s v="696011-8-AG26"/>
    <s v="Compra Agil"/>
    <x v="3"/>
    <m/>
    <m/>
    <m/>
    <d v="2026-02-19T11:49:59"/>
    <m/>
    <m/>
    <m/>
    <n v="58905"/>
    <x v="1"/>
  </r>
  <r>
    <m/>
    <s v="696212-16-TD26"/>
    <s v="Trato Directo"/>
    <x v="0"/>
    <m/>
    <m/>
    <m/>
    <d v="2026-02-18T18:02:40"/>
    <m/>
    <m/>
    <m/>
    <n v="689894.17"/>
    <x v="1"/>
  </r>
  <r>
    <m/>
    <s v="696011-7-AG26"/>
    <s v="Compra Agil"/>
    <x v="3"/>
    <m/>
    <m/>
    <m/>
    <d v="2026-02-18T16:58:45"/>
    <m/>
    <m/>
    <m/>
    <n v="91500.29"/>
    <x v="1"/>
  </r>
  <r>
    <m/>
    <s v="697057-16-AG26"/>
    <s v="Compra Agil"/>
    <x v="3"/>
    <m/>
    <m/>
    <m/>
    <d v="2026-02-18T15:31:21"/>
    <m/>
    <m/>
    <m/>
    <n v="394500.47"/>
    <x v="1"/>
  </r>
  <r>
    <m/>
    <s v="5148-35-TD26"/>
    <s v="Trato Directo"/>
    <x v="0"/>
    <m/>
    <m/>
    <m/>
    <d v="2026-02-18T12:47:00"/>
    <m/>
    <m/>
    <m/>
    <n v="618002.69999999995"/>
    <x v="1"/>
  </r>
  <r>
    <m/>
    <s v="696750-8-AG26"/>
    <s v="Compra Agil"/>
    <x v="3"/>
    <m/>
    <m/>
    <m/>
    <d v="2026-02-18T12:34:24"/>
    <m/>
    <m/>
    <m/>
    <n v="3545724"/>
    <x v="1"/>
  </r>
  <r>
    <m/>
    <s v="696750-7-AG26"/>
    <s v="Compra Agil"/>
    <x v="3"/>
    <m/>
    <m/>
    <m/>
    <d v="2026-02-18T09:27:54"/>
    <m/>
    <m/>
    <m/>
    <n v="589050"/>
    <x v="1"/>
  </r>
  <r>
    <m/>
    <s v="5148-34-AG26"/>
    <s v="Compra Agil"/>
    <x v="3"/>
    <m/>
    <m/>
    <m/>
    <d v="2026-02-17T17:03:56"/>
    <m/>
    <m/>
    <m/>
    <n v="67473"/>
    <x v="1"/>
  </r>
  <r>
    <m/>
    <s v="696750-6-AG26"/>
    <s v="Compra Agil"/>
    <x v="3"/>
    <m/>
    <m/>
    <m/>
    <d v="2026-02-17T16:45:53"/>
    <m/>
    <m/>
    <m/>
    <n v="6794891.6699999999"/>
    <x v="1"/>
  </r>
  <r>
    <m/>
    <s v="5148-32-TD26"/>
    <s v="Trato Directo"/>
    <x v="0"/>
    <m/>
    <m/>
    <m/>
    <d v="2026-02-17T14:53:07"/>
    <m/>
    <m/>
    <m/>
    <n v="771885.17"/>
    <x v="1"/>
  </r>
  <r>
    <m/>
    <s v="1059240-5-AG26"/>
    <s v="Compra Agil"/>
    <x v="3"/>
    <m/>
    <m/>
    <m/>
    <d v="2026-02-17T14:43:04"/>
    <m/>
    <m/>
    <m/>
    <n v="1380400"/>
    <x v="1"/>
  </r>
  <r>
    <m/>
    <s v="5148-31-TD26"/>
    <s v="Trato Directo"/>
    <x v="0"/>
    <m/>
    <m/>
    <m/>
    <d v="2026-02-17T13:02:48"/>
    <m/>
    <m/>
    <m/>
    <n v="230200.74"/>
    <x v="1"/>
  </r>
  <r>
    <m/>
    <s v="696212-15-AG26"/>
    <s v="Compra Agil"/>
    <x v="3"/>
    <m/>
    <m/>
    <m/>
    <d v="2026-02-17T12:18:58"/>
    <m/>
    <m/>
    <m/>
    <n v="819910"/>
    <x v="1"/>
  </r>
  <r>
    <m/>
    <s v="5148-30-TD26"/>
    <s v="Trato Directo"/>
    <x v="0"/>
    <m/>
    <m/>
    <m/>
    <d v="2026-02-17T10:48:30"/>
    <m/>
    <m/>
    <m/>
    <n v="523600"/>
    <x v="1"/>
  </r>
  <r>
    <m/>
    <s v="697036-4-AG26"/>
    <s v="Compra Agil"/>
    <x v="3"/>
    <m/>
    <m/>
    <m/>
    <d v="2026-02-17T10:15:58"/>
    <m/>
    <m/>
    <m/>
    <n v="1755250"/>
    <x v="1"/>
  </r>
  <r>
    <m/>
    <s v="697058-11-AG26"/>
    <s v="Compra Agil"/>
    <x v="3"/>
    <m/>
    <m/>
    <m/>
    <d v="2026-02-17T09:56:32"/>
    <m/>
    <m/>
    <m/>
    <n v="452200"/>
    <x v="1"/>
  </r>
  <r>
    <m/>
    <s v="696217-16-AG26"/>
    <s v="Compra Agil"/>
    <x v="3"/>
    <m/>
    <m/>
    <m/>
    <d v="2026-02-17T08:42:10"/>
    <m/>
    <m/>
    <m/>
    <n v="3866055.34"/>
    <x v="1"/>
  </r>
  <r>
    <m/>
    <s v="696217-15-AG26"/>
    <s v="Compra Agil"/>
    <x v="3"/>
    <m/>
    <m/>
    <m/>
    <d v="2026-02-16T18:44:58"/>
    <m/>
    <m/>
    <m/>
    <n v="2294439"/>
    <x v="1"/>
  </r>
  <r>
    <m/>
    <s v="696027-5-TD26"/>
    <s v="Trato Directo"/>
    <x v="0"/>
    <m/>
    <m/>
    <m/>
    <d v="2026-02-16T16:42:03"/>
    <m/>
    <m/>
    <m/>
    <n v="238000"/>
    <x v="1"/>
  </r>
  <r>
    <m/>
    <s v="5148-28-TD26"/>
    <s v="Trato Directo"/>
    <x v="0"/>
    <m/>
    <m/>
    <m/>
    <d v="2026-02-16T16:05:31"/>
    <m/>
    <m/>
    <m/>
    <n v="336586.74"/>
    <x v="1"/>
  </r>
  <r>
    <m/>
    <s v="1059240-4-AG26"/>
    <s v="Compra Agil"/>
    <x v="3"/>
    <m/>
    <m/>
    <m/>
    <d v="2026-02-16T15:44:32"/>
    <m/>
    <m/>
    <m/>
    <n v="644551.6"/>
    <x v="1"/>
  </r>
  <r>
    <m/>
    <s v="696228-2-CM26"/>
    <s v="Convenio Marco"/>
    <x v="3"/>
    <m/>
    <m/>
    <m/>
    <d v="2026-02-16T15:21:01"/>
    <m/>
    <m/>
    <m/>
    <n v="191692"/>
    <x v="1"/>
  </r>
  <r>
    <m/>
    <s v="697057-15-AG26"/>
    <s v="Compra Agil"/>
    <x v="3"/>
    <m/>
    <m/>
    <m/>
    <d v="2026-02-16T14:46:57"/>
    <m/>
    <m/>
    <m/>
    <n v="999600"/>
    <x v="1"/>
  </r>
  <r>
    <m/>
    <s v="696704-7-AG26"/>
    <s v="Compra Agil"/>
    <x v="3"/>
    <m/>
    <m/>
    <m/>
    <d v="2026-02-13T14:12:53"/>
    <m/>
    <m/>
    <m/>
    <n v="6693583.4000000004"/>
    <x v="1"/>
  </r>
  <r>
    <m/>
    <s v="696011-6-AG26"/>
    <s v="Compra Agil"/>
    <x v="3"/>
    <m/>
    <m/>
    <m/>
    <d v="2026-02-13T12:19:58"/>
    <m/>
    <m/>
    <m/>
    <n v="525000.63"/>
    <x v="1"/>
  </r>
  <r>
    <m/>
    <s v="696961-7-AG26"/>
    <s v="Compra Agil"/>
    <x v="3"/>
    <m/>
    <m/>
    <m/>
    <d v="2026-02-12T16:51:50"/>
    <m/>
    <m/>
    <m/>
    <n v="1224510"/>
    <x v="1"/>
  </r>
  <r>
    <m/>
    <s v="696011-5-AG26"/>
    <s v="Compra Agil"/>
    <x v="3"/>
    <m/>
    <m/>
    <m/>
    <d v="2026-02-12T14:51:16"/>
    <m/>
    <m/>
    <m/>
    <n v="1019991.84"/>
    <x v="1"/>
  </r>
  <r>
    <m/>
    <s v="697057-14-AG26"/>
    <s v="Compra Agil"/>
    <x v="3"/>
    <m/>
    <m/>
    <m/>
    <d v="2026-02-12T13:13:36"/>
    <m/>
    <m/>
    <m/>
    <n v="879648"/>
    <x v="1"/>
  </r>
  <r>
    <m/>
    <s v="697055-5-AG26"/>
    <s v="Compra Agil"/>
    <x v="3"/>
    <m/>
    <m/>
    <m/>
    <d v="2026-02-11T16:56:18"/>
    <m/>
    <m/>
    <m/>
    <n v="868700"/>
    <x v="1"/>
  </r>
  <r>
    <m/>
    <s v="696750-5-AG26"/>
    <s v="Compra Agil"/>
    <x v="3"/>
    <m/>
    <m/>
    <m/>
    <d v="2026-02-10T17:15:25"/>
    <m/>
    <m/>
    <m/>
    <n v="5140800"/>
    <x v="1"/>
  </r>
  <r>
    <m/>
    <s v="696217-14-CM26"/>
    <s v="Convenio Marco"/>
    <x v="3"/>
    <m/>
    <m/>
    <m/>
    <d v="2026-02-10T15:59:31"/>
    <m/>
    <m/>
    <m/>
    <n v="216060"/>
    <x v="1"/>
  </r>
  <r>
    <m/>
    <s v="696954-5-TD26"/>
    <s v="Trato Directo"/>
    <x v="0"/>
    <m/>
    <m/>
    <m/>
    <d v="2026-02-10T11:57:46"/>
    <m/>
    <m/>
    <m/>
    <n v="2023000"/>
    <x v="1"/>
  </r>
  <r>
    <m/>
    <s v="5148-25-TD26"/>
    <s v="Trato Directo"/>
    <x v="0"/>
    <m/>
    <m/>
    <m/>
    <d v="2026-02-10T10:03:24"/>
    <m/>
    <m/>
    <m/>
    <n v="1968930.9699927"/>
    <x v="1"/>
  </r>
  <r>
    <m/>
    <s v="697224-7-TD26"/>
    <s v="Trato Directo"/>
    <x v="0"/>
    <m/>
    <m/>
    <m/>
    <d v="2026-02-09T16:27:02"/>
    <m/>
    <m/>
    <m/>
    <n v="1948033.57"/>
    <x v="1"/>
  </r>
  <r>
    <m/>
    <s v="697057-13-AG26"/>
    <s v="Compra Agil"/>
    <x v="3"/>
    <m/>
    <m/>
    <m/>
    <d v="2026-02-09T16:26:41"/>
    <m/>
    <m/>
    <m/>
    <n v="226100"/>
    <x v="1"/>
  </r>
  <r>
    <m/>
    <s v="697058-9-AG26"/>
    <s v="Compra Agil"/>
    <x v="3"/>
    <m/>
    <m/>
    <m/>
    <d v="2026-02-09T15:41:46"/>
    <m/>
    <m/>
    <m/>
    <n v="2951200"/>
    <x v="1"/>
  </r>
  <r>
    <m/>
    <s v="696011-4-AG26"/>
    <s v="Compra Agil"/>
    <x v="3"/>
    <m/>
    <m/>
    <m/>
    <d v="2026-02-09T15:26:55"/>
    <m/>
    <m/>
    <m/>
    <n v="196112"/>
    <x v="1"/>
  </r>
  <r>
    <m/>
    <s v="697057-12-AG26"/>
    <s v="Compra Agil"/>
    <x v="3"/>
    <m/>
    <m/>
    <m/>
    <d v="2026-02-09T13:03:03"/>
    <m/>
    <m/>
    <m/>
    <n v="297500"/>
    <x v="1"/>
  </r>
  <r>
    <m/>
    <s v="697057-11-AG26"/>
    <s v="Compra Agil"/>
    <x v="3"/>
    <m/>
    <m/>
    <m/>
    <d v="2026-02-09T12:07:40"/>
    <m/>
    <m/>
    <m/>
    <n v="1624350"/>
    <x v="1"/>
  </r>
  <r>
    <m/>
    <s v="697057-10-AG26"/>
    <s v="Compra Agil"/>
    <x v="3"/>
    <m/>
    <m/>
    <m/>
    <d v="2026-02-09T11:54:40"/>
    <m/>
    <m/>
    <m/>
    <n v="182546"/>
    <x v="1"/>
  </r>
  <r>
    <m/>
    <s v="696217-12-AG26"/>
    <s v="Compra Agil"/>
    <x v="3"/>
    <m/>
    <m/>
    <m/>
    <d v="2026-02-09T09:07:14"/>
    <m/>
    <m/>
    <m/>
    <n v="417690"/>
    <x v="1"/>
  </r>
  <r>
    <m/>
    <s v="696961-5-AG26"/>
    <s v="Compra Agil"/>
    <x v="3"/>
    <m/>
    <m/>
    <m/>
    <d v="2026-02-06T16:34:17"/>
    <m/>
    <m/>
    <m/>
    <n v="1023638"/>
    <x v="1"/>
  </r>
  <r>
    <m/>
    <s v="696961-4-AG26"/>
    <s v="Compra Agil"/>
    <x v="3"/>
    <m/>
    <m/>
    <m/>
    <d v="2026-02-06T16:22:10"/>
    <m/>
    <m/>
    <m/>
    <n v="789922"/>
    <x v="1"/>
  </r>
  <r>
    <m/>
    <s v="5148-23-TD26"/>
    <s v="Trato Directo"/>
    <x v="0"/>
    <m/>
    <m/>
    <m/>
    <d v="2026-02-06T13:17:38"/>
    <m/>
    <m/>
    <m/>
    <n v="399199.78"/>
    <x v="1"/>
  </r>
  <r>
    <m/>
    <s v="5148-22-AG26"/>
    <s v="Compra Agil"/>
    <x v="3"/>
    <m/>
    <m/>
    <m/>
    <d v="2026-02-06T12:10:35"/>
    <m/>
    <m/>
    <m/>
    <n v="1487500"/>
    <x v="1"/>
  </r>
  <r>
    <m/>
    <s v="696961-3-AG26"/>
    <s v="Compra Agil"/>
    <x v="3"/>
    <m/>
    <m/>
    <m/>
    <d v="2026-02-06T12:09:59"/>
    <m/>
    <m/>
    <m/>
    <n v="561990.59"/>
    <x v="1"/>
  </r>
  <r>
    <m/>
    <s v="697055-4-AG26"/>
    <s v="Compra Agil"/>
    <x v="3"/>
    <m/>
    <m/>
    <m/>
    <d v="2026-02-06T12:03:28"/>
    <m/>
    <m/>
    <m/>
    <n v="274890"/>
    <x v="1"/>
  </r>
  <r>
    <m/>
    <s v="696212-14-AG26"/>
    <s v="Compra Agil"/>
    <x v="3"/>
    <m/>
    <m/>
    <m/>
    <d v="2026-02-06T11:33:33"/>
    <m/>
    <m/>
    <m/>
    <n v="781119.57"/>
    <x v="1"/>
  </r>
  <r>
    <m/>
    <s v="696750-4-AG26"/>
    <s v="Compra Agil"/>
    <x v="3"/>
    <m/>
    <m/>
    <m/>
    <d v="2026-02-06T11:14:08"/>
    <m/>
    <m/>
    <m/>
    <n v="1142400"/>
    <x v="1"/>
  </r>
  <r>
    <m/>
    <s v="5148-21-AG26"/>
    <s v="Compra Agil"/>
    <x v="3"/>
    <m/>
    <m/>
    <m/>
    <d v="2026-02-06T10:34:47"/>
    <m/>
    <m/>
    <m/>
    <n v="4808300.91"/>
    <x v="1"/>
  </r>
  <r>
    <m/>
    <s v="697058-8-AG26"/>
    <s v="Compra Agil"/>
    <x v="3"/>
    <m/>
    <m/>
    <m/>
    <d v="2026-02-05T16:48:33"/>
    <m/>
    <m/>
    <m/>
    <n v="2748067"/>
    <x v="1"/>
  </r>
  <r>
    <m/>
    <s v="696228-1-AG26"/>
    <s v="Compra Agil"/>
    <x v="3"/>
    <m/>
    <m/>
    <m/>
    <d v="2026-02-05T16:33:45"/>
    <m/>
    <m/>
    <m/>
    <n v="580000.05000000005"/>
    <x v="1"/>
  </r>
  <r>
    <m/>
    <s v="696704-5-AG26"/>
    <s v="Compra Agil"/>
    <x v="3"/>
    <m/>
    <m/>
    <m/>
    <d v="2026-02-05T15:52:01"/>
    <m/>
    <m/>
    <m/>
    <n v="939267"/>
    <x v="1"/>
  </r>
  <r>
    <m/>
    <s v="697202-6-AG26"/>
    <s v="Compra Agil"/>
    <x v="3"/>
    <m/>
    <m/>
    <m/>
    <d v="2026-02-05T15:44:57"/>
    <m/>
    <m/>
    <m/>
    <n v="357000"/>
    <x v="1"/>
  </r>
  <r>
    <m/>
    <s v="696704-4-AG26"/>
    <s v="Compra Agil"/>
    <x v="3"/>
    <m/>
    <m/>
    <m/>
    <d v="2026-02-05T15:37:33"/>
    <m/>
    <m/>
    <m/>
    <n v="289086.7"/>
    <x v="1"/>
  </r>
  <r>
    <m/>
    <s v="697058-7-AG26"/>
    <s v="Compra Agil"/>
    <x v="3"/>
    <m/>
    <m/>
    <m/>
    <d v="2026-02-05T11:10:58"/>
    <m/>
    <m/>
    <m/>
    <n v="595000"/>
    <x v="1"/>
  </r>
  <r>
    <m/>
    <s v="696954-4-AG26"/>
    <s v="Compra Agil"/>
    <x v="3"/>
    <m/>
    <m/>
    <m/>
    <d v="2026-02-05T11:01:15"/>
    <m/>
    <m/>
    <m/>
    <n v="464100"/>
    <x v="1"/>
  </r>
  <r>
    <m/>
    <s v="5148-20-SE26"/>
    <s v="Licitación Pública"/>
    <x v="1"/>
    <m/>
    <m/>
    <m/>
    <d v="2026-02-04T15:12:59"/>
    <m/>
    <m/>
    <m/>
    <n v="4818905"/>
    <x v="1"/>
  </r>
  <r>
    <m/>
    <s v="696212-13-AG26"/>
    <s v="Compra Agil"/>
    <x v="3"/>
    <m/>
    <m/>
    <m/>
    <d v="2026-02-04T13:05:06"/>
    <m/>
    <m/>
    <m/>
    <n v="372923.39"/>
    <x v="1"/>
  </r>
  <r>
    <m/>
    <s v="696212-12-AG26"/>
    <s v="Compra Agil"/>
    <x v="3"/>
    <m/>
    <m/>
    <m/>
    <d v="2026-02-04T11:57:57"/>
    <m/>
    <m/>
    <m/>
    <n v="797300"/>
    <x v="1"/>
  </r>
  <r>
    <m/>
    <s v="696217-11-AG26"/>
    <s v="Compra Agil"/>
    <x v="3"/>
    <m/>
    <m/>
    <m/>
    <d v="2026-02-04T11:30:47"/>
    <m/>
    <m/>
    <m/>
    <n v="440300"/>
    <x v="1"/>
  </r>
  <r>
    <m/>
    <s v="696212-11-AG26"/>
    <s v="Compra Agil"/>
    <x v="3"/>
    <m/>
    <m/>
    <m/>
    <d v="2026-02-04T11:24:11"/>
    <m/>
    <m/>
    <m/>
    <n v="296845.5"/>
    <x v="1"/>
  </r>
  <r>
    <m/>
    <s v="697202-5-TD26"/>
    <s v="Trato Directo"/>
    <x v="0"/>
    <m/>
    <m/>
    <m/>
    <d v="2026-02-04T11:12:46"/>
    <m/>
    <m/>
    <m/>
    <n v="214530.82"/>
    <x v="1"/>
  </r>
  <r>
    <m/>
    <s v="697202-4-TD26"/>
    <s v="Trato Directo"/>
    <x v="0"/>
    <m/>
    <m/>
    <m/>
    <d v="2026-02-04T10:35:43"/>
    <m/>
    <m/>
    <m/>
    <n v="267379.90999999997"/>
    <x v="1"/>
  </r>
  <r>
    <m/>
    <s v="697209-4-CM26"/>
    <s v="Convenio Marco"/>
    <x v="3"/>
    <m/>
    <m/>
    <m/>
    <d v="2026-02-03T17:14:46"/>
    <m/>
    <m/>
    <m/>
    <n v="47691000.490000002"/>
    <x v="1"/>
  </r>
  <r>
    <m/>
    <s v="5148-19-CM26"/>
    <s v="Convenio Marco"/>
    <x v="3"/>
    <m/>
    <m/>
    <m/>
    <d v="2026-02-03T17:09:54"/>
    <m/>
    <m/>
    <m/>
    <n v="47691000.490000002"/>
    <x v="1"/>
  </r>
  <r>
    <m/>
    <s v="696217-10-CM26"/>
    <s v="Convenio Marco"/>
    <x v="3"/>
    <m/>
    <m/>
    <m/>
    <d v="2026-02-03T16:29:19"/>
    <m/>
    <m/>
    <m/>
    <n v="308210"/>
    <x v="1"/>
  </r>
  <r>
    <m/>
    <s v="1059240-3-AG26"/>
    <s v="Compra Agil"/>
    <x v="3"/>
    <m/>
    <m/>
    <m/>
    <d v="2026-02-03T15:27:26"/>
    <m/>
    <m/>
    <m/>
    <n v="1939700"/>
    <x v="1"/>
  </r>
  <r>
    <m/>
    <s v="696704-3-AG26"/>
    <s v="Compra Agil"/>
    <x v="3"/>
    <m/>
    <m/>
    <m/>
    <d v="2026-02-03T15:08:03"/>
    <m/>
    <m/>
    <m/>
    <n v="344328.88"/>
    <x v="1"/>
  </r>
  <r>
    <m/>
    <s v="5148-18-TD26"/>
    <s v="Trato Directo"/>
    <x v="0"/>
    <m/>
    <m/>
    <m/>
    <d v="2026-02-03T10:53:22"/>
    <m/>
    <m/>
    <m/>
    <n v="42000000"/>
    <x v="1"/>
  </r>
  <r>
    <m/>
    <s v="697057-8-AG26"/>
    <s v="Compra Agil"/>
    <x v="3"/>
    <m/>
    <m/>
    <m/>
    <d v="2026-02-03T10:45:56"/>
    <m/>
    <m/>
    <m/>
    <n v="357000"/>
    <x v="1"/>
  </r>
  <r>
    <m/>
    <s v="696212-10-SE26"/>
    <s v="Licitación Pública"/>
    <x v="1"/>
    <m/>
    <m/>
    <m/>
    <d v="2026-02-02T17:26:00"/>
    <m/>
    <m/>
    <m/>
    <n v="16327999.52"/>
    <x v="1"/>
  </r>
  <r>
    <m/>
    <s v="696011-3-AG26"/>
    <s v="Compra Agil"/>
    <x v="3"/>
    <m/>
    <m/>
    <m/>
    <d v="2026-02-02T16:54:02"/>
    <m/>
    <m/>
    <m/>
    <n v="58905"/>
    <x v="1"/>
  </r>
  <r>
    <m/>
    <s v="5148-17-TD26"/>
    <s v="Trato Directo"/>
    <x v="0"/>
    <m/>
    <m/>
    <m/>
    <d v="2026-02-02T16:04:08"/>
    <m/>
    <m/>
    <m/>
    <n v="614032.86"/>
    <x v="1"/>
  </r>
  <r>
    <m/>
    <s v="696961-2-AG26"/>
    <s v="Compra Agil"/>
    <x v="3"/>
    <m/>
    <m/>
    <m/>
    <d v="2026-02-02T15:45:16"/>
    <m/>
    <m/>
    <m/>
    <n v="171122"/>
    <x v="1"/>
  </r>
  <r>
    <m/>
    <s v="5148-16-AG26"/>
    <s v="Compra Agil"/>
    <x v="3"/>
    <m/>
    <m/>
    <m/>
    <d v="2026-02-02T11:15:48"/>
    <m/>
    <m/>
    <m/>
    <n v="586539.1"/>
    <x v="1"/>
  </r>
  <r>
    <m/>
    <s v="696217-9-CM26"/>
    <s v="Convenio Marco"/>
    <x v="3"/>
    <m/>
    <m/>
    <m/>
    <d v="2026-02-02T10:53:38"/>
    <m/>
    <m/>
    <m/>
    <n v="374710"/>
    <x v="1"/>
  </r>
  <r>
    <m/>
    <s v="696704-2-SE26"/>
    <s v="Licitación Pública"/>
    <x v="1"/>
    <m/>
    <m/>
    <m/>
    <d v="2026-02-02T10:43:43"/>
    <m/>
    <m/>
    <m/>
    <n v="2677500"/>
    <x v="1"/>
  </r>
  <r>
    <m/>
    <s v="696217-8-AG26"/>
    <s v="Compra Agil"/>
    <x v="3"/>
    <m/>
    <m/>
    <m/>
    <d v="2026-02-02T09:16:53"/>
    <m/>
    <m/>
    <m/>
    <n v="287786.03000000003"/>
    <x v="1"/>
  </r>
  <r>
    <s v="F.R. Arica y Parinacota"/>
    <s v="Licitación Pública"/>
    <s v="FN/MP N° 2060"/>
    <x v="1"/>
    <d v="2024-08-13T00:00:00"/>
    <s v="Orden de Servicio"/>
    <n v="18260038"/>
    <d v="2026-03-10T00:00:00"/>
    <s v="Segun la Resolucion FN/MP N.º 2060/2024, emitida el 13/08/2024, se adquirieron pasajes aéreos en cabina turista para la ruta SCL-ARI, a favor del FJ A.A.L.Y."/>
    <s v="Soc. de Turismo e Inversiones Inmobiliarias Limitada."/>
    <s v="76.204.527-3"/>
    <n v="118028"/>
    <x v="2"/>
  </r>
  <r>
    <s v="F.R. Arica y Parinacota"/>
    <s v="Contratacion Directa"/>
    <s v="18-FR NRO.111"/>
    <x v="0"/>
    <d v="2024-12-10T00:00:00"/>
    <s v="Orden de Servicio"/>
    <n v="18260039"/>
    <d v="2026-03-10T00:00:00"/>
    <s v="Segun cotizacion Nros. 02, 06, 07, y 09 de enero de 2026 se le adjudico a Andes Servicios Integrales E.I.R.L. la instalacion de elementos de seguridad y proteccion, en las viviendas de victimas y testigos."/>
    <s v="ANDES SERVICIOS INTEGRALES E.I.R.L"/>
    <s v="76403291-8"/>
    <n v="2344419"/>
    <x v="2"/>
  </r>
  <r>
    <s v="F.R. Arica y Parinacota"/>
    <s v="Licitación Pública"/>
    <s v="FN/MP N° 2060"/>
    <x v="1"/>
    <d v="2024-08-13T00:00:00"/>
    <s v="Orden de Servicio"/>
    <n v="18260041"/>
    <d v="2026-03-12T00:00:00"/>
    <s v="Segun la Resolucion FN/MP N.º 2060/2024, emitida el 13/08/2024, se adquirieron pasajes aéreos en cabina turista para la ruta ARI-SCL-ARI, a favor de la Profesional L.P.G.N."/>
    <s v="Soc. de Turismo e Inversiones Inmobiliarias Limitada."/>
    <s v="76.204.527-3"/>
    <n v="194916"/>
    <x v="2"/>
  </r>
  <r>
    <s v="F.R. Arica y Parinacota"/>
    <s v="Licitación Pública"/>
    <s v="FN/MP N° 2060"/>
    <x v="1"/>
    <d v="2024-08-13T00:00:00"/>
    <s v="Orden de Servicio"/>
    <n v="18260045"/>
    <d v="2026-03-13T00:00:00"/>
    <s v="Segun lo señalado en correo electronico enviado por el profesional UAF al proveedor G12 Viajes, se solicito el cambio del pasaje aereo tramo SCL–ARI, asociado al codigo de reserva SQJUQZ (LA)."/>
    <s v="Soc. de Turismo e Inversiones Inmobiliarias Limitada."/>
    <s v="76.204.527-3"/>
    <n v="110727"/>
    <x v="2"/>
  </r>
  <r>
    <s v="F.R. Arica y Parinacota"/>
    <s v="Licitación Pública"/>
    <s v="FN/MP N° 2060"/>
    <x v="1"/>
    <d v="2024-08-13T00:00:00"/>
    <s v="Orden de Servicio"/>
    <n v="18260046"/>
    <d v="2026-03-13T00:00:00"/>
    <s v="Segun lo señalado en correo electronico recibido del Proveedor G12 Viajes, se informo sobre la diferencia en el valor de los pasajes aereos asociado al codigo de reserva YKEZGQ (LA)."/>
    <s v="Soc. de Turismo e Inversiones Inmobiliarias Limitada."/>
    <s v="76.204.527-3"/>
    <n v="326000"/>
    <x v="2"/>
  </r>
  <r>
    <s v="F.R. Arica y Parinacota"/>
    <s v="Licitación Pública"/>
    <s v="FN/MP N° 2060"/>
    <x v="1"/>
    <d v="2024-08-13T00:00:00"/>
    <s v="Orden de Servicio"/>
    <n v="18260049"/>
    <d v="2026-03-17T00:00:00"/>
    <s v="Segun lo señalado en el correo electronico enviado al proveedor G12 Viajes, se solicito el cambio del pasaje aereo para el tramo SCL–ARI, asociado al codigo de reserva SQJUQZ (LA)."/>
    <s v="Soc. de Turismo e Inversiones Inmobiliarias Limitada."/>
    <s v="76.204.527-3"/>
    <n v="37359"/>
    <x v="2"/>
  </r>
  <r>
    <s v="F.R. Arica y Parinacota"/>
    <s v="Compra/Contratación inferior a 3 UTM"/>
    <s v="NO APLICA"/>
    <x v="0"/>
    <s v="NO APLICA"/>
    <s v="Orden de Servicio"/>
    <n v="18260051"/>
    <d v="2026-03-23T00:00:00"/>
    <s v="Pago de Permiso de Circulación, Placa Patente SKGX.24-7, Tipo Vehículo Station Wagon, Marca Hyundai, Modelo Tucson NX4 2.0 AT, Año 2023."/>
    <s v="ILUSTRE MUNICIPALIDAD DE ARICA"/>
    <s v="69010100-9"/>
    <n v="166210"/>
    <x v="2"/>
  </r>
  <r>
    <s v="F.R. Arica y Parinacota"/>
    <s v="Licitación Pública"/>
    <s v="FN/MP N° 2060"/>
    <x v="1"/>
    <d v="2024-08-13T00:00:00"/>
    <s v="Orden de Servicio"/>
    <n v="18260054"/>
    <d v="2026-03-23T00:00:00"/>
    <s v="Segun la Resolucion FN/MP N.º 2060/2024, emitida el 13/08/2024, se adquirieron pasajes aéreos en cabina turista para las rutas ARI-SCL y -SCL-ARI, a favor del FR M.E.C.G."/>
    <s v="Soc. de Turismo e Inversiones Inmobiliarias Limitada."/>
    <s v="76.204.527-3"/>
    <n v="191002"/>
    <x v="2"/>
  </r>
  <r>
    <s v="F.R. Tarapacá"/>
    <s v="Compra/Contratación inferior a 3 UTM"/>
    <s v="No Hay"/>
    <x v="0"/>
    <s v="No Hay"/>
    <s v="O/Compra"/>
    <n v="1260028"/>
    <d v="2026-03-03T00:00:00"/>
    <m/>
    <s v="PEOPLE GO SPA"/>
    <s v="77073835-0"/>
    <n v="99519"/>
    <x v="2"/>
  </r>
  <r>
    <s v="F.R. Tarapacá"/>
    <s v="Compra/Contratación inferior a 3 UTM"/>
    <s v="No Hay"/>
    <x v="0"/>
    <s v="No Hay"/>
    <s v="O/Servicio"/>
    <n v="1260029"/>
    <d v="2026-03-06T00:00:00"/>
    <s v="Servicio de desratización propiedad Costanera, por hallazgo de roedor muerto."/>
    <s v="ALEXANDER LOWENSTEIN"/>
    <s v="7160043-2"/>
    <n v="142800"/>
    <x v="2"/>
  </r>
  <r>
    <s v="F.R. Tarapacá"/>
    <s v="Compra/Contratación inferior a 3 UTM"/>
    <s v="No Hay"/>
    <x v="0"/>
    <s v="No Hay"/>
    <s v="O/Compra"/>
    <n v="1260030"/>
    <d v="2026-03-06T00:00:00"/>
    <s v="Servicio de reemplazo luminaria 60x60 en sector secretaria 2° piso F. Regional"/>
    <s v="JOSE MARIA SILVA CAR"/>
    <s v="13865841-4"/>
    <n v="71400"/>
    <x v="2"/>
  </r>
  <r>
    <s v="F.R. Tarapacá"/>
    <s v="Compra/Contratación inferior a 3 UTM"/>
    <s v="No Hay"/>
    <x v="0"/>
    <s v="No Hay"/>
    <s v="O/Compra"/>
    <n v="1260031"/>
    <d v="2026-03-06T00:00:00"/>
    <s v="Servicio de publicación en La Estrella de Iquique domingo 8-3-26, aviso de concurso p/proveer cargo vacante en FR Tarapacá"/>
    <s v="JESSICA DEL REAL LAZ"/>
    <s v="78081599-K"/>
    <n v="164815"/>
    <x v="2"/>
  </r>
  <r>
    <s v="F.R. Tarapacá"/>
    <s v="Contratacion Directa"/>
    <s v="Res FR 05/2025"/>
    <x v="0"/>
    <d v="2025-01-22T00:00:00"/>
    <s v="O/Compra"/>
    <n v="1260038"/>
    <d v="2026-03-19T00:00:00"/>
    <s v="Servicio de pintura oficina Fiscal Regional según precios en convenio."/>
    <s v="JOSE MARIA SILVA CAR"/>
    <s v="13865841-4"/>
    <n v="353430"/>
    <x v="2"/>
  </r>
  <r>
    <s v="F.R. Tarapacá"/>
    <s v="Contratacion Directa"/>
    <s v="Res FR 05/2025"/>
    <x v="0"/>
    <d v="2025-01-22T00:00:00"/>
    <s v="O/Servicio"/>
    <n v="1260041"/>
    <d v="2026-03-31T00:00:00"/>
    <s v="Pintura oficina esmalte al agua 2 manos oficina Fiscal Jefe FL Iquique"/>
    <s v="JOSE MARIA SILVA CAR"/>
    <s v="13865841-4"/>
    <n v="530145"/>
    <x v="2"/>
  </r>
  <r>
    <s v="F.R. Tarapacá"/>
    <s v="Compra/Contratación inferior a 3 UTM"/>
    <s v="No Hay"/>
    <x v="0"/>
    <s v="No Hay"/>
    <s v="O/Compra"/>
    <n v="1260043"/>
    <d v="2026-03-31T00:00:00"/>
    <s v="Pasajes aéreos Oscar Elgueta, asiste un “Taller deFormación continua de Instructores de EIV”,"/>
    <s v="Latam Airlines group S:A"/>
    <s v="89862200-2"/>
    <n v="188766"/>
    <x v="2"/>
  </r>
  <r>
    <s v="F.R. Tarapacá"/>
    <s v="Compra/Contratación inferior a 3 UTM"/>
    <s v="No Hay"/>
    <x v="0"/>
    <s v="No Hay"/>
    <s v="O/Compra"/>
    <n v="1260044"/>
    <d v="2026-03-31T00:00:00"/>
    <s v="Pasajes aereos Fiscal regional, Consejo de Fiscales"/>
    <s v="Latam Airlines group S:A"/>
    <s v="89862200-2"/>
    <n v="179600"/>
    <x v="2"/>
  </r>
  <r>
    <s v="F.R. Antofagasta"/>
    <s v="Contratacion Directa"/>
    <s v="FR/ R II 128/2026"/>
    <x v="0"/>
    <d v="2026-03-02T00:00:00"/>
    <s v="Orden de Compra"/>
    <n v="2260044"/>
    <d v="2026-03-02T00:00:00"/>
    <s v="Servicio de arriendo de vehículo para Fiscal Regional de Antofagasta del 10 al 13 de marzo de 2026 en la ciudad de Santiago."/>
    <s v="ARRENDADORA DE VEHICULOS S.A."/>
    <s v="77.225.200-5"/>
    <n v="340797"/>
    <x v="2"/>
  </r>
  <r>
    <s v="F.R. Antofagasta"/>
    <s v="Compra/Contratación inferior a 3 UTM"/>
    <s v="No Aplica"/>
    <x v="0"/>
    <s v="No Aplica"/>
    <s v="Orden de Compra"/>
    <n v="2260046"/>
    <d v="2026-03-04T00:00:00"/>
    <s v="Evaluación psicolaboral para cargo Técnico Informático para Fiscalía Regional de Antofagasta"/>
    <s v="CENTRO DE EV. Y ASESORIAS  PSICOLOGICAS LTDA"/>
    <s v="77.906.372-0"/>
    <n v="90000"/>
    <x v="2"/>
  </r>
  <r>
    <s v="F.R. Antofagasta"/>
    <s v="Licitación Pública"/>
    <s v="FN/MP N° 2060"/>
    <x v="1"/>
    <d v="2024-08-13T00:00:00"/>
    <s v="Orden de Compra"/>
    <n v="2260052"/>
    <d v="2026-03-05T00:00:00"/>
    <s v="Compra de pasaje aéreo para don Cristian Aguilar Aranela. Causa Delito Lesa Humanidad Art. 19 UE290"/>
    <s v="Soc. de Turismo e Inversiones Inmobiliarias Limitada."/>
    <s v="76.204.527-3"/>
    <n v="473940"/>
    <x v="2"/>
  </r>
  <r>
    <s v="F.R. Antofagasta"/>
    <s v="Licitación Pública"/>
    <s v="FN/MP N° 2060"/>
    <x v="1"/>
    <d v="2024-08-13T00:00:00"/>
    <s v="Orden de Compra"/>
    <n v="2260053"/>
    <d v="2026-03-05T00:00:00"/>
    <s v="Compra pasaje aéreo para don Cristian Aguilar Aranela para asistir a audiencia de Causa Procultura Art. 19 UE 290"/>
    <s v="Soc. de Turismo e Inversiones Inmobiliarias Limitada."/>
    <s v="76.204.527-3"/>
    <n v="424940"/>
    <x v="2"/>
  </r>
  <r>
    <s v="F.R. Antofagasta"/>
    <s v="Licitación Pública"/>
    <s v="FN/MP N° 2060"/>
    <x v="1"/>
    <d v="2024-08-13T00:00:00"/>
    <s v="Orden de Compra"/>
    <n v="2260054"/>
    <d v="2026-03-09T00:00:00"/>
    <s v="Pasaje aéreo para doña Valeska Alfaro por diligencias investigativas Art. 19 UE290"/>
    <s v="Soc. de Turismo e Inversiones Inmobiliarias Limitada."/>
    <s v="76.204.527-3"/>
    <n v="336342"/>
    <x v="2"/>
  </r>
  <r>
    <s v="F.R. Antofagasta"/>
    <s v="Compra/Contratación inferior a 3 UTM"/>
    <s v="No Aplica"/>
    <x v="0"/>
    <s v="No Aplica"/>
    <s v="Orden de Compra"/>
    <n v="2260056"/>
    <d v="2026-03-10T00:00:00"/>
    <s v="Evaluación psicolaboral para cargo Técnico Operativo de Causas para Fiscalía Local de Antofagasta."/>
    <s v="CENTRO DE EV. Y ASESORIAS  PSICOLOGICAS LTDA"/>
    <s v="77.906.372-0"/>
    <n v="30000"/>
    <x v="2"/>
  </r>
  <r>
    <s v="F.R. Antofagasta"/>
    <s v="Licitación Pública"/>
    <s v="FN/MP N° 2060"/>
    <x v="1"/>
    <d v="2024-08-13T00:00:00"/>
    <s v="Orden de Compra"/>
    <n v="2260057"/>
    <d v="2026-03-10T00:00:00"/>
    <s v="Cambio de pasaje aéreo para don Juan Castro-Cristian Valencia-Kevin Fuenzalida y Luis Araneda."/>
    <s v="Soc. de Turismo e Inversiones Inmobiliarias Limitada."/>
    <s v="76.204.527-3"/>
    <n v="647624"/>
    <x v="2"/>
  </r>
  <r>
    <s v="F.R. Antofagasta"/>
    <s v="Compra/Contratación inferior a 3 UTM"/>
    <s v="No Aplica"/>
    <x v="0"/>
    <s v="No Aplica"/>
    <s v="Orden de Compra"/>
    <n v="2260058"/>
    <d v="2026-03-10T00:00:00"/>
    <s v="Evaluación psicolaboral para cargo de Técnico Operativo de Causas para FL Antofagasta."/>
    <s v="CENTRO DE EV. Y ASESORIAS  PSICOLOGICAS LTDA"/>
    <s v="77.906.372-0"/>
    <n v="30000"/>
    <x v="2"/>
  </r>
  <r>
    <s v="F.R. Antofagasta"/>
    <s v="Licitación Pública"/>
    <s v="FN/MP N° 2060"/>
    <x v="1"/>
    <d v="2024-08-13T00:00:00"/>
    <s v="Orden de Compra"/>
    <n v="2260062"/>
    <d v="2026-03-17T00:00:00"/>
    <s v="Adquisición de pasaje aéreo para don Juan Castro y Kevin Fuenzalida, Luis Araneda para asistir a mesa redonda Internacional sobre corredor bioceánico. UE201"/>
    <s v="Soc. de Turismo e Inversiones Inmobiliarias Limitada."/>
    <s v="76.204.527-3"/>
    <n v="1141264"/>
    <x v="2"/>
  </r>
  <r>
    <s v="F.R. Antofagasta"/>
    <s v="Compra/Contratación inferior a 3 UTM"/>
    <s v="FR/ R II 179/2026"/>
    <x v="0"/>
    <d v="2026-03-18T00:00:00"/>
    <s v="Orden de Compra"/>
    <n v="2260063"/>
    <d v="2026-03-18T00:00:00"/>
    <s v="Servicio de arriendo de vehículo en la ciudad de Santiago para traslado de Fiscal Regional en contexto de protección y seguridad."/>
    <s v="ARRENDADORA DE VEHICULOS S.A."/>
    <s v="77.225.200-5"/>
    <n v="125239"/>
    <x v="2"/>
  </r>
  <r>
    <s v="F.R. Antofagasta"/>
    <s v="Compra/Contratación inferior a 3 UTM"/>
    <s v="FR/ R II 179/2026"/>
    <x v="0"/>
    <d v="2026-03-18T00:00:00"/>
    <s v="Orden de Compra"/>
    <n v="2260064"/>
    <d v="2026-03-18T00:00:00"/>
    <s v="Servicio de arriendo de vehículo en la ciudad de Santiago para traslado de Fiscal Regional en contexto de protección y seguridad."/>
    <s v="ARRENDADORA DE VEHICULOS S.A."/>
    <s v="77.225.200-5"/>
    <n v="125239"/>
    <x v="2"/>
  </r>
  <r>
    <s v="F.R. Antofagasta"/>
    <s v="Compra/Contratación inferior a 3 UTM"/>
    <s v="No Aplica"/>
    <x v="0"/>
    <s v="No Aplica"/>
    <s v="Orden de Compra"/>
    <n v="2260066"/>
    <d v="2026-03-19T00:00:00"/>
    <s v="Compra de materiales de oficina para ECOH Antofagasta y Calama"/>
    <s v="PROVEEDORES INTEGRALES PRISA S A"/>
    <s v="96.556.940-5"/>
    <n v="207084"/>
    <x v="2"/>
  </r>
  <r>
    <s v="F.R. Antofagasta"/>
    <s v="Contratacion Directa"/>
    <s v="FN/MP No. 1027/2024"/>
    <x v="0"/>
    <d v="2024-04-26T00:00:00"/>
    <s v="Orden de Compra"/>
    <n v="2260068"/>
    <d v="2026-03-20T00:00:00"/>
    <s v="Servicio de aseo para oficina ECOH de Calama durante el mes de abril de 2026."/>
    <s v="FILOMENA BARRA Y CIA LTDA."/>
    <s v="52.001.942-1"/>
    <n v="1082900"/>
    <x v="2"/>
  </r>
  <r>
    <s v="F.R. Antofagasta"/>
    <s v="Licitación Pública"/>
    <s v="FN/MP N° 2060"/>
    <x v="1"/>
    <d v="2024-08-13T00:00:00"/>
    <s v="Orden de Compra"/>
    <n v="2260069"/>
    <d v="2026-03-23T00:00:00"/>
    <s v="Pasaje aéreo para don Cristian Aguilar A. para asistir a Consejo de Fiscales. UE 201"/>
    <s v="Soc. de Turismo e Inversiones Inmobiliarias Limitada."/>
    <s v="76.204.527-3"/>
    <n v="293002"/>
    <x v="2"/>
  </r>
  <r>
    <s v="F.R. Antofagasta"/>
    <s v="Licitación Pública"/>
    <s v="FN/MP N° 2060"/>
    <x v="1"/>
    <d v="2024-08-13T00:00:00"/>
    <s v="Orden de Compra"/>
    <n v="2260070"/>
    <d v="2026-03-23T00:00:00"/>
    <s v="Pasajes aéreos para doña Damaris Oro, Bessie Donoso y don Cristhian Avendaño - visita técnica a la región de Coquimbo."/>
    <s v="Soc. de Turismo e Inversiones Inmobiliarias Limitada."/>
    <s v="76.204.527-3"/>
    <n v="469716"/>
    <x v="2"/>
  </r>
  <r>
    <s v="F.R. Antofagasta"/>
    <s v="Compra/Contratación inferior a 3 UTM"/>
    <s v="No Aplica"/>
    <x v="0"/>
    <s v="No Aplica"/>
    <s v="Orden de Compra"/>
    <n v="2260074"/>
    <d v="2026-03-25T00:00:00"/>
    <s v="Servicio de instalación de balizas para vehículos institucionales."/>
    <s v="BULLTINT SERV. AUTOM"/>
    <s v="77.267.944-0"/>
    <n v="107100"/>
    <x v="2"/>
  </r>
  <r>
    <s v="F.R. Antofagasta"/>
    <s v="Compra/Contratación inferior a 3 UTM"/>
    <s v="FR/ R II 192/2026"/>
    <x v="0"/>
    <d v="2026-03-25T00:00:00"/>
    <s v="Orden de Compra"/>
    <n v="2260076"/>
    <d v="2026-03-25T00:00:00"/>
    <s v="Servicio de arriendo de vehículo para el Fiscal Regional de Antofagasta, en la fecha del 07 al 08 de abril de 2026, en contexto de protección y seguridad."/>
    <s v="ARRENDADORA DE VEHICULOS S.A."/>
    <s v="77.225.200-5"/>
    <n v="131189"/>
    <x v="2"/>
  </r>
  <r>
    <s v="F.R. Antofagasta"/>
    <s v="Compra/Contratación inferior a 3 UTM"/>
    <s v="FR/ R II 192/2026"/>
    <x v="0"/>
    <d v="2026-03-25T00:00:00"/>
    <s v="Orden de Compra"/>
    <n v="2260077"/>
    <d v="2026-03-25T00:00:00"/>
    <s v="Servicio de arriendo de vehículo para el Fiscal Regional de Antofagasta, en la fecha del 11 al 12 de abril de 2026, en contexto de protección y seguridad."/>
    <s v="ARRENDADORA DE VEHICULOS S.A."/>
    <s v="77.225.200-5"/>
    <n v="131189"/>
    <x v="2"/>
  </r>
  <r>
    <s v="F.R. Antofagasta"/>
    <s v="Compra/Contratación inferior a 3 UTM"/>
    <s v="No Aplica"/>
    <x v="0"/>
    <s v="No Aplica"/>
    <s v="Orden de Compra"/>
    <n v="2260078"/>
    <d v="2026-03-26T00:00:00"/>
    <s v="Adquisición de sirena e instalación en vehículo institucional."/>
    <s v="BULLTINT SERV. AUTOM"/>
    <s v="77.267.944-0"/>
    <n v="172550"/>
    <x v="2"/>
  </r>
  <r>
    <s v="F.R. Antofagasta"/>
    <s v="Compra/Contratación inferior a 3 UTM"/>
    <s v="No Aplica"/>
    <x v="0"/>
    <s v="No Aplica"/>
    <s v="Orden de Compra"/>
    <n v="2260079"/>
    <d v="2026-03-26T00:00:00"/>
    <s v="Servicio de arriendo de vehículo para el Fiscal Regional de Antofagasta, en la fecha del 08 al 11 de abril de 2026, en contexto de protección y seguridad."/>
    <s v="COMERCIAL SERPAN SPA"/>
    <s v="77.313.060-4"/>
    <n v="325929"/>
    <x v="2"/>
  </r>
  <r>
    <s v="F.R. Antofagasta"/>
    <s v="Licitación Pública"/>
    <s v="FN/MP N° 2060"/>
    <x v="1"/>
    <d v="2024-08-13T00:00:00"/>
    <s v="Orden de Compra"/>
    <n v="2260081"/>
    <d v="2026-03-30T00:00:00"/>
    <s v="Cambio de itinerario en día y hora de pasaje aéreo por comisión de servicios del Fiscal Regional y escoltas. UE 201"/>
    <s v="Soc. de Turismo e Inversiones Inmobiliarias Limitada."/>
    <s v="76.204.527-3"/>
    <n v="271000"/>
    <x v="2"/>
  </r>
  <r>
    <s v="F.R. Antofagasta"/>
    <s v="Licitación Pública"/>
    <s v="FN/MP N° 2060"/>
    <x v="1"/>
    <d v="2024-08-13T00:00:00"/>
    <s v="Orden de Compra"/>
    <n v="2260084"/>
    <d v="2026-03-31T00:00:00"/>
    <s v="Cambio de pasaje aéreo para Fiscal Regional por modificación de fecha y hora de vuelo, por comisión de servicios. UE 201"/>
    <s v="Soc. de Turismo e Inversiones Inmobiliarias Limitada."/>
    <s v="76.204.527-3"/>
    <n v="307000"/>
    <x v="2"/>
  </r>
  <r>
    <s v="F.R. Atacama"/>
    <s v="Licitación Pública"/>
    <s v="FN/MP N° 2060"/>
    <x v="1"/>
    <d v="2024-08-13T00:00:00"/>
    <s v="No Aplica"/>
    <n v="3260029"/>
    <d v="2026-03-12T00:00:00"/>
    <s v="Pasajes aéreos, para Fiscal Regional de Atacama, por participación de la 1° sesión del Consejo Regional de Fiscales Regionales, realizada los días 25 y 26 de marzo de 2026, en dependencias de la Fiscalía Nacional."/>
    <s v="Soc. de Turismo e Inversiones Inmobiliarias Limitada."/>
    <s v="76.204.527-3"/>
    <n v="183916"/>
    <x v="2"/>
  </r>
  <r>
    <s v="F.R. Atacama"/>
    <s v="Licitación Pública"/>
    <s v="FN/MP N° 2060"/>
    <x v="1"/>
    <d v="2024-08-13T00:00:00"/>
    <s v="No Aplica"/>
    <n v="3260033"/>
    <d v="2026-03-12T00:00:00"/>
    <s v="Pasaje aéreo, para el Fiscal Regional de Atacama, con la finalidad de participar de las XIX Jornadas Patagónicas de Derecho Penal el 9 y 10 de abril en Coyhaique."/>
    <s v="Soc. de Turismo e Inversiones Inmobiliarias Limitada."/>
    <s v="76.204.527-3"/>
    <n v="612374"/>
    <x v="2"/>
  </r>
  <r>
    <s v="F.R. Atacama"/>
    <s v="Licitación Pública"/>
    <s v="FN/MP N° 2060"/>
    <x v="1"/>
    <d v="2024-08-13T00:00:00"/>
    <s v="No Aplica"/>
    <n v="3260035"/>
    <d v="2026-03-13T00:00:00"/>
    <s v="Pasaje aéreo Psicóloga URAVIT, para participar en &quot;Jornada de Instructores EIV del Ministerio Público, a realizarse entre el 14 y el 17 de abril en la ciudad de Santiago."/>
    <s v="Soc. de Turismo e Inversiones Inmobiliarias Limitada."/>
    <s v="76.204.527-3"/>
    <n v="172370"/>
    <x v="2"/>
  </r>
  <r>
    <s v="F.R. Coquimbo"/>
    <s v="Compra/Contratación inferior a 3 UTM"/>
    <s v="No Aplica"/>
    <x v="0"/>
    <s v="No Aplica"/>
    <s v="O/ Compra"/>
    <n v="42600049"/>
    <d v="2026-03-04T00:00:00"/>
    <s v="Reparacion y cambio de Luces Led en Oficina SACFI (Baño Mujeres Piso N°1 - Pasillo acceso Recepcion)"/>
    <s v="E.K PROTECCION Y CONSTRUCCION LTDA."/>
    <s v="76.754.792-7"/>
    <n v="203252"/>
    <x v="2"/>
  </r>
  <r>
    <s v="F.R. Coquimbo"/>
    <s v="Licitación Pública"/>
    <s v="FN/MP N° 2060"/>
    <x v="1"/>
    <d v="2024-08-13T00:00:00"/>
    <s v="O/ Compra"/>
    <n v="42600050"/>
    <d v="2026-03-05T00:00:00"/>
    <s v="Pasaje aéreo para Aistente de Fiscal Fiscalía Local de Illapel, quien asiste a XIX Jornadas Patagónicas."/>
    <s v="Soc. de Turismo e Inversiones Inmobiliarias Limitada."/>
    <s v="76.204.527-3"/>
    <n v="409686"/>
    <x v="2"/>
  </r>
  <r>
    <s v="F.R. Coquimbo"/>
    <s v="Compra/Contratación inferior a 3 UTM"/>
    <s v="No Aplica"/>
    <x v="0"/>
    <s v="No Aplica"/>
    <s v="O/ Compra"/>
    <n v="42600051"/>
    <d v="2026-03-06T00:00:00"/>
    <s v="Reparacion de Cerco Electrico (reajuste de tensores, verificacion de piola, cambio de sirena y baliza, mantencion equipo) FL de Coquimbo."/>
    <s v="E.K PROTECCION Y CONSTRUCCION LTDA."/>
    <s v="76.754.792-7"/>
    <n v="196945"/>
    <x v="2"/>
  </r>
  <r>
    <s v="F.R. Coquimbo"/>
    <s v="Licitación Pública"/>
    <s v="FN/MP N° 167"/>
    <x v="1"/>
    <d v="2023-10-25T00:00:00"/>
    <s v="O/ Compra"/>
    <n v="42600056"/>
    <d v="2026-03-09T00:00:00"/>
    <s v="Traslados de Personal ECOH 2026"/>
    <s v="DIOGENES BARRAZA CARRIZO"/>
    <s v="9.429.956-K"/>
    <n v="3000000"/>
    <x v="2"/>
  </r>
  <r>
    <s v="F.R. Coquimbo"/>
    <s v="Compra/Contratación inferior a 3 UTM"/>
    <s v="FN/MP N° 167"/>
    <x v="0"/>
    <d v="2023-10-25T00:00:00"/>
    <s v="O/ Compra"/>
    <n v="42600057"/>
    <d v="2026-03-09T00:00:00"/>
    <s v="Traslados de Personal ECOH 2026"/>
    <s v="OSCAR ALFREDO OLATE OLATE"/>
    <s v="7.922.238-0"/>
    <n v="150000"/>
    <x v="2"/>
  </r>
  <r>
    <s v="F.R. Coquimbo"/>
    <s v="Licitación Privada"/>
    <s v="4-FR N° 1827"/>
    <x v="2"/>
    <d v="2025-08-01T00:00:00"/>
    <s v="O/ Compra"/>
    <n v="42600059"/>
    <d v="2026-03-11T00:00:00"/>
    <s v="Evaluación psicolaboral Cargo reemplazo Abogado Asistente y reemplazo cargo Auxiliar en FL Coquimbo."/>
    <s v="CONSULTORA TCS GROUP SEARCH SPA"/>
    <s v="77.108.874-0"/>
    <n v="239051"/>
    <x v="2"/>
  </r>
  <r>
    <s v="F.R. Coquimbo"/>
    <s v="Compra/Contratación inferior a 3 UTM"/>
    <s v="No Aplica"/>
    <x v="0"/>
    <s v="No Aplica"/>
    <s v="O/ Compra"/>
    <n v="42600064"/>
    <d v="2026-03-16T00:00:00"/>
    <s v="Suscripcion Diario La Tercera desde Marzo 2026 hasta marzo 2027 (Fiscalia Regional).-"/>
    <s v="COMERCIALIZADORA GC S.A."/>
    <s v="76.058.347-2"/>
    <n v="123599"/>
    <x v="2"/>
  </r>
  <r>
    <s v="F.R. Coquimbo"/>
    <s v="Compra/Contratación inferior a 3 UTM"/>
    <s v="No Aplica"/>
    <x v="0"/>
    <s v="No Aplica"/>
    <s v="O/ Compra"/>
    <n v="42600065"/>
    <d v="2026-03-18T00:00:00"/>
    <s v="Suscripción anual del Diario El Mercurio Digital desde marzo 2026 marzo 2027.-"/>
    <s v="EMPRESA EL MERCURIO S.A.P."/>
    <s v="90.193.000-7"/>
    <n v="190995"/>
    <x v="2"/>
  </r>
  <r>
    <s v="F.R. Coquimbo"/>
    <s v="Compra/Contratación inferior a 3 UTM"/>
    <s v="No Aplica"/>
    <x v="0"/>
    <s v="No Aplica"/>
    <s v="O/ Compra"/>
    <n v="42600066"/>
    <d v="2026-03-19T00:00:00"/>
    <s v="Reparacion del Sistema de Hidropack (cambio de control de nivel de agua) FL Coquimbo."/>
    <s v="SMART INDUSTRIES SPA"/>
    <s v="77.667.326-9"/>
    <n v="119000"/>
    <x v="2"/>
  </r>
  <r>
    <s v="F.R. Coquimbo"/>
    <s v="Compra/Contratación inferior a 3 UTM"/>
    <s v="No Aplica"/>
    <x v="0"/>
    <s v="No Aplica"/>
    <s v="O/ Compra"/>
    <n v="42600067"/>
    <d v="2026-03-19T00:00:00"/>
    <s v="Reparacion de Muros y pintura en oficina de Fiscal SAC."/>
    <s v="JAVIER ROJAS LEYTON"/>
    <s v="6.959.294-5"/>
    <n v="200000"/>
    <x v="2"/>
  </r>
  <r>
    <s v="F.R. Coquimbo"/>
    <s v="Compra/Contratación inferior a 3 UTM"/>
    <s v="No Aplica"/>
    <x v="0"/>
    <s v="No Aplica"/>
    <s v="O/ Compra"/>
    <n v="42600068"/>
    <d v="2026-03-19T00:00:00"/>
    <s v="SERVICIO DE EXTRACCION, TRANSPORTE Y DISPOSICION FINAL DE AGUAS SERVIDAS EN FISCALIA REGIONAL"/>
    <s v="SERVICIOS ESPINOZA ESPINOZA LIMITADA"/>
    <s v="76.099.755-2"/>
    <n v="89250"/>
    <x v="2"/>
  </r>
  <r>
    <s v="F.R. Coquimbo"/>
    <s v="Compra/Contratación inferior a 3 UTM"/>
    <s v="No Aplica"/>
    <x v="0"/>
    <s v="No Aplica"/>
    <s v="O/ Compra"/>
    <n v="42600069"/>
    <d v="2026-03-19T00:00:00"/>
    <s v="Reparacion de Cortinas de Seguridad Oficina SAC.-"/>
    <s v="COMERCIALIZADORA DALUX LTDA."/>
    <s v="76.646.288-K"/>
    <n v="160650"/>
    <x v="2"/>
  </r>
  <r>
    <s v="F.R. Coquimbo"/>
    <s v="Compra/Contratación inferior a 3 UTM"/>
    <s v="No Aplica"/>
    <x v="0"/>
    <s v="No Aplica"/>
    <s v="O/ Compra"/>
    <n v="42600070"/>
    <d v="2026-03-23T00:00:00"/>
    <s v="Reparacion de Porton de acceso Vehicular SAC (cambio de fotocelda - reprogramar equipo).-"/>
    <s v="E.K PROTECCION Y CONSTRUCCION LTDA."/>
    <s v="76.754.792-7"/>
    <n v="204680"/>
    <x v="2"/>
  </r>
  <r>
    <s v="F.R. Coquimbo"/>
    <s v="Compra/Contratación inferior a 3 UTM"/>
    <s v="No Aplica"/>
    <x v="0"/>
    <s v="No Aplica"/>
    <s v="O/ Compra"/>
    <n v="42600072"/>
    <d v="2026-03-23T00:00:00"/>
    <s v="Renovacion de Suscripcion Diario el Dia (desde Enero 2026 al Enero 2027). Fiscalia Regional"/>
    <s v="ANTONIO PUGA Y COMPANIA LIMITADA"/>
    <s v="80.764.900-0"/>
    <n v="120000"/>
    <x v="2"/>
  </r>
  <r>
    <s v="F.R. Coquimbo"/>
    <s v="Compra/Contratación inferior a 3 UTM"/>
    <s v="No Aplica"/>
    <x v="0"/>
    <s v="No Aplica"/>
    <s v="O/ Compra"/>
    <n v="42600073"/>
    <d v="2026-03-23T00:00:00"/>
    <s v="Renovacion de Suscripcion Diario El Ovallino (desde Enero 2026 al Enero 2027). Fiscalia Regional"/>
    <s v="PRENSA DEL LIMARI LTDA"/>
    <s v="78.864.010-2"/>
    <n v="70001"/>
    <x v="2"/>
  </r>
  <r>
    <s v="F.R. Coquimbo"/>
    <s v="Licitación Pública"/>
    <s v="FN/MP N° 2060"/>
    <x v="1"/>
    <d v="2024-08-13T00:00:00"/>
    <s v="O/ Compra"/>
    <n v="42600079"/>
    <d v="2026-03-30T00:00:00"/>
    <s v="Pasaje aéreo para Fiscal Jefe Sacfi, quien debe realizar diligencias de investigación."/>
    <s v="Soc. de Turismo e Inversiones Inmobiliarias Limitada."/>
    <s v="76.204.527-3"/>
    <n v="138946"/>
    <x v="2"/>
  </r>
  <r>
    <s v="F.R. Coquimbo"/>
    <s v="Licitación Pública"/>
    <s v="FN/MP N° 2060"/>
    <x v="1"/>
    <d v="2024-08-13T00:00:00"/>
    <s v="O/ Compra"/>
    <n v="42600081"/>
    <d v="2026-03-30T00:00:00"/>
    <s v="Pasaje aéreo para Profesional Uravit quien asiste a Jornada Instructores EIVG."/>
    <s v="Soc. de Turismo e Inversiones Inmobiliarias Limitada."/>
    <s v="76.204.527-3"/>
    <n v="169174"/>
    <x v="2"/>
  </r>
  <r>
    <s v="F.R. Valparaíso"/>
    <s v="Compra/Contratación inferior a 3 UTM"/>
    <s v="No aplica"/>
    <x v="0"/>
    <s v="No Aplica"/>
    <s v="Boleta Electrónica"/>
    <n v="5260046"/>
    <d v="2026-03-03T00:00:00"/>
    <s v="Contratación servicio de Evaluaciones Psicolaborales"/>
    <s v="TECHNIC TALENT SPA"/>
    <s v="78.088.605-6"/>
    <n v="116500"/>
    <x v="2"/>
  </r>
  <r>
    <s v="F.R. Valparaíso"/>
    <s v="Compra/Contratación inferior a 3 UTM"/>
    <s v="No aplica"/>
    <x v="0"/>
    <s v="No Aplica"/>
    <s v="Boleta Electrónica"/>
    <n v="5260052"/>
    <d v="2026-03-09T00:00:00"/>
    <s v="Programa Calidad de Vida: Servicio de Coffee break Rapa Nui"/>
    <s v="ESTEFANIE TIARE ITI ARAKI PONT"/>
    <s v="15.486.439-3"/>
    <n v="60000"/>
    <x v="2"/>
  </r>
  <r>
    <s v="F.R. Valparaíso"/>
    <s v="Licitación Pública"/>
    <s v="FN/MP N° 2060"/>
    <x v="1"/>
    <d v="2024-08-13T00:00:00"/>
    <s v="Boleta Electrónica"/>
    <n v="5260053"/>
    <d v="2026-03-12T00:00:00"/>
    <s v="Compra pasajes aéreos por cometido Fiscal Regional: Asistencia a XIX Jornadas Patagónicas de Derecho Penal"/>
    <s v="Soc. de Turismo e Inversiones Inmobiliarias Limitada."/>
    <s v="76.204.527-3"/>
    <n v="429200"/>
    <x v="2"/>
  </r>
  <r>
    <s v="F.R. Valparaíso"/>
    <s v="Licitación Pública"/>
    <s v="FN/MP N° 2060"/>
    <x v="1"/>
    <d v="2024-08-13T00:00:00"/>
    <s v="Boleta Electrónica"/>
    <n v="5260056"/>
    <d v="2026-03-18T00:00:00"/>
    <s v="Compra pasajes aéreos por cometido Fiscal Adjunto: Asistencia a XIX Jornadas Patagónicas de Derecho Penal"/>
    <s v="Soc. de Turismo e Inversiones Inmobiliarias Limitada."/>
    <s v="76.204.527-3"/>
    <n v="314750"/>
    <x v="2"/>
  </r>
  <r>
    <s v="F.R. Valparaíso"/>
    <s v="Compra/Contratación inferior a 3 UTM"/>
    <s v="No aplica"/>
    <x v="0"/>
    <s v="No Aplica"/>
    <s v="Boleta Electrónica"/>
    <n v="5260063"/>
    <d v="2026-03-25T00:00:00"/>
    <s v="Publicación de consurso público en diario de circulación regional"/>
    <s v="EMPRESA EL MERCURIO DE VALPARAISO S A P"/>
    <s v="96.705.640-5"/>
    <n v="138040"/>
    <x v="2"/>
  </r>
  <r>
    <s v="F.R. Valparaíso"/>
    <s v="Compra/Contratación inferior a 3 UTM"/>
    <s v="No aplica"/>
    <x v="0"/>
    <s v="No Aplica"/>
    <s v="Orden de Compra"/>
    <n v="5260072"/>
    <d v="2026-03-31T00:00:00"/>
    <s v="Compra de insumos para reuniones de la fiscal regional"/>
    <s v="PROVEEDORES INTEGRALES PRISA S A"/>
    <s v="96.556.940-5"/>
    <n v="100854"/>
    <x v="2"/>
  </r>
  <r>
    <s v="F.R. O´Higgins"/>
    <s v="Compra/Contratación inferior a 3 UTM"/>
    <s v="No aplica"/>
    <x v="0"/>
    <s v="No aplica"/>
    <s v="O/Compra"/>
    <n v="6260061"/>
    <d v="2026-03-03T00:00:00"/>
    <s v="Reparación aire acondicionado oficina 3er piso frente ascensor norte (cambio bomba condensado). "/>
    <s v="REFRICLIMA SPA"/>
    <s v="77.914.712-6"/>
    <n v="139000"/>
    <x v="2"/>
  </r>
  <r>
    <s v="F.R. O´Higgins"/>
    <s v="Compra/Contratación inferior a 3 UTM"/>
    <s v="No aplica"/>
    <x v="0"/>
    <s v="No aplica"/>
    <s v="O/Compra"/>
    <n v="6260063"/>
    <d v="2026-03-06T00:00:00"/>
    <s v="Provisión e instalación de tabique bajo de vidrio en FL Graneros. "/>
    <s v="OBRAS MENORES EN CONST. LUIS MUNOZ EIRL"/>
    <s v="76.313.357-5"/>
    <n v="209000"/>
    <x v="2"/>
  </r>
  <r>
    <s v="F.R. O´Higgins"/>
    <s v="Compra/Contratación inferior a 3 UTM"/>
    <s v="No aplica"/>
    <x v="0"/>
    <s v="No aplica"/>
    <s v="O/Compra"/>
    <n v="6260064"/>
    <d v="2026-03-06T00:00:00"/>
    <s v="Publicación aviso concurso diario El Rancaguino domingo 08 de marzo. "/>
    <s v="SOCIEDAD INFORMATIVA REGIONAL S.A."/>
    <s v="96.852.720-7"/>
    <n v="24990"/>
    <x v="2"/>
  </r>
  <r>
    <s v="F.R. O´Higgins"/>
    <s v="Licitación Pública"/>
    <s v="FN/MP N° 2060"/>
    <x v="1"/>
    <d v="2024-08-13T00:00:00"/>
    <s v="O/Compra"/>
    <n v="6260065"/>
    <d v="2026-03-06T00:00:00"/>
    <s v="Pasajes aéreo Santiago-Antofagasta-Santiago por Diligencias de investigación causa RUC 2600317XXX-X Pasajero+s Aquiles Cubillos y Carlos Fuentes"/>
    <s v="Soc. de Turismo e Inversiones Inmobiliarias Limitada."/>
    <s v="76.204.527-3"/>
    <n v="1103084"/>
    <x v="2"/>
  </r>
  <r>
    <s v="F.R. O´Higgins"/>
    <s v="Compra/Contratación inferior a 3 UTM"/>
    <s v="No aplica"/>
    <x v="0"/>
    <s v="No aplica"/>
    <s v="O/Compra"/>
    <n v="6260071"/>
    <d v="2026-03-12T00:00:00"/>
    <s v="Traslado termostato 2do piso centro Fiscalía Regional"/>
    <s v="REFRICLIMA SPA"/>
    <s v="77.914.712-6"/>
    <n v="139000"/>
    <x v="2"/>
  </r>
  <r>
    <s v="F.R. O´Higgins"/>
    <s v="Contratacion Directa"/>
    <s v="FR/MP N° 35"/>
    <x v="0"/>
    <d v="2026-02-13T00:00:00"/>
    <s v="O/Compra"/>
    <n v="6260074"/>
    <d v="2026-03-13T00:00:00"/>
    <s v="Adquisición aproximadamente de 40m2 de piso vinílico en sala de reuniones. "/>
    <s v="COMERCIALIZADORA UZA SPA"/>
    <s v="77.665.454-K"/>
    <n v="627573"/>
    <x v="2"/>
  </r>
  <r>
    <s v="F.R. O´Higgins"/>
    <s v="Contratacion Directa"/>
    <s v="FN/MP N° 520"/>
    <x v="0"/>
    <d v="2026-03-06T00:00:00"/>
    <s v="O/Compra"/>
    <n v="6260086"/>
    <d v="2026-03-25T00:00:00"/>
    <s v="Servicio de blindaje del vehículo asignado a Fiscal Regional Kia Sorento. "/>
    <s v="BLINDEK RENT A CAR SPA"/>
    <s v="76.509.855-6"/>
    <n v="26180000"/>
    <x v="2"/>
  </r>
  <r>
    <s v="F.R. O´Higgins"/>
    <s v="Contratacion Directa"/>
    <s v="FR/MP N° 62"/>
    <x v="0"/>
    <d v="2026-03-16T00:00:00"/>
    <s v="O/Compra"/>
    <n v="6260087"/>
    <d v="2026-03-25T00:00:00"/>
    <s v="Servicio de internet en edificio de la Fiscalía Regional y Local de Rancagua. "/>
    <s v="GTD MANQUEHUE S.A."/>
    <s v="93.737.000-8"/>
    <n v="1085280"/>
    <x v="2"/>
  </r>
  <r>
    <s v="F.R. O´Higgins"/>
    <s v="Compra/Contratación inferior a 3 UTM"/>
    <s v="No aplica"/>
    <x v="0"/>
    <s v="No aplica"/>
    <s v="O/Compra"/>
    <n v="6260088"/>
    <d v="2026-03-25T00:00:00"/>
    <s v="Publicación aviso concurso diario El Rancaguino domingo 29 de marzo"/>
    <s v="SOCIEDAD INFORMATIVA REGIONAL S.A."/>
    <s v="96.852.720-7"/>
    <n v="24990"/>
    <x v="2"/>
  </r>
  <r>
    <s v="F.R. O´Higgins"/>
    <s v="Licitación Pública"/>
    <s v="FN/MP N° 2060"/>
    <x v="1"/>
    <d v="2024-08-13T00:00:00"/>
    <s v="O/Compra"/>
    <n v="6260089"/>
    <d v="2026-03-25T00:00:00"/>
    <s v="Pasaje aéreo Santiago-Balmaceda-Santiago por Jornadas Patagónicas Pasajero Fiscal Aquiles Cubillos"/>
    <s v="Soc. de Turismo e Inversiones Inmobiliarias Limitada."/>
    <s v="76.204.527-3"/>
    <n v="290329"/>
    <x v="2"/>
  </r>
  <r>
    <s v="F.R. O´Higgins"/>
    <s v="Contratacion Directa"/>
    <s v="FR/MP N° 72"/>
    <x v="0"/>
    <d v="2026-03-25T00:00:00"/>
    <s v="O/Compra"/>
    <n v="6260090"/>
    <d v="2026-03-26T00:00:00"/>
    <s v="Trabajos de reparación de canal de aguas lluvias de la cubierta del edificio de la Fiscalía Local de Pichilemu. Resolución FR/MP N ° 072/2026"/>
    <s v="PEDRO HERNAN CARRENO PINO"/>
    <s v="11.555.059-4"/>
    <n v="833000"/>
    <x v="2"/>
  </r>
  <r>
    <s v="F.R. O´Higgins"/>
    <s v="Licitación Pública"/>
    <s v="FN/MP N° 2060"/>
    <x v="1"/>
    <d v="2024-08-13T00:00:00"/>
    <s v="O/Compra"/>
    <n v="6260092"/>
    <d v="2026-03-27T00:00:00"/>
    <s v="Pasaje aéreo Santiago-Balmaceda-Santiago por Jornadas Patagónicas Pasajera Carina Valdés"/>
    <s v="Soc. de Turismo e Inversiones Inmobiliarias Limitada."/>
    <s v="76.204.527-3"/>
    <n v="437163"/>
    <x v="2"/>
  </r>
  <r>
    <s v="F.R. O´Higgins"/>
    <s v="Licitación Pública"/>
    <s v="FN/MP N° 2060"/>
    <x v="1"/>
    <d v="2024-08-13T00:00:00"/>
    <s v="O/Compra"/>
    <n v="6260096"/>
    <d v="2026-03-30T00:00:00"/>
    <s v="Cambio itinerario regreso pasaje aéreo Fiscal Regional Aquiles Cubillos"/>
    <s v="Soc. de Turismo e Inversiones Inmobiliarias Limitada."/>
    <s v="76.204.527-3"/>
    <n v="106000"/>
    <x v="2"/>
  </r>
  <r>
    <s v="F.R. O´Higgins"/>
    <s v="Licitación Pública"/>
    <s v="FN/MP N° 2060"/>
    <x v="1"/>
    <d v="2024-08-13T00:00:00"/>
    <s v="O/Compra"/>
    <n v="6260103"/>
    <d v="2026-03-31T00:00:00"/>
    <s v="Pasaje aéreo Santiago-Balmaceda-Santiago por Jornadas Patagónicas Pasajero Andrés Jara"/>
    <s v="Soc. de Turismo e Inversiones Inmobiliarias Limitada."/>
    <s v="76.204.527-3"/>
    <n v="357000"/>
    <x v="2"/>
  </r>
  <r>
    <s v="F.R. Maule"/>
    <s v="Compra/Contratación inferior a 3 UTM"/>
    <s v="No Aplica"/>
    <x v="0"/>
    <s v="No Aplica"/>
    <s v="Orden de Compra"/>
    <n v="7260027"/>
    <d v="2026-03-04T00:00:00"/>
    <s v="Mantención y revisión equipo de aire acondicionado 5to piso. Fiscalía Regional del Maule."/>
    <s v="MONTAJE Y SERV IND C"/>
    <s v="76.514.931-2"/>
    <n v="176120"/>
    <x v="2"/>
  </r>
  <r>
    <s v="F.R. Maule"/>
    <s v="Compra/Contratación inferior a 3 UTM"/>
    <s v="No Aplica"/>
    <x v="0"/>
    <s v="No Aplica"/>
    <s v="Orden de Compra"/>
    <n v="7260031"/>
    <d v="2026-03-04T00:00:00"/>
    <s v="Reparación de llave de paso en baño público del edificio de la Fiscalía Regional del Maule"/>
    <s v="PEDRO MAUREIRA GONZA"/>
    <s v="8.617.240-2"/>
    <n v="120000"/>
    <x v="2"/>
  </r>
  <r>
    <s v="F.R. Maule"/>
    <s v="Compra/Contratación inferior a 3 UTM"/>
    <s v="No Aplica"/>
    <x v="0"/>
    <s v="No Aplica"/>
    <s v="Orden de Compra"/>
    <n v="7260033"/>
    <d v="2026-03-09T00:00:00"/>
    <s v="Etoken y firma electrónica - SISREC - Fiscalía Regional"/>
    <s v="Empresa Nacional de Certificación Electrónica SPA"/>
    <s v="96.928.180-5"/>
    <n v="127923"/>
    <x v="2"/>
  </r>
  <r>
    <s v="F.R. Maule"/>
    <s v="Compra/Contratación inferior a 3 UTM"/>
    <s v="No Aplica"/>
    <x v="0"/>
    <s v="No Aplica"/>
    <s v="Orden de Compra"/>
    <n v="7260034"/>
    <d v="2026-03-09T00:00:00"/>
    <s v="Suministro e instalación de llave temporizada WC Fiscalía Regional del Maule"/>
    <s v="PEDRO MAUREIRA GONZA"/>
    <s v="8.617.240-2"/>
    <n v="87501"/>
    <x v="2"/>
  </r>
  <r>
    <s v="F.R. Maule"/>
    <s v="Compra/Contratación inferior a 3 UTM"/>
    <s v="No Aplica"/>
    <x v="0"/>
    <s v="No Aplica"/>
    <s v="Orden de Compra"/>
    <n v="7260035"/>
    <d v="2026-03-10T00:00:00"/>
    <s v="Evaluación Psicolaboral para el cargo de Analista Honorarios ECOH"/>
    <s v="ADISTRA COMERCIAL LT"/>
    <s v="79.533.350-9"/>
    <n v="42840"/>
    <x v="2"/>
  </r>
  <r>
    <s v="F.R. Maule"/>
    <s v="Compra/Contratación inferior a 3 UTM"/>
    <s v="No Aplica"/>
    <x v="0"/>
    <s v="No Aplica"/>
    <s v="Orden de Compra"/>
    <n v="7260045"/>
    <d v="2026-03-13T00:00:00"/>
    <s v="Suministro e instalación de un tubo fluorescente para iluminación en interior de cabina ascensor FL Linares"/>
    <s v="ASCENSORES SCHINDLER CHILE S.A."/>
    <s v="93.565.000-3"/>
    <n v="69867"/>
    <x v="2"/>
  </r>
  <r>
    <s v="F.R. Maule"/>
    <s v="Compra/Contratación inferior a 3 UTM"/>
    <s v="No Aplica"/>
    <x v="0"/>
    <s v="No Aplica"/>
    <s v="Orden de Compra"/>
    <n v="7260046"/>
    <d v="2026-03-13T00:00:00"/>
    <s v="Suministro e instalación de 2 baterías ascensor FL Parral"/>
    <s v="TK ELEVADORES CHILE"/>
    <s v="96.726.480-6"/>
    <n v="142245"/>
    <x v="2"/>
  </r>
  <r>
    <s v="F.R. Maule"/>
    <s v="Compra/Contratación inferior a 3 UTM"/>
    <s v="No Aplica"/>
    <x v="0"/>
    <s v="No Aplica"/>
    <s v="Orden de Compra"/>
    <n v="7260047"/>
    <d v="2026-03-16T00:00:00"/>
    <s v="Reparación de fluxómetro WC Público y reemplazo de llave jardín estacionamiento Fiscalía Regional del Maule"/>
    <s v="PEDRO MAUREIRA GONZA"/>
    <s v="8.617.240-2"/>
    <n v="158672"/>
    <x v="2"/>
  </r>
  <r>
    <s v="F.R. Maule"/>
    <s v="Compra/Contratación inferior a 3 UTM"/>
    <s v="No Aplica"/>
    <x v="0"/>
    <s v="No Aplica"/>
    <s v="Orden de Compra"/>
    <n v="7260059"/>
    <d v="2026-03-27T00:00:00"/>
    <s v="Diagnostico y evaluación para notebooks institucionales"/>
    <s v="SOCIEDAD COMERCIAL L"/>
    <s v="76.306.996-6"/>
    <n v="100000"/>
    <x v="2"/>
  </r>
  <r>
    <s v="F.R. Maule"/>
    <s v="Licitación Pública"/>
    <s v="FN/MP N° 2060"/>
    <x v="1"/>
    <d v="2024-08-13T00:00:00"/>
    <s v="Orden de Compra"/>
    <n v="7260064"/>
    <d v="2026-03-30T00:00:00"/>
    <s v="Pasajes aéreos, Fiscalía Regional - Jornadas Patagónicas de Derecho Penal el 9 y 10 de abril Coyhaique. (Santiago - Balmaceda - Santiago)"/>
    <s v="Soc. de Turismo e Inversiones Inmobiliarias Limitada."/>
    <s v="76.204.527-3"/>
    <n v="998820"/>
    <x v="2"/>
  </r>
  <r>
    <s v="F.R. Maule"/>
    <s v="Contratacion Directa"/>
    <s v="FRM N°51/2026"/>
    <x v="0"/>
    <d v="2026-03-25T00:00:00"/>
    <s v="Orden de Compra"/>
    <n v="7260065"/>
    <d v="2026-03-30T00:00:00"/>
    <s v="Mantención 60.000 Kms. Vehículo Fiscalía Móvil. PPU SXSS88. Transferencia consolidada UNAAC. Res. FRM 51/2026."/>
    <s v="DELTA AUTOMOTRIZ SPA"/>
    <s v="76.283.312-3"/>
    <n v="377512"/>
    <x v="2"/>
  </r>
  <r>
    <s v="F.R. Maule"/>
    <s v="Contratacion Directa"/>
    <s v="FRM N°53/2026"/>
    <x v="0"/>
    <d v="2026-03-25T00:00:00"/>
    <s v="Orden de Compra"/>
    <n v="7260066"/>
    <d v="2026-03-31T00:00:00"/>
    <s v="Revisión de control centralizado para sistema de climatización de FL Talca, Resolución FRM N° 53/2026"/>
    <s v="FCK INGENIERÍA LTDA"/>
    <s v="76.195.421-0"/>
    <n v="474120"/>
    <x v="2"/>
  </r>
  <r>
    <s v="F.R. Maule"/>
    <s v="Contratacion Directa"/>
    <s v="FRM N°52/2026"/>
    <x v="0"/>
    <d v="2026-03-25T00:00:00"/>
    <s v="Orden de Compra"/>
    <n v="7260067"/>
    <d v="2026-03-31T00:00:00"/>
    <s v="Mantención 10.000 Kms. Vehículo ECOH Proyecto ECOH. PPU TTYY60. RESOLUCION FRM N°52-2026."/>
    <s v="E. KOVACS S.A."/>
    <s v="80.522.900-4"/>
    <n v="406410"/>
    <x v="2"/>
  </r>
  <r>
    <s v="F.R. Maule"/>
    <s v="Compra/Contratación inferior a 3 UTM"/>
    <s v="No Aplica"/>
    <x v="0"/>
    <s v="No Aplica"/>
    <s v="Orden de Compra"/>
    <n v="7260068"/>
    <d v="2026-03-31T00:00:00"/>
    <s v="Mantención de 5 extintores, Fiscalía Regional"/>
    <s v="SEAL FIRE SPA"/>
    <s v="77.037.311-5"/>
    <n v="47541"/>
    <x v="2"/>
  </r>
  <r>
    <s v="F.R. Maule"/>
    <s v="Licitación Pública"/>
    <s v="FN/MP N° 2060"/>
    <x v="1"/>
    <d v="2024-08-13T00:00:00"/>
    <s v="Orden de Compra"/>
    <n v="7260073"/>
    <d v="2026-03-31T00:00:00"/>
    <s v="Pasaje aéreo Abogada UNAAC- Jornadas Patagónicas de Derecho Penal el 9 y 10 de abril Coyhaique. (Santiago - Balmaceda - Santiago)"/>
    <s v="Soc. de Turismo e Inversiones Inmobiliarias Limitada."/>
    <s v="76.204.527-3"/>
    <n v="332940"/>
    <x v="2"/>
  </r>
  <r>
    <s v="F.R. Maule"/>
    <s v="Compra/Contratación inferior a 3 UTM"/>
    <s v="FN Nº 1715/2015"/>
    <x v="0"/>
    <d v="2015-10-02T00:00:00"/>
    <s v="Orden de Compra"/>
    <s v="No Aplica"/>
    <d v="2026-03-03T00:00:00"/>
    <s v="Comparecencia Juicio Oral, FL Talca"/>
    <s v="GERARDO ANTONIO CHANDIA GARRIDO"/>
    <s v="15.139.335-7"/>
    <n v="159367"/>
    <x v="2"/>
  </r>
  <r>
    <s v="F.R. Ñuble"/>
    <s v="Licitación Privada"/>
    <s v="RES DER N° 25/2024"/>
    <x v="2"/>
    <d v="2024-12-19T00:00:00"/>
    <s v="OC"/>
    <n v="20260033"/>
    <d v="2026-03-25T00:00:00"/>
    <s v="Servicio de 3 evaluaciones psicolaboral para cargo Abogado Asistente para la FR Ñuble"/>
    <s v="CONSULTORIA E INVESTIGACION EN RRHH SPA"/>
    <s v="76.580.320-9"/>
    <n v="418339"/>
    <x v="2"/>
  </r>
  <r>
    <s v="F.R. Ñuble"/>
    <s v="Licitación Privada"/>
    <s v="RES DER N° 25/2024"/>
    <x v="2"/>
    <d v="2024-12-19T00:00:00"/>
    <s v="OC"/>
    <n v="20260031"/>
    <d v="2026-03-19T00:00:00"/>
    <s v="Servicio de 3 evaluaciones psicolaboral para cargo Administrador Fiscalía para la FL Chillan"/>
    <s v="CONSULTORIA E INVESTIGACION EN RRHH SPA"/>
    <s v="76.580.320-9"/>
    <n v="418339"/>
    <x v="2"/>
  </r>
  <r>
    <s v="F.R. Ñuble"/>
    <s v="Licitación Privada"/>
    <s v="RES DER N° 25/2024"/>
    <x v="2"/>
    <d v="2024-12-19T00:00:00"/>
    <s v="OC"/>
    <n v="20260037"/>
    <d v="2026-03-31T00:00:00"/>
    <s v="Servicio de 3 evaluaciones psicolaboral para cargo Administrativo de causa para la FL Chillan"/>
    <s v="CONSULTORIA E INVESTIGACION EN RRHH SPA"/>
    <s v="76.580.320-9"/>
    <n v="298813"/>
    <x v="2"/>
  </r>
  <r>
    <s v="F.R. Ñuble"/>
    <s v="Compra/Contratación inferior a 3 UTM"/>
    <s v="No Aplica"/>
    <x v="0"/>
    <s v="No Aplica"/>
    <s v="OC"/>
    <n v="20260028"/>
    <d v="2026-03-17T00:00:00"/>
    <s v="Mantencion recambio de 2 focos oficina 11 FR ñuble, servicio retiro de 1 hoja puerta acceso pricipal"/>
    <s v="ELECTRON INGENIERIA SPA"/>
    <s v="77.178.231-0"/>
    <n v="200000"/>
    <x v="2"/>
  </r>
  <r>
    <s v="F.R. Ñuble"/>
    <s v="Compra/Contratación inferior a 3 UTM"/>
    <s v="No Aplica"/>
    <x v="0"/>
    <s v="No Aplica"/>
    <s v="OC"/>
    <n v="20260026"/>
    <d v="2026-03-11T00:00:00"/>
    <s v="Provisión e instalación de 1 unid. interruptor 9/12 Bticino Luzica Blanco, 5 Unid. Plafon LED embutido"/>
    <s v="VOLTMEK SPA"/>
    <s v="77.772.224-7"/>
    <n v="180001"/>
    <x v="2"/>
  </r>
  <r>
    <s v="F.R. Ñuble"/>
    <s v="Compra/Contratación inferior a 3 UTM"/>
    <s v="No Aplica"/>
    <x v="0"/>
    <s v="No Aplica"/>
    <s v="OC"/>
    <n v="20260029"/>
    <d v="2026-03-17T00:00:00"/>
    <s v="Servicio de atencion para 22 personas Dia de la mujer"/>
    <s v="COMERCIAL HUEMUL SPA"/>
    <s v="78.053.126-6"/>
    <n v="209440"/>
    <x v="2"/>
  </r>
  <r>
    <s v="F.R. Ñuble"/>
    <s v="Compra/Contratación inferior a 3 UTM"/>
    <s v="No Aplica"/>
    <x v="0"/>
    <s v="No Aplica"/>
    <s v="OC"/>
    <n v="20260036"/>
    <d v="2026-03-31T00:00:00"/>
    <s v="Servicio instalacion de enchufe ubicado en pozo y otro en la cabina del ascensor de la FL Chillan"/>
    <s v="ASCENSORES SCHINDLER CHILE S.A."/>
    <s v="93.565.000-3"/>
    <n v="208603"/>
    <x v="2"/>
  </r>
  <r>
    <s v="F.R. Ñuble"/>
    <s v="Compra/Contratación inferior a 3 UTM"/>
    <s v="No Aplica"/>
    <x v="0"/>
    <s v="No Aplica"/>
    <s v="OC"/>
    <n v="20260027"/>
    <d v="2026-03-17T00:00:00"/>
    <s v="Adquisicion de servicio de Taller, Programa Calidad de Vida"/>
    <s v="MARCELA VALENTINA NORIEGA GALLARDO"/>
    <s v="17.351.390-9"/>
    <n v="200000"/>
    <x v="2"/>
  </r>
  <r>
    <s v="F.R. Biobio"/>
    <s v="Compra/Contratación inferior a 3 UTM"/>
    <s v="No Aplica"/>
    <x v="0"/>
    <s v="No Aplica"/>
    <s v="Orden de Servicio"/>
    <n v="8260032"/>
    <d v="2026-03-23T00:00:00"/>
    <s v="Provisión e Instalación de puerta en Oficina Atención Curanilahue."/>
    <s v="LUIS ALBERTO GATICA GATIC"/>
    <s v="9.953.142-8"/>
    <n v="198730"/>
    <x v="2"/>
  </r>
  <r>
    <s v="F.R. Biobio"/>
    <s v="Compra/Contratación inferior a 3 UTM"/>
    <s v="No Aplica"/>
    <x v="0"/>
    <s v="No Aplica"/>
    <s v="Orden de Servicio"/>
    <n v="8260026"/>
    <d v="2026-03-11T00:00:00"/>
    <s v="Reparación brazo ventana proyectante 4° piso Fiscalía Regional."/>
    <s v="EMCO LTDA."/>
    <s v="76.065.100-1"/>
    <n v="200515"/>
    <x v="2"/>
  </r>
  <r>
    <s v="F.R. Biobio"/>
    <s v="Compra/Contratación inferior a 3 UTM"/>
    <s v="No Aplica"/>
    <x v="0"/>
    <s v="No Aplica"/>
    <s v="Orden de Servicio"/>
    <n v="8260036"/>
    <d v="2026-03-31T00:00:00"/>
    <s v="Reparación vano de ventana para fijación soportes de cortina oficina segundo nivel Fiscalía Regional."/>
    <s v="EMCO LTDA."/>
    <s v="76.065.100-1"/>
    <n v="190400"/>
    <x v="2"/>
  </r>
  <r>
    <s v="F.R. Biobio"/>
    <s v="Compra/Contratación inferior a 3 UTM"/>
    <s v="No Aplica"/>
    <x v="0"/>
    <s v="No Aplica"/>
    <s v="Orden de Servicio"/>
    <n v="8260029"/>
    <d v="2026-03-23T00:00:00"/>
    <s v="Reparaciones e instalaciones de mejora eléctricas en Fiscalía Regional."/>
    <s v="INSTALACIONES ELECTR CLAU"/>
    <s v="77.356.018-8"/>
    <n v="184926"/>
    <x v="2"/>
  </r>
  <r>
    <s v="F.R. Biobio"/>
    <s v="Compra/Contratación inferior a 3 UTM"/>
    <s v="No Aplica"/>
    <x v="0"/>
    <s v="No Aplica"/>
    <s v="Orden de Compra"/>
    <n v="8260028"/>
    <d v="2026-03-23T00:00:00"/>
    <s v="Compra de vestuario para funcionaria Fiscalía Regional. "/>
    <s v="GIDI CONFECCIONES INDUSTR"/>
    <s v="78.115.130-0"/>
    <n v="91463"/>
    <x v="2"/>
  </r>
  <r>
    <s v="F.R. Biobio"/>
    <s v="Contratacion Directa"/>
    <s v="Res.FR.N° 155"/>
    <x v="0"/>
    <d v="2026-03-17T00:00:00"/>
    <s v="Orden de Servicio"/>
    <n v="8260030"/>
    <d v="2026-03-23T00:00:00"/>
    <s v="Mantención 10.000 km. vehículo institucional Unidad Ecoh Los Ángeles."/>
    <s v="COSECHE SPA"/>
    <s v="91.139.000-0"/>
    <n v="446990"/>
    <x v="2"/>
  </r>
  <r>
    <s v="F.R. Biobio"/>
    <s v="Contratacion Directa"/>
    <s v="FRN° 138"/>
    <x v="0"/>
    <d v="2026-03-09T00:00:00"/>
    <s v="Contrato"/>
    <n v="138"/>
    <d v="2026-03-09T00:00:00"/>
    <s v="Renovación de contrato arrendamiento Bodega 5-C  Región Bio Bio. Periodo de un mes  a contar del  01 de marzo hasta 30 de abril 2026."/>
    <s v="MEGACENTRO SAN PEDRO SPA"/>
    <s v="76.390.430-K"/>
    <n v="9192400"/>
    <x v="2"/>
  </r>
  <r>
    <s v="F.R. Biobio"/>
    <s v="Contratacion Directa"/>
    <s v="FRN° 138"/>
    <x v="0"/>
    <d v="2026-03-09T00:00:00"/>
    <s v="Contrato"/>
    <n v="138"/>
    <d v="2026-03-09T00:00:00"/>
    <s v="Renovación de contrato arrendamiento Bodega Recoleta . Periodo de un mes  a contar del  01 de marzo hasta 30 de abril 2026."/>
    <s v="MI BODEGA RECOLETA SPA"/>
    <s v="77.901.944-6"/>
    <n v="1096547"/>
    <x v="2"/>
  </r>
  <r>
    <s v="F.R. Biobio"/>
    <s v="Contratacion Directa"/>
    <s v="FRN° 138"/>
    <x v="0"/>
    <d v="2026-03-09T00:00:00"/>
    <s v="Contrato"/>
    <n v="138"/>
    <d v="2026-03-09T00:00:00"/>
    <s v="Renovación de contrato arrendamiento Bodega Chillan. Periodo de un mes  a contar del  01 de marzo hasta 30 de abril 2026."/>
    <s v="MI BODEGA SPA"/>
    <s v="76.156.598-2"/>
    <n v="1688697"/>
    <x v="2"/>
  </r>
  <r>
    <s v="F.R. Biobio"/>
    <s v="Contratacion Directa"/>
    <s v="FRN° 138"/>
    <x v="0"/>
    <d v="2026-03-09T00:00:00"/>
    <s v="Contrato"/>
    <n v="138"/>
    <d v="2026-03-09T00:00:00"/>
    <s v="Renovación de contrato arrendamiento Bodega Rancagua . Periodo de un mes  a contar del  01 de marzo hasta 30 de abril 2026."/>
    <s v="MI BODEGA SPA"/>
    <s v="76.156.598-2"/>
    <n v="527359"/>
    <x v="2"/>
  </r>
  <r>
    <s v="F.R. Biobio"/>
    <s v="Contratacion Directa"/>
    <s v="FRN° 138"/>
    <x v="0"/>
    <d v="2026-03-09T00:00:00"/>
    <s v="Contrato"/>
    <n v="138"/>
    <d v="2026-03-09T00:00:00"/>
    <s v="Renovación de contrato arrendamiento Bodega  Temuco . Periodo de un mes  a contar del  01 de marzo hasta 30 de abril 2026."/>
    <s v="MI BODEGA SPA"/>
    <s v="76.156.598-2"/>
    <n v="947272"/>
    <x v="2"/>
  </r>
  <r>
    <s v="F.R. Biobio"/>
    <s v="Contratacion Directa"/>
    <s v="FRN° 156"/>
    <x v="0"/>
    <d v="2006-03-17T00:00:00"/>
    <s v="Contrato"/>
    <n v="156"/>
    <d v="2026-03-17T00:00:00"/>
    <s v="Mantenimiento Preventivo de Grupo  Electrógeno Fiscalía Local Concepción .  Periodo de dos años a contar del 01 de marzo de 2026."/>
    <s v="DISTRIBUIDORA PERKINS CHILENA S.A.C"/>
    <s v="93.641.000-6"/>
    <n v="4112799.9999999995"/>
    <x v="2"/>
  </r>
  <r>
    <s v="F.R. Biobio"/>
    <s v="Contratacion Directa"/>
    <s v="FRN° 165"/>
    <x v="0"/>
    <d v="2026-03-23T00:00:00"/>
    <s v="Contrato"/>
    <n v="165"/>
    <d v="2026-03-23T00:00:00"/>
    <s v="Mantenimiento Preventivo de Grupo  Electrógeno Fiscalía Local Yumbel .  Periodo de dos años a contar del 01 de marzo de 2026."/>
    <s v="DISTRIBUIDORA PERKINS CHILENA S.A.C"/>
    <s v="93.641.000-7"/>
    <n v="3627200.0000000005"/>
    <x v="2"/>
  </r>
  <r>
    <s v="F.R. Biobio"/>
    <s v="Contratacion Directa"/>
    <s v="FRN° 166"/>
    <x v="0"/>
    <d v="2026-03-23T00:00:00"/>
    <s v="Contrato"/>
    <n v="166"/>
    <d v="2026-03-23T00:00:00"/>
    <s v="Mantenimiento Preventivo de Grupo  Electrógeno Fiscalía Local Talcahuano .  Periodo de dos años a contar del 01 de marzo de 2026."/>
    <s v="DISTRIBUIDORA PERKINS CHILENA S.A.C"/>
    <s v="93.641.000-8"/>
    <n v="4112799.9999999995"/>
    <x v="2"/>
  </r>
  <r>
    <s v="F.R. La Araucanía"/>
    <s v="Compra/Contratación inferior a 3 UTM"/>
    <s v="No Aplica"/>
    <x v="0"/>
    <s v="No Aplica"/>
    <s v="O/Compra"/>
    <n v="9260034"/>
    <d v="2026-03-04T00:00:00"/>
    <s v="Publicación de aviso de concurso público para cargo de la región."/>
    <s v="Sociedad Periodistica Araucania S.A."/>
    <s v="87.778.800-8"/>
    <n v="203811"/>
    <x v="2"/>
  </r>
  <r>
    <s v="F.R. La Araucanía"/>
    <s v="Compra/Contratación inferior a 3 UTM"/>
    <s v="No Aplica"/>
    <x v="0"/>
    <s v="No Aplica"/>
    <s v="O/Compra"/>
    <n v="9260035"/>
    <d v="2026-03-09T00:00:00"/>
    <s v="Mediciones eléctricas en las Fiscalías Locales de Lautaro, Victoria y Nueva Imperial."/>
    <s v="Empresa de Telecomunicaciones Carlos Miguel Bernt Leonard E.I.R.L."/>
    <s v="77.803.150-7"/>
    <n v="198730"/>
    <x v="2"/>
  </r>
  <r>
    <s v="F.R. La Araucanía"/>
    <s v="Licitación Pública"/>
    <s v="FN/MP N° 2060"/>
    <x v="1"/>
    <d v="2024-08-13T00:00:00"/>
    <s v="O/Compra"/>
    <n v="9260037"/>
    <d v="2026-03-11T00:00:00"/>
    <s v="Pasajes aéreos para funcionario en comisión de servicio, trayecto Tco.-Santiago. Tco."/>
    <s v="Soc. de Turismo e Inversiones Inmobiliarias Limitada."/>
    <s v="76.204.527-3"/>
    <n v="306058"/>
    <x v="2"/>
  </r>
  <r>
    <s v="F.R. La Araucanía"/>
    <s v="Compra/Contratación inferior a 3 UTM"/>
    <s v="No Aplica"/>
    <x v="0"/>
    <s v="No Aplica"/>
    <s v="O/Compra"/>
    <n v="9260041"/>
    <d v="2026-03-17T00:00:00"/>
    <s v="Reparación de ventana en la Fiscalía Local de Nueva Imperial."/>
    <s v="Construcciones Patricio Manosalva Fernández E.I.R.L."/>
    <s v="76.490.409-5"/>
    <n v="162792"/>
    <x v="2"/>
  </r>
  <r>
    <s v="F.R. La Araucanía"/>
    <s v="Compra/Contratación inferior a 3 UTM"/>
    <s v="No Aplica"/>
    <x v="0"/>
    <s v="No Aplica"/>
    <s v="O/Compra"/>
    <n v="9260042"/>
    <d v="2026-03-17T00:00:00"/>
    <s v="Provisión e instalación de termo eléctrico en la Fiscalía Local de Lautaro."/>
    <s v="Inversiones Manquemilla Spa."/>
    <s v="78.368.147-1"/>
    <n v="148750"/>
    <x v="2"/>
  </r>
  <r>
    <s v="F.R. La Araucanía"/>
    <s v="Licitación Pública"/>
    <s v="FN/MP N° 2060"/>
    <x v="1"/>
    <d v="2024-08-13T00:00:00"/>
    <s v="O/Compra"/>
    <n v="9260044"/>
    <d v="2026-03-24T00:00:00"/>
    <s v="Pasajes aéreos para funcionario en comisión de servicio, trayecto Tco.-Santiago. Tco."/>
    <s v="Soc. de Turismo e Inversiones Inmobiliarias Limitada."/>
    <s v="76.204.527-3"/>
    <n v="211346"/>
    <x v="2"/>
  </r>
  <r>
    <s v="F.R. La Araucanía"/>
    <s v="Compra/Contratación inferior a 3 UTM"/>
    <s v="No Aplica"/>
    <x v="0"/>
    <s v="No Aplica"/>
    <s v="O/Compra"/>
    <n v="9260045"/>
    <d v="2026-03-24T00:00:00"/>
    <s v="Publicación de aviso de concurso público para cargo de la región."/>
    <s v="Sociedad Periodistica Araucania S.A."/>
    <s v="87.778.800-8"/>
    <n v="203811"/>
    <x v="2"/>
  </r>
  <r>
    <s v="F.R. La Araucanía"/>
    <s v="Licitación Pública"/>
    <s v="FN/MP N° 2060"/>
    <x v="1"/>
    <d v="2024-08-13T00:00:00"/>
    <s v="O/Compra"/>
    <n v="9260046"/>
    <d v="2026-03-24T00:00:00"/>
    <s v="Pasajes aéreos para funcionario en comisión de servicio, trayecto Tco.-Santiago. Tco."/>
    <s v="Soc. de Turismo e Inversiones Inmobiliarias Limitada."/>
    <s v="76.204.527-3"/>
    <n v="234346"/>
    <x v="2"/>
  </r>
  <r>
    <s v="F.R. La Araucanía"/>
    <s v="Compra/Contratación inferior a 3 UTM"/>
    <s v="No Aplica"/>
    <x v="0"/>
    <s v="No Aplica"/>
    <s v="O/Compra"/>
    <n v="9260047"/>
    <d v="2026-03-25T00:00:00"/>
    <s v="Arriendo de salón para reunión de gestión de la Fiscalia Regional."/>
    <s v="Inversiones R.S. Ltda."/>
    <s v="76.509.490-9"/>
    <n v="154700"/>
    <x v="2"/>
  </r>
  <r>
    <s v="F.R. Los Ríos"/>
    <s v="Compra/Contratación inferior a 3 UTM"/>
    <s v="No Aplica"/>
    <x v="0"/>
    <s v="No Aplica"/>
    <s v="Orden de Compra"/>
    <n v="19260043"/>
    <d v="2026-03-13T00:00:00"/>
    <s v="Aviso M4C2: Cobertura region de Los Rios tamaño 7,1 cm alto 8 cm anch, caracteristicas blanco y negro ubicaciòn preferencial publicacion el dia domingo 15 de marzo 2026, Administrativo FL de La Union. "/>
    <s v="Soc. Periodistica Araucania S.A."/>
    <s v="87.778.800-8"/>
    <n v="90812"/>
    <x v="2"/>
  </r>
  <r>
    <s v="F.R. Los Ríos"/>
    <s v="Compra/Contratación inferior a 3 UTM"/>
    <s v="No Aplica"/>
    <x v="0"/>
    <s v="No Aplica"/>
    <s v="Orden de Compra"/>
    <n v="19260044"/>
    <d v="2026-03-19T00:00:00"/>
    <s v="Compra insumos de cafeteria, para unidad de Recursos Humanos"/>
    <s v="Carlos Alfredo Vistoso Jara"/>
    <s v="8.128.362-1"/>
    <n v="96383"/>
    <x v="2"/>
  </r>
  <r>
    <s v="F.R. Los Ríos"/>
    <s v="Licitación Pública"/>
    <s v="FN/MP N° 2060"/>
    <x v="1"/>
    <d v="2024-08-13T00:00:00"/>
    <s v="Orden de Compra"/>
    <n v="19260048"/>
    <d v="2026-03-19T00:00:00"/>
    <s v="Compra de pasajes a Fiscal Regional Tatiana Esquivel de Valdivia - Santiago - Valdivia desde el 25 al 26 de marzo 2026, sesion ordinaria de consejo general, en dependencia de la Fiscalia Nacional."/>
    <s v="Soc. de Turismo e Inversiones Inmobiliarias Limitada."/>
    <s v="76.204.527-3"/>
    <n v="203890"/>
    <x v="2"/>
  </r>
  <r>
    <s v="F.R. Los Ríos"/>
    <s v="Licitación Pública"/>
    <s v="FN/MP N° 2060"/>
    <x v="1"/>
    <d v="2024-08-13T00:00:00"/>
    <s v="Orden de Compra"/>
    <n v="19260050"/>
    <d v="2026-03-25T00:00:00"/>
    <s v="Compra de pasajes a Rodrigo Reyes de Valdivia - Santiago - Valdivia desde el 14 al 17 de marzo 2026, jornada de instructores EIV del MP."/>
    <s v="Soc. de Turismo e Inversiones Inmobiliarias Limitada."/>
    <s v="76.204.527-3"/>
    <n v="177390"/>
    <x v="2"/>
  </r>
  <r>
    <s v="F.R. Los Ríos"/>
    <s v="Compra/Contratación inferior a 3 UTM"/>
    <s v="No Aplica"/>
    <x v="0"/>
    <s v="No Aplica"/>
    <s v="Orden de Compra"/>
    <n v="19260052"/>
    <d v="2026-03-25T00:00:00"/>
    <s v="Servicios de cambio de cubierta a mesa redonda y modificacion de closet de comunicaciones, en la Fiscalia Regional "/>
    <s v="Marcos Mauricio Llancafil Diaz"/>
    <s v="15.263.015-8"/>
    <n v="209000"/>
    <x v="2"/>
  </r>
  <r>
    <s v="F.R. Los Lagos"/>
    <s v="Licitación Pública"/>
    <s v="FN/MP N° 2060"/>
    <x v="1"/>
    <d v="2024-08-13T00:00:00"/>
    <s v="Orden de Compra"/>
    <n v="10260054"/>
    <d v="2026-03-04T00:00:00"/>
    <s v="Pago multa cambio fecha pasaje aéreo"/>
    <s v="Soc. de Turismo e Inversiones Inmobiliarias Limitada."/>
    <s v="76.204.527-3"/>
    <n v="87000"/>
    <x v="2"/>
  </r>
  <r>
    <s v="F.R. Los Lagos"/>
    <s v="Licitación Pública"/>
    <s v="FN/MP N° 2060"/>
    <x v="1"/>
    <d v="2024-08-13T00:00:00"/>
    <s v="Orden de Compra"/>
    <n v="10260055"/>
    <d v="2026-03-04T00:00:00"/>
    <s v="Pago multa cambio fecha pasaje aéreo"/>
    <s v="Soc. de Turismo e Inversiones Inmobiliarias Limitada."/>
    <s v="76.204.527-3"/>
    <n v="87000"/>
    <x v="2"/>
  </r>
  <r>
    <s v="F.R. Los Lagos"/>
    <s v="Licitación Pública"/>
    <s v="FN/MP N° 2060"/>
    <x v="1"/>
    <d v="2024-08-13T00:00:00"/>
    <s v="Orden de Compra"/>
    <n v="10260056"/>
    <d v="2026-03-05T00:00:00"/>
    <s v="Pasaje aéreo P.Montt - Santiago - P.Montt  22-03 al 27-03-2026"/>
    <s v="Soc. de Turismo e Inversiones Inmobiliarias Limitada."/>
    <s v="76.204.527-3"/>
    <n v="337342"/>
    <x v="2"/>
  </r>
  <r>
    <s v="F.R. Los Lagos"/>
    <s v="Licitación Pública"/>
    <s v="FN/MP N° 2060"/>
    <x v="1"/>
    <d v="2024-08-13T00:00:00"/>
    <s v="Orden de Compra"/>
    <n v="10260057"/>
    <d v="2026-03-05T00:00:00"/>
    <s v="Pasaje aéreo P.Montt - Santiago - P.Montt  22-03 al 27-03-2026"/>
    <s v="Soc. de Turismo e Inversiones Inmobiliarias Limitada."/>
    <s v="76.204.527-3"/>
    <n v="346342"/>
    <x v="2"/>
  </r>
  <r>
    <s v="F.R. Los Lagos"/>
    <s v="Licitación Pública"/>
    <s v="FN/MP N° 2060"/>
    <x v="1"/>
    <d v="2024-08-13T00:00:00"/>
    <s v="Orden de Compra"/>
    <n v="10260058"/>
    <d v="2026-03-05T00:00:00"/>
    <s v="Pasaje aéreo P.Montt - Santiago - P.Montt  22-03 al 27-03-2026"/>
    <s v="Soc. de Turismo e Inversiones Inmobiliarias Limitada."/>
    <s v="76.204.527-3"/>
    <n v="379342"/>
    <x v="2"/>
  </r>
  <r>
    <s v="F.R. Los Lagos"/>
    <s v="Licitación Pública"/>
    <s v="FN/MP N° 2060"/>
    <x v="1"/>
    <d v="2024-08-13T00:00:00"/>
    <s v="Orden de Compra"/>
    <n v="10260059"/>
    <d v="2026-03-05T00:00:00"/>
    <s v="Pasaje aéreo P.Montt - Santiago - P.Montt  22-03 al 27-03-2026"/>
    <s v="Soc. de Turismo e Inversiones Inmobiliarias Limitada."/>
    <s v="76.204.527-3"/>
    <n v="379342"/>
    <x v="2"/>
  </r>
  <r>
    <s v="F.R. Los Lagos"/>
    <s v="Licitación Pública"/>
    <s v="FN/MP N° 2060"/>
    <x v="1"/>
    <d v="2024-08-13T00:00:00"/>
    <s v="Orden de Compra"/>
    <n v="10260060"/>
    <d v="2026-03-05T00:00:00"/>
    <s v="Pasaje aéreo P.Montt - Santiago - P.Montt  22-03 al 27-03-2026"/>
    <s v="Soc. de Turismo e Inversiones Inmobiliarias Limitada."/>
    <s v="76.204.527-3"/>
    <n v="337342"/>
    <x v="2"/>
  </r>
  <r>
    <s v="F.R. Los Lagos"/>
    <s v="Licitación Pública"/>
    <s v="FN/MP N° 2060"/>
    <x v="1"/>
    <d v="2024-08-13T00:00:00"/>
    <s v="Orden de Compra"/>
    <n v="10260061"/>
    <d v="2026-03-05T00:00:00"/>
    <s v="Pasaje aéreo P.Montt - Santiago - P.Montt  22-03 al 27-03-2026"/>
    <s v="Soc. de Turismo e Inversiones Inmobiliarias Limitada."/>
    <s v="76.204.527-3"/>
    <n v="337342"/>
    <x v="2"/>
  </r>
  <r>
    <s v="F.R. Los Lagos"/>
    <s v="Licitación Pública"/>
    <s v="FN/MP N° 2060"/>
    <x v="1"/>
    <d v="2024-08-13T00:00:00"/>
    <s v="Orden de Compra"/>
    <n v="10260062"/>
    <d v="2026-03-05T00:00:00"/>
    <s v="Pasaje aéreo P.Montt - Santiago - P.Montt  22-03 al 27-03-2026"/>
    <s v="Soc. de Turismo e Inversiones Inmobiliarias Limitada."/>
    <s v="76.204.527-3"/>
    <n v="390342"/>
    <x v="2"/>
  </r>
  <r>
    <s v="F.R. Los Lagos"/>
    <s v="Licitación Pública"/>
    <s v="FN/MP N° 2060"/>
    <x v="1"/>
    <d v="2024-08-13T00:00:00"/>
    <s v="Orden de Compra"/>
    <n v="10260063"/>
    <d v="2026-03-05T00:00:00"/>
    <s v="Pasaje aéreo P.Montt - Santiago - P.Montt  22-03 al 27-03-2026"/>
    <s v="Soc. de Turismo e Inversiones Inmobiliarias Limitada."/>
    <s v="76.204.527-3"/>
    <n v="346342"/>
    <x v="2"/>
  </r>
  <r>
    <s v="F.R. Los Lagos"/>
    <s v="Licitación Pública"/>
    <s v="FN/MP N° 2060"/>
    <x v="1"/>
    <d v="2024-08-13T00:00:00"/>
    <s v="Orden de Compra"/>
    <n v="10260064"/>
    <d v="2026-03-05T00:00:00"/>
    <s v="Pasaje aéreo P.Montt - Santiago - P.Montt  22-03 al 27-03-2026"/>
    <s v="Soc. de Turismo e Inversiones Inmobiliarias Limitada."/>
    <s v="76.204.527-3"/>
    <n v="346342"/>
    <x v="2"/>
  </r>
  <r>
    <s v="F.R. Los Lagos"/>
    <s v="Licitación Pública"/>
    <s v="FN/MP N° 2060"/>
    <x v="1"/>
    <d v="2024-08-13T00:00:00"/>
    <s v="Orden de Compra"/>
    <n v="10260065"/>
    <d v="2026-03-05T00:00:00"/>
    <s v="Pasaje aéreo P.Montt - Santiago - P.Montt  22-03 al 27-03-2026"/>
    <s v="Soc. de Turismo e Inversiones Inmobiliarias Limitada."/>
    <s v="76.204.527-3"/>
    <n v="346342"/>
    <x v="2"/>
  </r>
  <r>
    <s v="F.R. Los Lagos"/>
    <s v="Licitación Pública"/>
    <s v="FN/MP N° 2060"/>
    <x v="1"/>
    <d v="2024-08-13T00:00:00"/>
    <s v="Orden de Compra"/>
    <n v="10260066"/>
    <d v="2026-03-09T00:00:00"/>
    <s v="Pasaje aéreo P.Montt - Santiago - P.Montt  16-03 al 18-03-2026"/>
    <s v="Soc. de Turismo e Inversiones Inmobiliarias Limitada."/>
    <s v="76.204.527-3"/>
    <n v="337572"/>
    <x v="2"/>
  </r>
  <r>
    <s v="F.R. Los Lagos"/>
    <s v="Licitación Pública"/>
    <s v="FN/MP N° 2060"/>
    <x v="1"/>
    <d v="2024-08-13T00:00:00"/>
    <s v="Orden de Compra"/>
    <n v="10260067"/>
    <d v="2026-03-09T00:00:00"/>
    <s v="Pasaje aéreo P.Montt - Santiago - P.Montt  11-03 al 13-03-26"/>
    <s v="Soc. de Turismo e Inversiones Inmobiliarias Limitada."/>
    <s v="76.204.527-3"/>
    <n v="384572"/>
    <x v="2"/>
  </r>
  <r>
    <s v="F.R. Los Lagos"/>
    <s v="Licitación Pública"/>
    <s v="FN/MP N° 2060"/>
    <x v="1"/>
    <d v="2024-08-13T00:00:00"/>
    <s v="Orden de Compra"/>
    <n v="10260068"/>
    <d v="2026-03-09T00:00:00"/>
    <s v="Pasaje aéreo P.Montt - Santiago  11-03-2026"/>
    <s v="Soc. de Turismo e Inversiones Inmobiliarias Limitada."/>
    <s v="76.204.527-3"/>
    <n v="195856"/>
    <x v="2"/>
  </r>
  <r>
    <s v="F.R. Los Lagos"/>
    <s v="Licitación Pública"/>
    <s v="FN/MP N° 2060"/>
    <x v="1"/>
    <d v="2024-08-13T00:00:00"/>
    <s v="Orden de Compra"/>
    <n v="10260069"/>
    <d v="2026-03-09T00:00:00"/>
    <s v="Pasaje aéreo P.Montt - Santiago  11-03-2026"/>
    <s v="Soc. de Turismo e Inversiones Inmobiliarias Limitada."/>
    <s v="76.204.527-3"/>
    <n v="218856"/>
    <x v="2"/>
  </r>
  <r>
    <s v="F.R. Los Lagos"/>
    <s v="Licitación Pública"/>
    <s v="FN/MP N° 2060"/>
    <x v="1"/>
    <d v="2024-08-13T00:00:00"/>
    <s v="Orden de Compra"/>
    <n v="10260070"/>
    <d v="2026-03-10T00:00:00"/>
    <s v="Pasaje aéreo Osorno - Santiago - Osorno 22-03 al 29-03-2026"/>
    <s v="Soc. de Turismo e Inversiones Inmobiliarias Limitada."/>
    <s v="76.204.527-3"/>
    <n v="299714"/>
    <x v="2"/>
  </r>
  <r>
    <s v="F.R. Los Lagos"/>
    <s v="Licitación Pública"/>
    <s v="FN/MP N° 2060"/>
    <x v="1"/>
    <d v="2024-08-13T00:00:00"/>
    <s v="Orden de Compra"/>
    <n v="10260072"/>
    <d v="2026-03-10T00:00:00"/>
    <s v="Pasaje aéreo P.Montt - Santiago - P.Montt  23-03 al 26-03-2026"/>
    <s v="Soc. de Turismo e Inversiones Inmobiliarias Limitada."/>
    <s v="76.204.527-3"/>
    <n v="342916"/>
    <x v="2"/>
  </r>
  <r>
    <s v="F.R. Los Lagos"/>
    <s v="Licitación Pública"/>
    <s v="FN/MP N° 2060"/>
    <x v="1"/>
    <d v="2024-08-13T00:00:00"/>
    <s v="Orden de Compra"/>
    <n v="10260073"/>
    <d v="2026-03-10T00:00:00"/>
    <s v="Pasaje aéreo P.Montt - Santiago - P.Montt  23-03 al 26-03-2026"/>
    <s v="Soc. de Turismo e Inversiones Inmobiliarias Limitada."/>
    <s v="76.204.527-3"/>
    <n v="322916"/>
    <x v="2"/>
  </r>
  <r>
    <s v="F.R. Los Lagos"/>
    <s v="Licitación Pública"/>
    <s v="FN/MP N° 2060"/>
    <x v="1"/>
    <d v="2024-08-13T00:00:00"/>
    <s v="Orden de Compra"/>
    <n v="10260074"/>
    <d v="2026-03-12T00:00:00"/>
    <s v="Pasaje aéreo P.Montt - Santiago - P.Montt  24-03 al 27-03-2026"/>
    <s v="Soc. de Turismo e Inversiones Inmobiliarias Limitada."/>
    <s v="76.204.527-3"/>
    <n v="356686"/>
    <x v="2"/>
  </r>
  <r>
    <s v="F.R. Los Lagos"/>
    <s v="Licitación Pública"/>
    <s v="FN/MP N° 2060"/>
    <x v="1"/>
    <d v="2024-08-13T00:00:00"/>
    <s v="Orden de Compra"/>
    <n v="10260075"/>
    <d v="2026-03-12T00:00:00"/>
    <s v="Pasaje aéreo P.Montt - Santiago - P.Montt  15-03 al 19-03-2026"/>
    <s v="Soc. de Turismo e Inversiones Inmobiliarias Limitada."/>
    <s v="76.204.527-3"/>
    <n v="389686"/>
    <x v="2"/>
  </r>
  <r>
    <s v="F.R. Los Lagos"/>
    <s v="Licitación Pública"/>
    <s v="FN/MP N° 2060"/>
    <x v="1"/>
    <d v="2024-08-13T00:00:00"/>
    <s v="Orden de Compra"/>
    <n v="10260077"/>
    <d v="2026-03-17T00:00:00"/>
    <s v="Pasaje aéreo  Santiago - P.Montt  19-03-2026"/>
    <s v="Soc. de Turismo e Inversiones Inmobiliarias Limitada."/>
    <s v="76.204.527-3"/>
    <n v="308114"/>
    <x v="2"/>
  </r>
  <r>
    <s v="F.R. Los Lagos"/>
    <s v="Licitación Pública"/>
    <s v="FN/MP N° 2060"/>
    <x v="1"/>
    <d v="2024-08-13T00:00:00"/>
    <s v="Orden de Compra"/>
    <n v="10260078"/>
    <d v="2026-03-17T00:00:00"/>
    <s v="Pasaje aéreo  Santiago - P.Montt  19-03-2026"/>
    <s v="Soc. de Turismo e Inversiones Inmobiliarias Limitada."/>
    <s v="76.204.527-3"/>
    <n v="308114"/>
    <x v="2"/>
  </r>
  <r>
    <s v="F.R. Los Lagos"/>
    <s v="Licitación Pública"/>
    <s v="FN/MP N° 2060"/>
    <x v="1"/>
    <d v="2024-08-13T00:00:00"/>
    <s v="Orden de Compra"/>
    <n v="10260091"/>
    <d v="2026-03-20T00:00:00"/>
    <s v="Pasaje aéreo P.Montt - Santiago  24-03-2026"/>
    <s v="Soc. de Turismo e Inversiones Inmobiliarias Limitada."/>
    <s v="76.204.527-3"/>
    <n v="125009"/>
    <x v="2"/>
  </r>
  <r>
    <s v="F.R. Los Lagos"/>
    <s v="Licitación Pública"/>
    <s v="FN/MP N° 2060"/>
    <x v="1"/>
    <d v="2024-08-13T00:00:00"/>
    <s v="Orden de Compra"/>
    <n v="10260092"/>
    <d v="2026-03-20T00:00:00"/>
    <s v="Pasaje aéreo P.Montt - Santiago  24-03-2026"/>
    <s v="Soc. de Turismo e Inversiones Inmobiliarias Limitada."/>
    <s v="76.204.527-3"/>
    <n v="125009"/>
    <x v="2"/>
  </r>
  <r>
    <s v="F.R. Los Lagos"/>
    <s v="Licitación Pública"/>
    <s v="FN/MP N° 2060"/>
    <x v="1"/>
    <d v="2024-08-13T00:00:00"/>
    <s v="Orden de Compra"/>
    <n v="10260093"/>
    <d v="2026-03-23T00:00:00"/>
    <s v="Pasaje aéreo Osorno - Santiago - Osorno 13-04 al 19-04-26"/>
    <s v="Soc. de Turismo e Inversiones Inmobiliarias Limitada."/>
    <s v="76.204.527-3"/>
    <n v="182144"/>
    <x v="2"/>
  </r>
  <r>
    <s v="F.R. Los Lagos"/>
    <s v="Licitación Pública"/>
    <s v="FN/MP N° 2060"/>
    <x v="1"/>
    <d v="2024-08-13T00:00:00"/>
    <s v="Orden de Compra"/>
    <n v="10260094"/>
    <d v="2026-03-23T00:00:00"/>
    <s v="Pasaje aéreo P.Montt - Santiago  24-03-2026"/>
    <s v="Soc. de Turismo e Inversiones Inmobiliarias Limitada."/>
    <s v="76.204.527-3"/>
    <n v="243071"/>
    <x v="2"/>
  </r>
  <r>
    <s v="F.R. Los Lagos"/>
    <s v="Compra/Contratación inferior a 3 UTM"/>
    <s v="no aplica"/>
    <x v="0"/>
    <s v="no aplica"/>
    <s v="Orden de Compra"/>
    <n v="10260095"/>
    <d v="2026-03-25T00:00:00"/>
    <s v="Publicación concurso público 29-03-26 en diario El Llanquihue de P.Montt. Cargo auxiliar FL P.Montt"/>
    <s v="Sociedad Periodistica Araucania S.A."/>
    <s v="87.778.800-8"/>
    <n v="113850"/>
    <x v="2"/>
  </r>
  <r>
    <s v="F.R. Los Lagos"/>
    <s v="Licitación Pública"/>
    <s v="FN/MP N° 2060"/>
    <x v="1"/>
    <d v="2024-08-13T00:00:00"/>
    <s v="Orden de Compra"/>
    <n v="10260097"/>
    <d v="2026-03-26T00:00:00"/>
    <s v="Pasaje aéreo P.Montt - Balmaceda - P.Montt  08-04 al 10-04-26"/>
    <s v="Soc. de Turismo e Inversiones Inmobiliarias Limitada."/>
    <s v="76.204.527-3"/>
    <n v="196086"/>
    <x v="2"/>
  </r>
  <r>
    <s v="F.R. Los Lagos"/>
    <s v="Licitación Pública"/>
    <s v="FN/MP N° 2060"/>
    <x v="1"/>
    <d v="2024-08-13T00:00:00"/>
    <s v="Orden de Compra"/>
    <n v="10260098"/>
    <d v="2026-03-26T00:00:00"/>
    <s v="Pago multa pasaje aéreo  por cambio horario "/>
    <s v="Soc. de Turismo e Inversiones Inmobiliarias Limitada."/>
    <s v="76.204.527-3"/>
    <n v="23000"/>
    <x v="2"/>
  </r>
  <r>
    <s v="F.R. Los Lagos"/>
    <s v="Licitación Pública"/>
    <s v="FN/MP N° 2060"/>
    <x v="1"/>
    <d v="2024-08-13T00:00:00"/>
    <s v="Orden de Compra"/>
    <n v="10260099"/>
    <d v="2026-03-26T00:00:00"/>
    <s v="Pasaje aéreo  Santiago - P.Montt  27-03-2026"/>
    <s v="Soc. de Turismo e Inversiones Inmobiliarias Limitada."/>
    <s v="76.204.527-3"/>
    <n v="224042"/>
    <x v="2"/>
  </r>
  <r>
    <s v="F.R. Los Lagos"/>
    <s v="Licitación Pública"/>
    <s v="FN/MP N° 2060"/>
    <x v="1"/>
    <d v="2024-08-13T00:00:00"/>
    <s v="Orden de Compra"/>
    <n v="10260100"/>
    <d v="2026-03-27T00:00:00"/>
    <s v="Pasaje aéreo P.Montt - Santiago  29-03-2026"/>
    <s v="Soc. de Turismo e Inversiones Inmobiliarias Limitada."/>
    <s v="76.204.527-3"/>
    <n v="310085"/>
    <x v="2"/>
  </r>
  <r>
    <s v="F.R. Los Lagos"/>
    <s v="Licitación Pública"/>
    <s v="FN/MP N° 2060"/>
    <x v="1"/>
    <d v="2024-08-13T00:00:00"/>
    <s v="Orden de Compra"/>
    <n v="10260101"/>
    <d v="2026-03-27T00:00:00"/>
    <s v="Pasaje aéreo P.Montt - Santiago  29-03-2026"/>
    <s v="Soc. de Turismo e Inversiones Inmobiliarias Limitada."/>
    <s v="76.204.527-3"/>
    <n v="310085"/>
    <x v="2"/>
  </r>
  <r>
    <s v="F.R. Los Lagos"/>
    <s v="Licitación Pública"/>
    <s v="FN/MP N° 2060"/>
    <x v="1"/>
    <d v="2024-08-13T00:00:00"/>
    <s v="Orden de Compra"/>
    <n v="10260102"/>
    <d v="2026-03-30T00:00:00"/>
    <s v="Pasaje aéreo  Santiago - P.Montt  31-03-2026"/>
    <s v="Soc. de Turismo e Inversiones Inmobiliarias Limitada."/>
    <s v="76.204.527-3"/>
    <n v="310157"/>
    <x v="2"/>
  </r>
  <r>
    <s v="F.R. Los Lagos"/>
    <s v="Licitación Pública"/>
    <s v="FN/MP N° 2060"/>
    <x v="1"/>
    <d v="2024-08-13T00:00:00"/>
    <s v="Orden de Compra"/>
    <n v="10260103"/>
    <d v="2026-03-30T00:00:00"/>
    <s v="Pasaje aéreo  Santiago - P.Montt  31-03-2026"/>
    <s v="Soc. de Turismo e Inversiones Inmobiliarias Limitada."/>
    <s v="76.204.527-3"/>
    <n v="310157"/>
    <x v="2"/>
  </r>
  <r>
    <s v="F.R. Los Lagos"/>
    <s v="Licitación Pública"/>
    <s v="FN/MP N° 2060"/>
    <x v="1"/>
    <d v="2024-08-13T00:00:00"/>
    <s v="Orden de Compra"/>
    <n v="10260104"/>
    <d v="2026-03-30T00:00:00"/>
    <s v="Pasaje aéreo  Santiago - P.Montt  31-03-2026"/>
    <s v="Soc. de Turismo e Inversiones Inmobiliarias Limitada."/>
    <s v="76.204.527-3"/>
    <n v="310157"/>
    <x v="2"/>
  </r>
  <r>
    <s v="F.R. Los Lagos"/>
    <s v="Licitación Pública"/>
    <s v="FN/MP N° 2060"/>
    <x v="1"/>
    <d v="2024-08-13T00:00:00"/>
    <s v="Orden de Compra"/>
    <n v="10260105"/>
    <d v="2026-03-30T00:00:00"/>
    <s v="Pasaje aéreo  Santiago - P.Montt  31-03-2026"/>
    <s v="Soc. de Turismo e Inversiones Inmobiliarias Limitada."/>
    <s v="76.204.527-3"/>
    <n v="310157"/>
    <x v="2"/>
  </r>
  <r>
    <s v="F.R. Los Lagos"/>
    <s v="Compra/Contratación inferior a 3 UTM"/>
    <s v="no aplica"/>
    <x v="0"/>
    <s v="no aplica"/>
    <s v="Orden de Compra"/>
    <n v="10260107"/>
    <d v="2026-03-31T00:00:00"/>
    <s v="Publicación concurso público 05-04-26 en diario El Llanquihue de P.Montt. Cargo auxiliar FL Quellón"/>
    <s v="Sociedad Periodistica Araucania S.A."/>
    <s v="87.778.800-8"/>
    <n v="113850"/>
    <x v="2"/>
  </r>
  <r>
    <s v="F.R. Los Lagos"/>
    <s v="Contratacion Directa"/>
    <s v="10 FR N°026"/>
    <x v="0"/>
    <d v="2026-03-19T00:00:00"/>
    <s v="Contrato"/>
    <s v="no aplica"/>
    <d v="2026-03-19T00:00:00"/>
    <s v="Autoriza renovación de contrato de arriendo de inmueble FL Hualaihué por 1 año a contar del 08-09-2026"/>
    <s v="Sociedad Agroforestal Hornopirén Ltda."/>
    <s v="76.729.680-0"/>
    <n v="10680000"/>
    <x v="2"/>
  </r>
  <r>
    <s v="F.R. Aysén"/>
    <s v="Compra/Contratación inferior a 3 UTM"/>
    <s v="No aplica"/>
    <x v="0"/>
    <s v="No aplica"/>
    <s v="Orden de Servicio "/>
    <n v="11260040"/>
    <d v="2026-03-11T00:00:00"/>
    <s v="Servicio de corte de pasto Oficina Atención Puerto Cisnes."/>
    <s v="Luis Ernesto Velasquez Millachini"/>
    <s v="9.107.104-5"/>
    <n v="58997"/>
    <x v="2"/>
  </r>
  <r>
    <s v="F.R. Aysén"/>
    <s v="Licitación Pública"/>
    <s v="FN/MP N° 2060"/>
    <x v="1"/>
    <d v="2024-08-13T00:00:00"/>
    <s v="Orden de Servicio "/>
    <n v="11260043"/>
    <d v="2026-03-12T00:00:00"/>
    <s v="Pasajes Aéreos Nacionales, vuelo Balmaceda-Santiago-Balmaceda para el Sr. Fiscal Regional de Aysén. Consejo General Fiscales Regionales Santiago Fiscalía Nacional."/>
    <s v="Soc. de Turismo e Inversiones Inmobiliarias Limitada."/>
    <s v="76.204.527-3"/>
    <n v="377200"/>
    <x v="2"/>
  </r>
  <r>
    <s v="F.R. Aysén"/>
    <s v="Licitación Pública"/>
    <s v="FN/MP N° 2060"/>
    <x v="1"/>
    <d v="2024-08-13T00:00:00"/>
    <s v="Orden de Servicio "/>
    <n v="11260045"/>
    <d v="2026-03-12T00:00:00"/>
    <s v="Pasaje aéreo Balmaceda - Pto. Montt, para Administrativo Finanzas FR Aysén. Traslado nuevo vehículo institucional desde Pto. Montt a Coyhaique."/>
    <s v="Soc. de Turismo e Inversiones Inmobiliarias Limitada."/>
    <s v="76.204.527-3"/>
    <n v="162241"/>
    <x v="2"/>
  </r>
  <r>
    <s v="F.R. Aysén"/>
    <s v="Licitación Pública"/>
    <s v="FN/MP N° 2060"/>
    <x v="1"/>
    <d v="2024-08-13T00:00:00"/>
    <s v="Orden de Servicio "/>
    <n v="11260048"/>
    <d v="2026-03-16T00:00:00"/>
    <s v="Pasajes aéreos nacionales Balmaceda - Temuco (ida y regreso), para Fiscal Adjutno Jefe y Fiscal Adjunto de SACFI Fiscalía Regional Aysén . Concurrencia lectura sentencia causa art. 19 en TOP de Temuco. "/>
    <s v="Soc. de Turismo e Inversiones Inmobiliarias Limitada."/>
    <s v="76.204.527-3"/>
    <n v="1018942"/>
    <x v="2"/>
  </r>
  <r>
    <s v="F.R. Aysén"/>
    <s v="Licitación Pública"/>
    <s v="FN/MP N° 2060"/>
    <x v="1"/>
    <d v="2024-08-13T00:00:00"/>
    <s v="Orden de Servicio "/>
    <n v="11260049"/>
    <d v="2026-03-16T00:00:00"/>
    <s v="Pasajes aéreos nacionales, Balmaceda -Santiago (ida y regreso), para Abogada Asistente de Oficina de Atención de Cisnes Jornada de Instructores EIV del Ministerio Público."/>
    <s v="Soc. de Turismo e Inversiones Inmobiliarias Limitada."/>
    <s v="76.204.527-3"/>
    <n v="324512"/>
    <x v="2"/>
  </r>
  <r>
    <s v="F.R. Aysén"/>
    <s v="Licitación Pública"/>
    <s v="FN/MP N° 2060"/>
    <x v="1"/>
    <d v="2024-08-13T00:00:00"/>
    <s v="Orden de Servicio "/>
    <n v="11260050"/>
    <d v="2026-03-16T00:00:00"/>
    <s v="Pasajes aéreos nacionales, Balmaceda-Santiago, para Fiscal Adjunto Jefe Fiscalía Local de Coyhaique Jornada de Instructores EIV del Ministerio Público."/>
    <s v="Soc. de Turismo e Inversiones Inmobiliarias Limitada."/>
    <s v="76.204.527-3"/>
    <n v="212897"/>
    <x v="2"/>
  </r>
  <r>
    <s v="F.R. Aysén"/>
    <s v="Licitación Pública"/>
    <s v="FN/MP N° 2060"/>
    <x v="1"/>
    <d v="2024-08-13T00:00:00"/>
    <s v="Orden de Servicio "/>
    <n v="11260051"/>
    <d v="2026-03-19T00:00:00"/>
    <s v="Por cambio fecha pasajes Balmaceda - Puerto. Montt (ida y regreso), para Sres. Fiscal Regional y Director Ejecutivo Regional de la Fiscalía Regional  Aysén.  Reunión Coordinación de trabajo Fiscalía Regional de Los Lagos."/>
    <s v="Soc. de Turismo e Inversiones Inmobiliarias Limitada."/>
    <s v="76.204.527-3"/>
    <n v="77204"/>
    <x v="2"/>
  </r>
  <r>
    <s v="F.R. Aysén"/>
    <s v="Licitación Pública"/>
    <s v="FN/MP N° 2060"/>
    <x v="1"/>
    <d v="2024-08-13T00:00:00"/>
    <s v="Orden de Servicio "/>
    <n v="11260052"/>
    <d v="2026-03-19T00:00:00"/>
    <s v="Pasaje aéreo nacional Balmaceda-Santiago, para Fiscal Adjunto de Fiscalía Local de Coyhaique.  Diligencias Causa artículo 19 en Santiago."/>
    <s v="Soc. de Turismo e Inversiones Inmobiliarias Limitada."/>
    <s v="76.204.527-3"/>
    <n v="221213"/>
    <x v="2"/>
  </r>
  <r>
    <s v="F.R. Aysén"/>
    <s v="Licitación Pública"/>
    <s v="FN/MP N° 2060"/>
    <x v="1"/>
    <d v="2024-08-13T00:00:00"/>
    <s v="Orden de Servicio "/>
    <n v="11260053"/>
    <d v="2026-03-19T00:00:00"/>
    <s v="Pasajes aéreos nacionales, tramo Pto. Montt - Balmaceda, para Abogada Asistente de Oficina Atención Cisnes.  Jornada de Instructores EIV del Ministerio Público."/>
    <s v="Soc. de Turismo e Inversiones Inmobiliarias Limitada."/>
    <s v="76.204.527-3"/>
    <n v="24430"/>
    <x v="2"/>
  </r>
  <r>
    <s v="F.R. Aysén"/>
    <s v="Compra/Contratación inferior a 3 UTM"/>
    <s v="No aplica"/>
    <x v="0"/>
    <s v="No aplica"/>
    <s v="Orden de Servicio "/>
    <n v="11260055"/>
    <d v="2026-03-19T00:00:00"/>
    <s v="Publicación llamado a concursos públicos cargo Administrativo Operativo grado XVI para Fiscalía Local Aysén/Cisnes. "/>
    <s v="Cía. Periodística e Imprenta Tamango S.A."/>
    <s v="96.695.300-4"/>
    <n v="30345"/>
    <x v="2"/>
  </r>
  <r>
    <s v="F.R. Aysén"/>
    <s v="Licitación Pública"/>
    <s v="FN/MP N° 2060"/>
    <x v="1"/>
    <d v="2024-08-13T00:00:00"/>
    <s v="Orden de Servicio "/>
    <n v="11260056"/>
    <d v="2026-03-20T00:00:00"/>
    <s v="Pasajes aéreo nacionales, Balmaceda - Pto. Montt (ida y regreso), para Jefe Unidad de Gestión e Informática Fiscalía Regional de Aysén. Reunión Coordinación de trabajo Fiscalía Regional de Los Lagos."/>
    <s v="Soc. de Turismo e Inversiones Inmobiliarias Limitada."/>
    <s v="76.204.527-3"/>
    <n v="150942"/>
    <x v="2"/>
  </r>
  <r>
    <s v="F.R. Aysén"/>
    <s v="Licitación Pública"/>
    <s v="FN/MP N° 2060"/>
    <x v="1"/>
    <d v="2024-08-13T00:00:00"/>
    <s v="Orden de Servicio "/>
    <n v="11260057"/>
    <d v="2026-03-20T00:00:00"/>
    <s v="Pasajes aéreos nacionales, Balmaceda-Santiago (ida y regreso), para Abogado Asesor Fiscalía Regional de Aysén. Diligencias Causa Art. 19 en Santiago."/>
    <s v="Soc. de Turismo e Inversiones Inmobiliarias Limitada."/>
    <s v="76.204.527-3"/>
    <n v="376942"/>
    <x v="2"/>
  </r>
  <r>
    <s v="F.R. Aysén"/>
    <s v="Licitación Pública"/>
    <s v="FN/MP N° 2060"/>
    <x v="1"/>
    <d v="2024-08-13T00:00:00"/>
    <s v="Orden de Servicio "/>
    <n v="11260063"/>
    <d v="2026-03-30T00:00:00"/>
    <s v="Pasajes Aéreos Nacionales Balmaceda-Santiago (ida y regreso), para Fiscal Regional de Aysén.  Asiste Cuenta Pública Sr F.Nacional, reuniones Unidades Especializadas en Fiscalía Nacional y reunión con Policías en Santiago.."/>
    <s v="Soc. de Turismo e Inversiones Inmobiliarias Limitada."/>
    <s v="76.204.527-3"/>
    <n v="378316"/>
    <x v="2"/>
  </r>
  <r>
    <s v="F.R. Magallanes"/>
    <s v="Licitación Pública"/>
    <s v="FN/MP N° 2060"/>
    <x v="1"/>
    <d v="2024-08-13T00:00:00"/>
    <s v="Orden de Compra "/>
    <n v="12260025"/>
    <d v="2026-03-03T00:00:00"/>
    <s v="Pasaje aéreo  Punta Arenas - Santiago - Punta Arenas, fecha ida 03-03-26 regreso 06-03-26.Comisión de servicio"/>
    <s v="Soc. de Turismo e Inversiones Inmobiliarias Limitada."/>
    <s v="76.204.527-3"/>
    <n v="350798"/>
    <x v="2"/>
  </r>
  <r>
    <s v="F.R. Magallanes"/>
    <s v="Licitación Pública"/>
    <s v="FN/MP N° 2060"/>
    <x v="1"/>
    <d v="2024-08-13T00:00:00"/>
    <s v="Orden de Compra "/>
    <n v="12260026"/>
    <d v="2026-03-05T00:00:00"/>
    <s v="Pasajes aéreos por caso Hercules Grupo 1, para: Pamela Corrales, Alicia del Carmen Quiñonez, Carlos Arias, Sandra Lillo, Gloria Calisto, Valentina Astorquiza, Claudia Pincheira, Gonzalo Lecaro, Vikna Corrales, Sergio Romero."/>
    <s v="Soc. de Turismo e Inversiones Inmobiliarias Limitada."/>
    <s v="76.204.527-3"/>
    <n v="4123728"/>
    <x v="2"/>
  </r>
  <r>
    <s v="F.R. Magallanes"/>
    <s v="Licitación Pública"/>
    <s v="FN/MP N° 2060"/>
    <x v="1"/>
    <d v="2024-08-13T00:00:00"/>
    <s v="Orden de Compra "/>
    <n v="12260027"/>
    <d v="2026-03-09T00:00:00"/>
    <s v="Pasaje aéreo  tramo Punta Arenas- Santiago -Balmaceda - Santiago - Punta Arenas, fecha ida 08-04-26 regreso 11-04-26. Pasaje aéreo  tramo Puerto Natales - Santiago -Balmaceda - Santiago - Punta Arenas, fecha ida 08-04-26 regreso 11-04-26.Comisión de servicio"/>
    <s v="Soc. de Turismo e Inversiones Inmobiliarias Limitada."/>
    <s v="76.204.527-3"/>
    <n v="1427434"/>
    <x v="2"/>
  </r>
  <r>
    <s v="F.R. Magallanes"/>
    <s v="Licitación Pública"/>
    <s v="FN/MP N° 2060"/>
    <x v="1"/>
    <d v="2024-08-13T00:00:00"/>
    <s v="Orden de Compra "/>
    <n v="12260029"/>
    <d v="2026-03-10T00:00:00"/>
    <s v="Pasaje aéreo tramo Punta Arenas - Santiago – Balmaceda - Santiago - Punta Arenas, fecha ida 08-04-26 regreso 11-04-26.Comisión de servicio"/>
    <s v="Soc. de Turismo e Inversiones Inmobiliarias Limitada."/>
    <s v="76.204.527-3"/>
    <n v="715834"/>
    <x v="2"/>
  </r>
  <r>
    <s v="F.R. Magallanes"/>
    <s v="Licitación Pública"/>
    <s v="FN/MP N° 2060"/>
    <x v="1"/>
    <d v="2024-08-13T00:00:00"/>
    <s v="Orden de Compra "/>
    <n v="12260030"/>
    <d v="2026-03-10T00:00:00"/>
    <s v="Pasaje aéreo  tramo Punta Arenas - Santiago - Punta Arenas, ida 16-03-26 regreso 17-03-26.Comisiòn de servicio"/>
    <s v="Soc. de Turismo e Inversiones Inmobiliarias Limitada."/>
    <s v="76.204.527-3"/>
    <n v="316416"/>
    <x v="2"/>
  </r>
  <r>
    <s v="F.R. Magallanes"/>
    <s v="Licitación Pública"/>
    <s v="FN/MP N° 2060"/>
    <x v="1"/>
    <d v="2024-08-13T00:00:00"/>
    <s v="Orden de Compra "/>
    <n v="12260031"/>
    <d v="2026-03-10T00:00:00"/>
    <s v="Pasaje aéreo  tramo Punta Arenas - Santiago - Punta Arenas, ida 13-04-26 regreso 17-04-26.Comisiòn de servicio"/>
    <s v="Soc. de Turismo e Inversiones Inmobiliarias Limitada."/>
    <s v="76.204.527-3"/>
    <n v="356416"/>
    <x v="2"/>
  </r>
  <r>
    <s v="F.R. Magallanes"/>
    <s v="Licitación Pública"/>
    <s v="FN/MP N° 2060"/>
    <x v="1"/>
    <d v="2024-08-13T00:00:00"/>
    <s v="Orden de Compra "/>
    <n v="12260032"/>
    <d v="2026-03-16T00:00:00"/>
    <s v="Pasaje aéreo , tramo Santiago - Punta Arenas - Santiago, fecha ida 19-03-26 regreso 23-03-26.Comisión de servicio"/>
    <s v="Soc. de Turismo e Inversiones Inmobiliarias Limitada."/>
    <s v="76.204.527-3"/>
    <n v="387686"/>
    <x v="2"/>
  </r>
  <r>
    <s v="F.R. Magallanes"/>
    <s v="Licitación Pública"/>
    <s v="FN/MP N° 2060"/>
    <x v="1"/>
    <d v="2024-08-13T00:00:00"/>
    <s v="Orden de Compra "/>
    <n v="12260033"/>
    <d v="2026-03-16T00:00:00"/>
    <s v="Cambio de fecha en pasajes aéreos ."/>
    <s v="Soc. de Turismo e Inversiones Inmobiliarias Limitada."/>
    <s v="76.204.527-3"/>
    <n v="247720"/>
    <x v="2"/>
  </r>
  <r>
    <s v="F.R. Magallanes"/>
    <s v="Licitación Pública"/>
    <s v="FN/MP N° 2060"/>
    <x v="1"/>
    <d v="2024-08-13T00:00:00"/>
    <s v="Orden de Compra "/>
    <n v="12260034"/>
    <d v="2026-03-16T00:00:00"/>
    <s v="Cambio de fecha en pasaje aéreo , fecha ida 16-03-26, regreso 17-03-26.Comisión de servicio"/>
    <s v="Soc. de Turismo e Inversiones Inmobiliarias Limitada."/>
    <s v="76.204.527-3"/>
    <n v="54770"/>
    <x v="2"/>
  </r>
  <r>
    <s v="F.R. Magallanes"/>
    <s v="Compra/Contratación inferior a 3 UTM"/>
    <s v="No Aplica"/>
    <x v="0"/>
    <s v="No Aplica"/>
    <s v="Orden de Compra "/>
    <n v="12260036"/>
    <d v="2026-03-17T00:00:00"/>
    <s v="Destape de red de alcantarillado en dependencias de la Fiscalía Regional."/>
    <s v="Juan Arancibia Lara"/>
    <s v="8510209-5"/>
    <n v="202300"/>
    <x v="2"/>
  </r>
  <r>
    <s v="F.R. Magallanes"/>
    <s v="Licitación Pública"/>
    <s v="FN/MP N° 2060"/>
    <x v="1"/>
    <d v="2024-08-13T00:00:00"/>
    <s v="Orden de Compra "/>
    <n v="12260037"/>
    <d v="2026-03-17T00:00:00"/>
    <s v="Pasaje aéreo  tramo Punta Arenas - Santiago - Punta Arenas, fecha ida 24-03-26, regreso 27-03-26. Comisión de servicio"/>
    <s v="Soc. de Turismo e Inversiones Inmobiliarias Limitada."/>
    <s v="76.204.527-3"/>
    <n v="294124"/>
    <x v="2"/>
  </r>
  <r>
    <s v="F.R. Magallanes"/>
    <s v="Licitación Pública"/>
    <s v="FN/MP N° 2060"/>
    <x v="1"/>
    <d v="2024-08-13T00:00:00"/>
    <s v="Orden de Compra "/>
    <n v="12260038"/>
    <d v="2026-03-19T00:00:00"/>
    <s v="Pasaje aéreo  tramo Santiago - Punta Arenas - Santiago, fecha ida 25-03-26 regreso 01-04-26."/>
    <s v="Soc. de Turismo e Inversiones Inmobiliarias Limitada."/>
    <s v="76.204.527-3"/>
    <n v="369800"/>
    <x v="2"/>
  </r>
  <r>
    <s v="F.R. Magallanes"/>
    <s v="Compra/Contratación inferior a 3 UTM"/>
    <s v="No Aplica"/>
    <x v="0"/>
    <s v="No Aplica"/>
    <s v="Orden de Compra "/>
    <n v="12260041"/>
    <d v="2026-03-23T00:00:00"/>
    <s v="Compra dispensador de agua tipo frio/ calor, para Fiscalia Local de Punta Arenas."/>
    <s v="MARIO ALBERTO RIVAS"/>
    <s v="5884644-9"/>
    <n v="119900"/>
    <x v="2"/>
  </r>
  <r>
    <s v="F.R. Magallanes"/>
    <s v="Compra/Contratación inferior a 3 UTM"/>
    <s v="No Aplica"/>
    <x v="0"/>
    <s v="No Aplica"/>
    <s v="Orden de Compra "/>
    <n v="12260043"/>
    <d v="2026-03-30T00:00:00"/>
    <s v="Mantención y reparación de techo hall de entrada Fiscalía Local de Punta Arenas."/>
    <s v="STRONGBONES SPA"/>
    <s v="78225323-9"/>
    <n v="202300"/>
    <x v="2"/>
  </r>
  <r>
    <s v="F.R. Metrop.Centro Norte"/>
    <s v="Licitación Pública"/>
    <s v="RES FR N°293"/>
    <x v="1"/>
    <d v="2024-12-05T00:00:00"/>
    <s v="O/Compra"/>
    <n v="13260058"/>
    <d v="2026-03-20T00:00:00"/>
    <s v="Evaluación Psicolaboral Familia Cargos Fiscales y Profesionales / Cargo Abogado Asistente"/>
    <s v="CONSULTORA TCS GROUP SEARCH SPA"/>
    <s v="77108874-0"/>
    <n v="278892"/>
    <x v="2"/>
  </r>
  <r>
    <s v="F.R. Metrop. Oriente"/>
    <s v="Compra/Contratación inferior a 3 UTM"/>
    <s v="No aplica"/>
    <x v="0"/>
    <s v="No aplica"/>
    <s v="Orden de Compra"/>
    <n v="14260028"/>
    <d v="2026-03-11T00:00:00"/>
    <s v="Servicio de retapizado de sillón ejecutivo."/>
    <s v="COMERCIALIZADORA PAIDAHUE SPA"/>
    <s v="77237383-K"/>
    <n v="89250"/>
    <x v="2"/>
  </r>
  <r>
    <s v="F.R. Metrop. Oriente"/>
    <s v="Compra/Contratación inferior a 3 UTM"/>
    <s v="No aplica"/>
    <x v="0"/>
    <s v="No aplica"/>
    <s v="Orden de Compra"/>
    <n v="14260029"/>
    <d v="2026-03-12T00:00:00"/>
    <s v="Servicio de limpieza y desinfección de estanque agua potable en edificio Ñuñoa."/>
    <s v="JOEL TORRES Y COMPANIA LIMITADA"/>
    <s v="76411020-K"/>
    <n v="178500"/>
    <x v="2"/>
  </r>
  <r>
    <s v="F.R. Metrop. Oriente"/>
    <s v="Compra/Contratación inferior a 3 UTM"/>
    <s v="No aplica"/>
    <x v="0"/>
    <s v="No aplica"/>
    <s v="Orden de Compra"/>
    <n v="14260031"/>
    <d v="2026-03-16T00:00:00"/>
    <s v="Reparación de piso vinílico y fijaciones eléctricas en edificio La Florida."/>
    <s v="GLOBAL KINETIC SPA"/>
    <s v="78305142-7"/>
    <n v="200000"/>
    <x v="2"/>
  </r>
  <r>
    <s v="F.R. Metrop. Oriente"/>
    <s v="Compra/Contratación inferior a 3 UTM"/>
    <s v="No aplica"/>
    <x v="0"/>
    <s v="No aplica"/>
    <s v="Orden de Compra"/>
    <n v="14260032"/>
    <d v="2026-03-17T00:00:00"/>
    <s v="Servicio de coffee break para reunión con autoridades."/>
    <s v="RUMANO SPA"/>
    <s v="76870204-7"/>
    <n v="202300"/>
    <x v="2"/>
  </r>
  <r>
    <s v="F.R. Metrop. Oriente"/>
    <s v="Compra/Contratación inferior a 3 UTM"/>
    <s v="No aplica"/>
    <x v="0"/>
    <s v="No aplica"/>
    <s v="Orden de Compra"/>
    <n v="14260034"/>
    <d v="2026-03-20T00:00:00"/>
    <s v="Cambio de cerradura portón ingreso peatonal Edificio La Florida."/>
    <s v="CONSTR. Y MANTEN. ELIAN RUBIO R. EIRL."/>
    <s v="77975103-1"/>
    <n v="208000"/>
    <x v="2"/>
  </r>
  <r>
    <s v="F.R. Metrop. Oriente"/>
    <s v="Compra/Contratación inferior a 3 UTM"/>
    <s v="No aplica"/>
    <x v="0"/>
    <s v="No aplica"/>
    <s v="Orden de Compra"/>
    <n v="14260036"/>
    <d v="2026-03-25T00:00:00"/>
    <s v="Reparación Equipo Aire Acondicionado de Unidad de Partes Regional Ed. La Florida."/>
    <s v="SISTEMAS DE ENERGIA SA"/>
    <s v="99588050-4"/>
    <n v="173145"/>
    <x v="2"/>
  </r>
  <r>
    <s v="F.R. Metrop. Oriente"/>
    <s v="Compra/Contratación inferior a 3 UTM"/>
    <s v="No aplica"/>
    <x v="0"/>
    <s v="No aplica"/>
    <s v="Orden de Compra"/>
    <n v="14260037"/>
    <d v="2026-03-25T00:00:00"/>
    <s v="Reparación mampara edificio Las Condes."/>
    <s v="BYCTEL SERVICIOS SPA"/>
    <s v="77000273-7"/>
    <n v="159460"/>
    <x v="2"/>
  </r>
  <r>
    <s v="F.R. Metrop. Oriente"/>
    <s v="Compra/Contratación inferior a 3 UTM"/>
    <s v="No aplica"/>
    <x v="0"/>
    <s v="No aplica"/>
    <s v="Orden de Compra"/>
    <n v="14260038"/>
    <d v="2026-03-26T00:00:00"/>
    <s v="Servicio de destrucción de especies de FL La Florida-Macul-Peñalolén."/>
    <s v="K D M S.A."/>
    <s v="96754450-7"/>
    <n v="49623"/>
    <x v="2"/>
  </r>
  <r>
    <s v="F.R. Metrop. Oriente"/>
    <s v="Compra/Contratación inferior a 3 UTM"/>
    <s v="No aplica"/>
    <x v="0"/>
    <s v="No aplica"/>
    <s v="Orden de Compra"/>
    <n v="14260039"/>
    <d v="2026-03-26T00:00:00"/>
    <s v="Servicio de destrucción de especies de FL Las Condes."/>
    <s v="K D M S.A."/>
    <s v="96754450-7"/>
    <n v="49623"/>
    <x v="2"/>
  </r>
  <r>
    <s v="F.R. Metrop. Oriente"/>
    <s v="Licitación Privada"/>
    <s v="Res. DER N°34-2022"/>
    <x v="2"/>
    <d v="2022-09-08T00:00:00"/>
    <s v="Orden de Compra"/>
    <n v="14260040"/>
    <d v="2026-03-26T00:00:00"/>
    <s v="Servicio de transporte de especies de FL Las Condes para destrucción."/>
    <s v="SOCIEDAD DE TRANSPORTES EXPRESO SUR LTDA"/>
    <s v="76839250-1"/>
    <n v="274271"/>
    <x v="2"/>
  </r>
  <r>
    <s v="F.R. Metrop. Oriente"/>
    <s v="Compra/Contratación inferior a 3 UTM"/>
    <s v="No aplica"/>
    <x v="0"/>
    <s v="No aplica"/>
    <s v="Orden de Compra"/>
    <n v="14260043"/>
    <d v="2026-03-27T00:00:00"/>
    <s v="Adquisición de tres tarjetas para el estacionamiento del Centro de Justicia."/>
    <s v="SOC.CONCESIONARIA C.DE JUSTICIA DE STGO."/>
    <s v="99557380-6"/>
    <n v="71400"/>
    <x v="2"/>
  </r>
  <r>
    <s v="F.R. Metrop. Oriente"/>
    <s v="Compra/Contratación inferior a 3 UTM"/>
    <s v="No aplica"/>
    <x v="0"/>
    <s v="No aplica"/>
    <s v="Orden de Compra"/>
    <n v="14260044"/>
    <d v="2026-03-27T00:00:00"/>
    <s v="Adquisición de una tarjeta para ingresar al edificio del Centro de Justicia."/>
    <s v="SOC.CONCESIONARIA C.DE JUSTICIA DE STGO."/>
    <s v="99557380-6"/>
    <n v="23800"/>
    <x v="2"/>
  </r>
  <r>
    <s v="F.R. Metrop. Oriente"/>
    <s v="Compra/Contratación inferior a 3 UTM"/>
    <s v="No aplica"/>
    <x v="0"/>
    <s v="No aplica"/>
    <s v="Orden de Compra"/>
    <n v="14260045"/>
    <d v="2026-03-30T00:00:00"/>
    <s v="Reparación grupo electrógeno de edificio La Florida."/>
    <s v="GENCONTROL SPA"/>
    <s v="77441478-9"/>
    <n v="201240"/>
    <x v="2"/>
  </r>
  <r>
    <s v="F.R. Metrop. Oriente"/>
    <s v="Compra/Contratación inferior a 3 UTM"/>
    <s v="No aplica"/>
    <x v="0"/>
    <s v="No aplica"/>
    <s v="Orden de Compra"/>
    <n v="14260046"/>
    <d v="2026-03-31T00:00:00"/>
    <s v="Servicios profesionales para levantamiento técnico del Sistema de Detección de Incendios de Edificio de Las Condes."/>
    <s v="VISION SEGURIDAD INTEG ELECT Y TEL LTDA."/>
    <s v="76069830-K"/>
    <n v="151606"/>
    <x v="2"/>
  </r>
  <r>
    <s v="F.R. Metrop. Sur"/>
    <s v="Licitación Pública"/>
    <s v=" FRMS     N°62/2025"/>
    <x v="1"/>
    <d v="2025-09-09T00:00:00"/>
    <s v="Orden de Compra"/>
    <n v="15260049"/>
    <d v="2026-03-02T00:00:00"/>
    <s v="Servicio de reubicación de equipo Aire acondicionado por remodelación en 5to piso. Según contrato por prestación de servicios, fecha 26/09/2025 Licitación Pública ID: 696212-3-LE25"/>
    <s v="RORAIMA MULTISERVICIOS SPA. "/>
    <s v="77258276-5"/>
    <n v="472399"/>
    <x v="2"/>
  </r>
  <r>
    <s v="F.R. Metrop. Sur"/>
    <s v="Compra/Contratación inferior a 3 UTM"/>
    <s v=" FRMS     N°62/2025"/>
    <x v="0"/>
    <d v="2025-09-09T00:00:00"/>
    <s v="Orden de Compra"/>
    <n v="15260050"/>
    <d v="2026-03-05T00:00:00"/>
    <s v="Servicio de reparación de aire acondicionado, según contrato por prestación de servicios, de fecha 26/09/2025 Licitación Pública ID: 696212-3-LE25. "/>
    <s v="RORAIMA MULTISERVICIOS SPA. "/>
    <s v="77258276-5"/>
    <n v="120000"/>
    <x v="2"/>
  </r>
  <r>
    <s v="F.R. Metrop. Sur"/>
    <s v="Compra/Contratación inferior a 3 UTM"/>
    <s v="No aplica"/>
    <x v="0"/>
    <s v="No aplica"/>
    <s v="Orden de Compra"/>
    <n v="15260058"/>
    <d v="2026-03-16T00:00:00"/>
    <s v="Contratación directa de 3 Tarjetas de proximidad y estacionamiento acceso a centro de justicia de Santiago. "/>
    <s v="SOC.CONCESIONARIA C.DE JUSTICIA DE STGO."/>
    <s v="99557380-6"/>
    <n v="71114"/>
    <x v="2"/>
  </r>
  <r>
    <s v="F.R. Metrop. Sur"/>
    <s v="Compra/Contratación inferior a 3 UTM"/>
    <s v="No aplica"/>
    <x v="0"/>
    <s v="No aplica"/>
    <s v="Orden de Compra"/>
    <n v="15260063"/>
    <d v="2026-03-26T00:00:00"/>
    <s v="Servicio de destrucción de especies, solicitada por la Unidad de Custodia de Puente Alto. "/>
    <s v="K D M S.A."/>
    <s v="96754450-7"/>
    <n v="49623"/>
    <x v="2"/>
  </r>
  <r>
    <s v="F.R. Metrop. Sur"/>
    <s v="Compra/Contratación inferior a 3 UTM"/>
    <s v="No aplica"/>
    <x v="0"/>
    <s v="No aplica"/>
    <s v="Orden de Compra"/>
    <n v="15260065"/>
    <d v="2026-03-27T00:00:00"/>
    <s v="Contratación menor a 3 UTM_ Instalación y reparación de enchufes por cortocircuito en oficina de reuniones 5° piso."/>
    <s v="REDES Y ENERGIA INTELIGENTE SPA. "/>
    <s v="78034638-8"/>
    <n v="200000"/>
    <x v="2"/>
  </r>
  <r>
    <s v="F.R. Metrop. Occidente"/>
    <s v="Compra/Contratación inferior a 3 UTM"/>
    <s v="No aplica"/>
    <x v="0"/>
    <s v="No aplica"/>
    <s v="O/Compra"/>
    <n v="16260056"/>
    <d v="2026-03-03T00:00:00"/>
    <s v="Compra vajilla FRM OCC. art 8 letra A"/>
    <s v="COMERCIAL AGUSTIN SPA"/>
    <s v="76287853-4"/>
    <n v="195160"/>
    <x v="2"/>
  </r>
  <r>
    <s v="F.R. Metrop. Occidente"/>
    <s v="Compra/Contratación inferior a 3 UTM"/>
    <s v="No aplica"/>
    <x v="0"/>
    <s v="No aplica"/>
    <s v="O/Compra"/>
    <n v="16260058"/>
    <d v="2026-03-04T00:00:00"/>
    <s v="INSTALACION DE CAJAS ACRILICAS A COMANDOS DE AIRE ACONDICIONADO, Suministro e instalación de 4 cajas de acrílico con llave. Art 8 letra A"/>
    <s v="SERELEC SPA"/>
    <s v="78052732-3"/>
    <n v="202300"/>
    <x v="2"/>
  </r>
  <r>
    <s v="F.R. Metrop. Occidente"/>
    <s v="Compra/Contratación inferior a 3 UTM"/>
    <s v="No aplica"/>
    <x v="0"/>
    <s v="No aplica"/>
    <s v="O/Compra"/>
    <n v="16260059"/>
    <d v="2026-03-04T00:00:00"/>
    <s v="Servicio tecnico especializado, revision y reparacion CCAA FL San Bdo, art 8 letra A."/>
    <s v="OSESA S.A."/>
    <s v="76017001-1"/>
    <n v="172788"/>
    <x v="2"/>
  </r>
  <r>
    <s v="F.R. Metrop. Occidente"/>
    <s v="Contratacion Directa"/>
    <s v="FR N°48"/>
    <x v="0"/>
    <d v="2026-02-26T00:00:00"/>
    <s v="O/Compra"/>
    <n v="16260060"/>
    <d v="2026-03-04T00:00:00"/>
    <s v="Instalacion 2 termos a matriz edificio torre centenario, CD RS FR 48 del 26.02.26"/>
    <s v="JUAN CARLOS PINILLA LÓPEZ"/>
    <s v="13816973-1"/>
    <n v="497935"/>
    <x v="2"/>
  </r>
  <r>
    <s v="F.R. Metrop. Occidente"/>
    <s v="Compra/Contratación inferior a 3 UTM"/>
    <s v="No aplica"/>
    <x v="0"/>
    <s v="No aplica"/>
    <s v="O/Compra"/>
    <n v="16260061"/>
    <d v="2026-03-04T00:00:00"/>
    <s v="Compra menaje cocina (jarras, bouls ensalada y bandejas) Art 8 letra A."/>
    <s v="COMERCIAL AGUSTIN SPA"/>
    <s v="76287853-4"/>
    <n v="195160"/>
    <x v="2"/>
  </r>
  <r>
    <s v="F.R. Metrop. Occidente"/>
    <s v="Compra/Contratación inferior a 3 UTM"/>
    <s v="No aplica"/>
    <x v="0"/>
    <s v="No aplica"/>
    <s v="O/Compra"/>
    <n v="16260062"/>
    <d v="2026-03-04T00:00:00"/>
    <s v="Servicio tecnico especializado para configurar control de acceso piso 9. Art8 letra A"/>
    <s v="OSESA S.A."/>
    <s v="76017001-1"/>
    <n v="200515"/>
    <x v="2"/>
  </r>
  <r>
    <s v="F.R. Metrop. Occidente"/>
    <s v="Compra/Contratación inferior a 3 UTM"/>
    <s v="No aplica"/>
    <x v="0"/>
    <s v="No aplica"/>
    <s v="O/Compra"/>
    <n v="16260063"/>
    <d v="2026-03-05T00:00:00"/>
    <s v="Provisión e instalación de focos proyectores de área en perímetro exterior de oficina de la fiscalía de Maipú conforme a autorización presupuesto seguridad FN N°16324. Contratación conforme a art. 8 letra &quot;a&quot; del reglamento interno, ley 19886."/>
    <s v="SERELEC SPA"/>
    <s v="78052732-3"/>
    <n v="202300"/>
    <x v="2"/>
  </r>
  <r>
    <s v="F.R. Metrop. Occidente"/>
    <s v="Compra/Contratación inferior a 3 UTM"/>
    <s v="No aplica"/>
    <x v="0"/>
    <s v="No aplica"/>
    <s v="O/Compra"/>
    <n v="16260065"/>
    <d v="2026-03-09T00:00:00"/>
    <s v="Revisión de Emergencia de central de incendios por corte de aire acondicionado, Sistema de Detección de Incendios, Fiscalía Pudahuel , en virtud de lo dispuesto en el Título II (Exclusiones), Artículo 8°, letra A, del Reglamento Interno del Ministerio Público de la Ley N° 19.886"/>
    <s v="OSESA S.A."/>
    <s v="76017001-1"/>
    <n v="208012"/>
    <x v="2"/>
  </r>
  <r>
    <s v="F.R. Metrop. Occidente"/>
    <s v="Compra/Contratación inferior a 3 UTM"/>
    <s v="No aplica"/>
    <x v="0"/>
    <s v="No aplica"/>
    <s v="O/Compra"/>
    <n v="16260066"/>
    <d v="2026-03-12T00:00:00"/>
    <s v="Revisión de los contactores de climatización en tableros eléctrico de los 5 pisos del edificio, en virtud de lo dispuesto en el Título II (Exclusiones), Artículo 8°, letra A, del Reglamento Interno del Ministerio Público de la Ley N° 19.886,"/>
    <s v="SERELEC SPA"/>
    <s v="78052732-3"/>
    <n v="89250"/>
    <x v="2"/>
  </r>
  <r>
    <s v="F.R. Metrop. Occidente"/>
    <s v="Compra/Contratación inferior a 3 UTM"/>
    <s v="No aplica"/>
    <x v="0"/>
    <s v="No aplica"/>
    <s v="O/Compra"/>
    <n v="16260068"/>
    <d v="2026-03-12T00:00:00"/>
    <s v="Suministro e instalación cable blindado para conector XLR para conector XLR, en virtud de lo dispuesto en el Título II (Exclusiones), Artículo 8°, letra A, del Reglamento Interno del Ministerio Público de la Ley N° 19.886."/>
    <s v="LIMSERVICE SPA"/>
    <s v="76863427-0"/>
    <n v="166600"/>
    <x v="2"/>
  </r>
  <r>
    <s v="F.R. Metrop. Occidente"/>
    <s v="Compra/Contratación inferior a 3 UTM"/>
    <s v="No aplica"/>
    <x v="0"/>
    <s v="No aplica"/>
    <s v="O/Compra"/>
    <n v="16260069"/>
    <d v="2026-03-12T00:00:00"/>
    <s v="Servicio de limpieza de oficinas y pasillo (30metros cuadrados) de alfombra en sector Uravit piso 9 edificio Miraflores. Contratación de acuerdo a art. 87 letra &quot;a&quot; del reglamento interno del MP, ley 19886."/>
    <s v="CARLOS TOLEDO CORONADO"/>
    <s v="7615250-0"/>
    <n v="170999"/>
    <x v="2"/>
  </r>
  <r>
    <s v="F.R. Metrop. Occidente"/>
    <s v="Compra/Contratación inferior a 3 UTM"/>
    <s v="No aplica"/>
    <x v="0"/>
    <s v="No aplica"/>
    <s v="O/Compra"/>
    <n v="16260070"/>
    <d v="2026-03-12T00:00:00"/>
    <s v="Servicio programación controles remoto portón automático acceso a estacionamiento FL Melipilla. Contratación conforme a art. 8 letra &quot;a&quot; del reglamento interno del MP, ley 19886"/>
    <s v="LEONEL SALIT GAJARDO"/>
    <s v="9765193-0"/>
    <n v="170000"/>
    <x v="2"/>
  </r>
  <r>
    <s v="F.R. Metrop. Occidente"/>
    <s v="Compra/Contratación inferior a 3 UTM"/>
    <s v="No aplica"/>
    <x v="0"/>
    <s v="No aplica"/>
    <s v="O/Compra"/>
    <n v="16260077"/>
    <d v="2026-03-25T00:00:00"/>
    <s v="Adquisición de tarjeta de acceso a dependencias del Centro Justicia de Santiago para Fiscal Rodrigo Fernández FL Local de Maipú. Compra conforme a art. 8 letra &quot;a&quot; del reglamento interno del MP, ley 19886. Valor 0,5 UF + IVA. (UF referencial OC de $40.000.Proveedor debe considerar UF del día de facturación)."/>
    <s v="SOC.CONCESIONARIA C.DE JUSTICIA DE STGO."/>
    <s v="99557380-6"/>
    <n v="23800"/>
    <x v="2"/>
  </r>
  <r>
    <s v="F.R. Metrop. Occidente"/>
    <s v="Compra/Contratación inferior a 3 UTM"/>
    <s v="No aplica"/>
    <x v="0"/>
    <s v="No aplica"/>
    <s v="O/Compra"/>
    <n v="16260078"/>
    <d v="2026-03-26T00:00:00"/>
    <s v="Modifica cajas acrilicas que cubren termostatos de la FL San Bdo según requerimiento de proveedor de AC, art 8 letra A."/>
    <s v="SERELEC SPA"/>
    <s v="78052732-3"/>
    <n v="83300"/>
    <x v="2"/>
  </r>
  <r>
    <s v="F.R. Metrop. Occidente"/>
    <s v="Compra/Contratación inferior a 3 UTM"/>
    <s v="No aplica"/>
    <x v="0"/>
    <s v="No aplica"/>
    <s v="O/Compra"/>
    <n v="16260079"/>
    <d v="2026-03-26T00:00:00"/>
    <s v="Provision e instalación de extension HDMI desde tablero a monitor CCTV FL Melipilla. Art 8 letra A"/>
    <s v="SERELEC SPA"/>
    <s v="78052732-3"/>
    <n v="107100"/>
    <x v="2"/>
  </r>
  <r>
    <s v="F.R. Metrop. Occidente"/>
    <s v="Contratacion Directa"/>
    <s v="No aplica"/>
    <x v="0"/>
    <s v="No aplica"/>
    <s v="O/Compra"/>
    <n v="16260082"/>
    <d v="2026-03-27T00:00:00"/>
    <s v="Servicio guardia refuerzo adicional para turno pm del sabado 28 desde las 20:00 hrs a domingo 29 de marzo 08:00 hrs. Valores dentro de contrato"/>
    <s v="GUARD SERVICE SEGURIDAD S.A."/>
    <s v="79960660-7"/>
    <n v="692424"/>
    <x v="2"/>
  </r>
  <r>
    <s v="F.R. Metrop. Occidente"/>
    <s v="Compra/Contratación inferior a 3 UTM"/>
    <s v="No aplica"/>
    <x v="0"/>
    <s v="No aplica"/>
    <s v="O/Compra"/>
    <n v="16260086"/>
    <d v="2026-03-30T00:00:00"/>
    <s v="Servicio destrucción de especies en relleno sanitario de KDM en comuna de Til-Til por la FL de Pudahuel, dependiente de la FRM Occidente. Contratación conforme a art.8 letra 2a&quot; del reglamento interno del MP, ley 19886."/>
    <s v="K D M S.A."/>
    <s v="96754450-7"/>
    <n v="48909"/>
    <x v="2"/>
  </r>
  <r>
    <s v="Fiscalía Nacional"/>
    <s v="Licitación Pública"/>
    <s v="FN/MP N° 2060"/>
    <x v="1"/>
    <d v="2024-08-13T00:00:00"/>
    <s v="Orden de Compra"/>
    <n v="17260135"/>
    <d v="2026-03-02T00:00:00"/>
    <s v="Pasaje aéreo nacional para Sra. Ana María Morales, Rut: 13.241.754-7, Santiago/Puerto Montt/Santiago, del 05 al 06 de marzo de 2026. Participar en inauguración de ECOH Los Lagos."/>
    <s v="Soc. de Turismo e Inversiones Inmobiliarias Limitada."/>
    <s v="76.204.527-3"/>
    <n v="388426"/>
    <x v="2"/>
  </r>
  <r>
    <s v="Fiscalía Nacional"/>
    <s v="Licitación Pública"/>
    <s v="FN/MP N° 2060"/>
    <x v="1"/>
    <d v="2024-08-13T00:00:00"/>
    <s v="Orden de Compra"/>
    <n v="17260136"/>
    <d v="2026-03-02T00:00:00"/>
    <s v="Pasaje aéreo nacional para Sr. Rodrigo Honores, Rut: 17.654.837-1, Santiago/Puerto Montt/Santiago, del 05 al 06 de marzo de 2026. Participar en inauguración de ECOH Los Lagos."/>
    <s v="Soc. de Turismo e Inversiones Inmobiliarias Limitada."/>
    <s v="76.204.527-3"/>
    <n v="388426"/>
    <x v="2"/>
  </r>
  <r>
    <s v="Fiscalía Nacional"/>
    <s v="Contratacion Directa"/>
    <s v="FN/MP N° 488"/>
    <x v="0"/>
    <d v="2026-03-03T00:00:00"/>
    <s v="Orden de Compra"/>
    <n v="17260138"/>
    <d v="2026-03-04T00:00:00"/>
    <s v="Adquisición de 500 libretas y 1.000 marcapáginas, para la ceremonia de conmemoración del Día Internacional de la Mujer, a realizarse el 9 de marzo de 2026, en jornada PM, en sus dependencias ubicadas en Catedral #1437, Santiago."/>
    <s v="Sociedad de Comunicación Simple Spa"/>
    <s v="76981620-8"/>
    <n v="1999200"/>
    <x v="2"/>
  </r>
  <r>
    <s v="Fiscalía Nacional"/>
    <s v="Licitación Pública"/>
    <s v="FN/MP N° 2060"/>
    <x v="1"/>
    <d v="2024-08-13T00:00:00"/>
    <s v="Orden de Compra"/>
    <n v="17260139"/>
    <d v="2026-03-04T00:00:00"/>
    <s v="Pasaje aéreo nacional para Sr. Ángel Valencia Vásquez, Rut: 8.667.131-k, Santiago/Puerto Montt/Santiago, el 06 de marzo de 2026. Presentación Equipo Crimen Organizado y Homicidios (ECOH) Fiscalía Regional de Los Lagos."/>
    <s v="Soc. de Turismo e Inversiones Inmobiliarias Limitada."/>
    <s v="76.204.527-3"/>
    <n v="310798"/>
    <x v="2"/>
  </r>
  <r>
    <s v="Fiscalía Nacional"/>
    <s v="Licitación Pública"/>
    <s v="FN/MP N° 2060"/>
    <x v="1"/>
    <d v="2024-08-13T00:00:00"/>
    <s v="Orden de Compra"/>
    <n v="17260140"/>
    <d v="2026-03-04T00:00:00"/>
    <s v="Pasaje aéreo nacional para Sr. David Salazar, Rut: 19.468.789-3, Santiago/Puerto Montt/Santiago, del 05 al 06 de marzo de 2026. Escolta al FN en Presentación Equipo Crimen Organizado y Homicidios (ECOH) Fiscalía Regional de Los Lagos."/>
    <s v="Soc. de Turismo e Inversiones Inmobiliarias Limitada."/>
    <s v="76.204.527-3"/>
    <n v="491798"/>
    <x v="2"/>
  </r>
  <r>
    <s v="Fiscalía Nacional"/>
    <s v="Licitación Pública"/>
    <s v="FN/MP N° 2060"/>
    <x v="1"/>
    <d v="2024-08-13T00:00:00"/>
    <s v="Orden de Compra"/>
    <n v="17260141"/>
    <d v="2026-03-04T00:00:00"/>
    <s v="Pasaje aéreo nacional para Sr. Mauricio Aguayo Cuevas, Rut: 10.714.422-6, Santiago/Puerto Montt/Santiago, el 06 de marzo de 2026. Escolta al FN en Presentación Equipo Crimen Organizado y Homicidios (ECOH) Fiscalía Regional de Los Lagos."/>
    <s v="Soc. de Turismo e Inversiones Inmobiliarias Limitada."/>
    <s v="76.204.527-3"/>
    <n v="310798"/>
    <x v="2"/>
  </r>
  <r>
    <s v="Fiscalía Nacional"/>
    <s v="Licitación Pública"/>
    <s v="FN/MP N° 2060"/>
    <x v="1"/>
    <d v="2024-08-13T00:00:00"/>
    <s v="Orden de Compra"/>
    <n v="17260142"/>
    <d v="2026-03-04T00:00:00"/>
    <s v="Pasaje aéreo nacional para Sra. Deborah Bailey, Rut: 11.605.340-3, Santiago/Puerto Montt/Santiago, el 06 de marzo de 2026. Presentación Equipo Crimen Organizado y Homicidios (ECOH) Fiscalía Regional de Los Lagos."/>
    <s v="Soc. de Turismo e Inversiones Inmobiliarias Limitada."/>
    <s v="76.204.527-3"/>
    <n v="310798"/>
    <x v="2"/>
  </r>
  <r>
    <s v="Fiscalía Nacional"/>
    <s v="Licitación Pública"/>
    <s v="FN/MP N° 2060"/>
    <x v="1"/>
    <d v="2024-08-13T00:00:00"/>
    <s v="Orden de Compra"/>
    <n v="17260143"/>
    <d v="2026-03-04T00:00:00"/>
    <s v="Pasaje aéreo nacional para Sr. Luis Bozzo Barraza, Rut: 14.530.315-k, Santiago/Puerto Montt/Santiago, el 06 de marzo de 2026. Presentación Equipo Crimen Organizado y Homicidios (ECOH) Fiscalía Regional de Los Lagos."/>
    <s v="Soc. de Turismo e Inversiones Inmobiliarias Limitada."/>
    <s v="76.204.527-3"/>
    <n v="302798"/>
    <x v="2"/>
  </r>
  <r>
    <s v="Fiscalía Nacional"/>
    <s v="Licitación Pública"/>
    <s v="FN/MP N° 2060"/>
    <x v="1"/>
    <d v="2024-08-13T00:00:00"/>
    <s v="Orden de Compra"/>
    <n v="17260144"/>
    <d v="2026-03-04T00:00:00"/>
    <s v="Pasaje aéreo nacional para Sr. Claudio Ramírez Nuñez, Rut: 11.415.366-4, Santiago/Puerto Montt/Santiago, del 17 al 20 de marzo de 2026. Inducción Equipo ECOH Los Lagos."/>
    <s v="Soc. de Turismo e Inversiones Inmobiliarias Limitada."/>
    <s v="76.204.527-3"/>
    <n v="229798"/>
    <x v="2"/>
  </r>
  <r>
    <s v="Fiscalía Nacional"/>
    <s v="Licitación Pública"/>
    <s v="FN/MP N° 2060"/>
    <x v="1"/>
    <d v="2024-08-13T00:00:00"/>
    <s v="Orden de Compra"/>
    <n v="17260145"/>
    <d v="2026-03-04T00:00:00"/>
    <s v="Pasaje aéreo nacional para Sr. Willybaldo Saavedra Portales, Rut: 14.497.340-2, Santiago/Puerto Montt/Santiago, del 17 al 20 de marzo de 2026. Inducción Equipo ECOH Los Lagos."/>
    <s v="Soc. de Turismo e Inversiones Inmobiliarias Limitada."/>
    <s v="76.204.527-3"/>
    <n v="229798"/>
    <x v="2"/>
  </r>
  <r>
    <s v="Fiscalía Nacional"/>
    <s v="Licitación Pública"/>
    <s v="FN/MP N° 2060"/>
    <x v="1"/>
    <d v="2024-08-13T00:00:00"/>
    <s v="Orden de Compra"/>
    <n v="17260146"/>
    <d v="2026-03-04T00:00:00"/>
    <s v="Pasaje aéreo nacional para Sra. Isabel Espinosa Bobadilla, Rut: 13.829.913-9, Santiago/Puerto Montt/Santiago, del 16 al 18 de marzo de 2026. Inducción Equipo ECOH Los Lagos."/>
    <s v="Soc. de Turismo e Inversiones Inmobiliarias Limitada."/>
    <s v="76.204.527-3"/>
    <n v="269916"/>
    <x v="2"/>
  </r>
  <r>
    <s v="Fiscalía Nacional"/>
    <s v="Licitación Pública"/>
    <s v="FN/MP N° 2060"/>
    <x v="1"/>
    <d v="2024-08-13T00:00:00"/>
    <s v="Orden de Compra"/>
    <n v="17260147"/>
    <d v="2026-03-04T00:00:00"/>
    <s v="Pasaje aéreo nacional para Sr. Rodrigo Honores, Rut: 17.654.837-1, Santiago/Puerto Montt/Santiago, del 16 al 18 de marzo de 2026. Inducción Equipo ECOH Los Lagos."/>
    <s v="Soc. de Turismo e Inversiones Inmobiliarias Limitada."/>
    <s v="76.204.527-3"/>
    <n v="354916"/>
    <x v="2"/>
  </r>
  <r>
    <s v="Fiscalía Nacional"/>
    <s v="Licitación Pública"/>
    <s v="FN/MP N° 2060"/>
    <x v="1"/>
    <d v="2024-08-13T00:00:00"/>
    <s v="Orden de Compra"/>
    <n v="17260148"/>
    <d v="2026-03-04T00:00:00"/>
    <s v="Pasaje aéreo nacional para Sr. Rodrigo Nanjari, Rut: 16.426.678-8, Santiago/Puerto Montt/Santiago, del 17 al 20 de marzo de 2026. Inducción Equipo ECOH Los Lagos. Cambio de pasaje."/>
    <s v="Soc. de Turismo e Inversiones Inmobiliarias Limitada."/>
    <s v="76.204.527-3"/>
    <n v="143142"/>
    <x v="2"/>
  </r>
  <r>
    <s v="Fiscalía Nacional"/>
    <s v="Licitación Pública"/>
    <s v="FN/MP N° 2060"/>
    <x v="1"/>
    <d v="2024-08-13T00:00:00"/>
    <s v="Orden de Compra"/>
    <n v="17260149"/>
    <d v="2026-03-04T00:00:00"/>
    <s v="Pasaje aéreo nacional para Sr. Maurizio Sovino Meléndez, Rut: 15.781.871-6, Santiago/Balmaceda/Santiago, del 08 al 10 de abril de 2026. Jornadas Patagónicas de Derecho Penal Contemporáneo, que se centrará en la criminalidad organizada."/>
    <s v="Soc. de Turismo e Inversiones Inmobiliarias Limitada."/>
    <s v="76.204.527-3"/>
    <n v="238082"/>
    <x v="2"/>
  </r>
  <r>
    <s v="Fiscalía Nacional"/>
    <s v="Licitación Pública"/>
    <s v="FN/MP N° 2060"/>
    <x v="1"/>
    <d v="2024-08-13T00:00:00"/>
    <s v="Orden de Compra"/>
    <n v="17260150"/>
    <d v="2026-03-04T00:00:00"/>
    <s v="Pasaje aéreo nacional para Sra. Javiera Ilabaca Turri, Rut: 18.638.656-6, Santiago/Balmaceda/Santiago, del 08 al 09 de abril de 2026. Jornadas Patagónicas de Derecho Penal Contemporáneo, que se centrará en la criminalidad organizada."/>
    <s v="Soc. de Turismo e Inversiones Inmobiliarias Limitada."/>
    <s v="76.204.527-3"/>
    <n v="268082"/>
    <x v="2"/>
  </r>
  <r>
    <s v="Fiscalía Nacional"/>
    <s v="Licitación Pública"/>
    <s v="FN/MP N° 2060"/>
    <x v="1"/>
    <d v="2024-08-13T00:00:00"/>
    <s v="Orden de Compra"/>
    <n v="17260151"/>
    <d v="2026-03-04T00:00:00"/>
    <s v="Pasaje aéreo nacional para Sra. Tania Gajardo, Rut: 14.143.379-2, Santiago/Puerto Montt/Santiago, del 17 al 18 de marzo de 2026. Inducción Equipo ECOH Los Lagos."/>
    <s v="Soc. de Turismo e Inversiones Inmobiliarias Limitada."/>
    <s v="76.204.527-3"/>
    <n v="301940"/>
    <x v="2"/>
  </r>
  <r>
    <s v="Fiscalía Nacional"/>
    <s v="Compra/Contratación inferior a 3 UTM"/>
    <s v="No Aplica"/>
    <x v="0"/>
    <s v="No Aplica"/>
    <s v="Orden de Compra"/>
    <n v="17260152"/>
    <d v="2026-03-05T00:00:00"/>
    <s v="Adquisición de 1 Ciento de tarjetas de presentación, impresa de 1 diseño, a color tiro y retiro,tamaño 9x5.5 cm corte recto en papel couche de 300 gr. Para el Director de la unidad de anticorrupción don Eugenio Campos."/>
    <s v="Fongraf S.A."/>
    <s v="76126182-7"/>
    <n v="28560"/>
    <x v="2"/>
  </r>
  <r>
    <s v="Fiscalía Nacional"/>
    <s v="Licitación Pública"/>
    <s v="FN/MP N° 2060"/>
    <x v="1"/>
    <d v="2024-08-13T00:00:00"/>
    <s v="Orden de Compra"/>
    <n v="17260154"/>
    <d v="2026-03-05T00:00:00"/>
    <s v="Pasaje aéreo nacional para Sr. Gonzalo Arias Villanueva, Rut: 16.562.582-K, Santiago/Puerto Montt/Santiago, del 10 al 11 de marzo de 2026. Habilitación Salas EIVG Graneros, Quinchao y Maullín."/>
    <s v="Soc. de Turismo e Inversiones Inmobiliarias Limitada."/>
    <s v="76.204.527-3"/>
    <n v="168545"/>
    <x v="2"/>
  </r>
  <r>
    <s v="Fiscalía Nacional"/>
    <s v="Licitación Pública"/>
    <s v="FN/MP N° 2060"/>
    <x v="1"/>
    <d v="2024-08-13T00:00:00"/>
    <s v="Orden de Compra"/>
    <n v="17260158"/>
    <d v="2026-03-10T00:00:00"/>
    <s v="Pasaje aéreo internacional para Sr. Ángel Valencia Vásquez, Rut: 8.667.131-k, Miami/Santiago, el 14 de marzo de 2026. Cambio por categoria."/>
    <s v="Soc. de Turismo e Inversiones Inmobiliarias Limitada."/>
    <s v="76.204.527-3"/>
    <n v="2110860"/>
    <x v="2"/>
  </r>
  <r>
    <s v="Fiscalía Nacional"/>
    <s v="Licitación Pública"/>
    <s v="FN/MP N° 2060"/>
    <x v="1"/>
    <d v="2024-08-13T00:00:00"/>
    <s v="Orden de Compra"/>
    <n v="17260161"/>
    <d v="2026-03-12T00:00:00"/>
    <s v="Pasaje aéreo internacional para Sr. Juan Pablo Glasinovic Vernon, Rut: 9.616.765-2, Santiago/Washington/Santiago, del 14 al 16 de marzo de 2026. Viaje por reunión con la Fiscal General de Estados Unidos de América, Sra. Pam Bondi."/>
    <s v="Soc. de Turismo e Inversiones Inmobiliarias Limitada."/>
    <s v="76.204.527-3"/>
    <n v="1043811.9"/>
    <x v="2"/>
  </r>
  <r>
    <s v="Fiscalía Nacional"/>
    <s v="Compra/Contratación inferior a 3 UTM"/>
    <s v="No Aplica"/>
    <x v="0"/>
    <s v="No Aplica"/>
    <s v="Orden de Compra"/>
    <n v="17260162"/>
    <d v="2026-03-12T00:00:00"/>
    <s v="Servicio de reparación de punto de red Cat6 piso 5 (Incluye tendido, desmontaje de cableado existente, cableado nuevo con conectorizado y certificación)."/>
    <s v="Ingeniería de Sistema y Control SPA."/>
    <s v="77116713-6"/>
    <n v="204085"/>
    <x v="2"/>
  </r>
  <r>
    <s v="Fiscalía Nacional"/>
    <s v="Licitación Pública"/>
    <s v="FN/MP N° 2060"/>
    <x v="1"/>
    <d v="2024-08-13T00:00:00"/>
    <s v="Orden de Compra"/>
    <n v="17260164"/>
    <d v="2026-03-13T00:00:00"/>
    <s v="Pasaje en tren internacional para Sr. Ángel Valencia Vásquez, Rut: 8.667.131-k, Nueva York - Washington, el 14 de marzo de 2026. Concurrencia a reunión directiva."/>
    <s v="Soc. de Turismo e Inversiones Inmobiliarias Limitada."/>
    <s v="76.204.527-3"/>
    <n v="240630"/>
    <x v="2"/>
  </r>
  <r>
    <s v="Fiscalía Nacional"/>
    <s v="Licitación Pública"/>
    <s v="FN/MP N° 2060"/>
    <x v="1"/>
    <d v="2024-08-13T00:00:00"/>
    <s v="Orden de Compra"/>
    <n v="17260165"/>
    <d v="2026-03-13T00:00:00"/>
    <s v="Pasaje en tren internacional para Sr. Felipe Fritz Castro Rut: 16899242-4, Nueva York - Washington, el 14 de marzo de 2026. Escolta al Fiscal Nacional a Concurrencia a reunión directiva."/>
    <s v="Soc. de Turismo e Inversiones Inmobiliarias Limitada."/>
    <s v="76.204.527-3"/>
    <n v="240630"/>
    <x v="2"/>
  </r>
  <r>
    <s v="Fiscalía Nacional"/>
    <s v="Licitación Pública"/>
    <s v="FN/MP N° 2060"/>
    <x v="1"/>
    <d v="2024-08-13T00:00:00"/>
    <s v="Orden de Compra"/>
    <n v="17260171"/>
    <d v="2026-03-13T00:00:00"/>
    <s v="Pasaje aéreo nacional para Sr. Juan Carlos Navarrete Cuevas, Rut: 15.235.197-6, Santiago/Concepción/Santiago, el 15 de enero de 2026. Escolta al Sr. Fiscal Nacional a la ciudad de Concepción."/>
    <s v="Soc. de Turismo e Inversiones Inmobiliarias Limitada."/>
    <s v="76.204.527-3"/>
    <n v="212400"/>
    <x v="2"/>
  </r>
  <r>
    <s v="Fiscalía Nacional"/>
    <s v="Licitación Pública"/>
    <s v="FN/MP N° 2060"/>
    <x v="1"/>
    <d v="2024-08-13T00:00:00"/>
    <s v="Orden de Compra"/>
    <n v="17260172"/>
    <d v="2026-03-16T00:00:00"/>
    <s v="Pasaje aéreo internacional para Sra. Deborah Bailey, Rut: 11.605.340-3, Santiago-Washington-Santiago, del 14 al 16 de marzo. Integra la comitiva oficial que acompañará al Fiscal Nacional, Sr. Ángel Valencia Vásquez, en la reunión que se sostendrá con la Fiscal General de Estados Unidos, Sra. Pam Bondi en Washington DC"/>
    <s v="Soc. de Turismo e Inversiones Inmobiliarias Limitada."/>
    <s v="76.204.527-3"/>
    <n v="1061222"/>
    <x v="2"/>
  </r>
  <r>
    <s v="Fiscalía Nacional"/>
    <s v="Licitación Pública"/>
    <s v="FN/MP N° 2060"/>
    <x v="1"/>
    <d v="2024-08-13T00:00:00"/>
    <s v="Orden de Compra"/>
    <n v="17260173"/>
    <d v="2026-03-16T00:00:00"/>
    <s v="Pasaje aereo internacional, respecto a su regreso para Sr. Felipe Fritz Castro Rut: 16899242-4, Washington/Santiago, el 17 de marzo de 2026. Reunión del Fiscal Nacional con la Fiscal General de Estados Unidos, Sra. Pam Bondi. Cambio de pasaje."/>
    <s v="Soc. de Turismo e Inversiones Inmobiliarias Limitada."/>
    <s v="76.204.527-3"/>
    <n v="566796"/>
    <x v="2"/>
  </r>
  <r>
    <s v="Fiscalía Nacional"/>
    <s v="Licitación Pública"/>
    <s v="FN/MP N° 2613_x000a_FN/MP N°587"/>
    <x v="1"/>
    <s v="30-10-2025_x000a_12-03-2026"/>
    <s v="Orden de Compra"/>
    <n v="17260176"/>
    <d v="2026-03-17T00:00:00"/>
    <s v="Aumento de pólizas de seguro del vehículo marca TOYOTA, modelo 4RUNNER 4X4 2.4 AUT, AÑO 2026, Patentes VTLV87; VVGG-89, a contar del 11 y 12 de febrero de 2026, respectivamente y hasta el día 30 de noviembre de 2026."/>
    <s v="Renta Nacional Caía de Seguros Generales S.A."/>
    <s v="94510000-1"/>
    <n v="849601"/>
    <x v="2"/>
  </r>
  <r>
    <s v="Fiscalía Nacional"/>
    <s v="Contratacion Directa"/>
    <s v="FN/MP Nº 442"/>
    <x v="0"/>
    <d v="2026-02-24T00:00:00"/>
    <s v="Orden de Compra"/>
    <n v="17260177"/>
    <d v="2026-03-17T00:00:00"/>
    <s v="Adquisición de documentos legales de permiso de circulación e impuesto verde del vehículo Toyota 4Runner SG5 4x4 AT."/>
    <s v="Automotriz Portillo Sur Limitada"/>
    <s v="76296863-0"/>
    <n v="2947719"/>
    <x v="2"/>
  </r>
  <r>
    <s v="Fiscalía Nacional"/>
    <s v="Licitación Pública"/>
    <s v="FN/MP N° 2060"/>
    <x v="1"/>
    <d v="2024-08-13T00:00:00"/>
    <s v="Orden de Compra"/>
    <n v="17260181"/>
    <d v="2026-03-18T00:00:00"/>
    <s v="Pasaje aéreo nacional para Sra. Claudia Ortega Forner, Rut: 11.833.323-3, Santiago/Puerto Montt/Santiago, del domingo 29 de marzo al 02 de abril. Motivo: Apoyo jurídico penal y procesal en causa denominada Trama Bielorrusa conforme art. 19 LOC."/>
    <s v="Soc. de Turismo e Inversiones Inmobiliarias Limitada."/>
    <s v="76.204.527-3"/>
    <n v="321088"/>
    <x v="2"/>
  </r>
  <r>
    <s v="Fiscalía Nacional"/>
    <s v="Licitación Pública"/>
    <s v="FN/MP N° 2060"/>
    <x v="1"/>
    <d v="2024-08-13T00:00:00"/>
    <s v="Orden de Compra"/>
    <n v="17260182"/>
    <d v="2026-03-18T00:00:00"/>
    <s v="Pasaje aéreo nacional para Sr. Eugenio Campos Lucero, Rut: 10.607.556-5, Santiago/Puerto Montt/Santiago, del domingo 29 al 31 de marzo. Motivo: Apoyo jurídico penal y procesal en causa denominada Trama Bielorrusa conforme art. 19 LOC."/>
    <s v="Soc. de Turismo e Inversiones Inmobiliarias Limitada."/>
    <s v="76.204.527-3"/>
    <n v="323088"/>
    <x v="2"/>
  </r>
  <r>
    <s v="Fiscalía Nacional"/>
    <s v="Compra/Contratación inferior a 3 UTM"/>
    <s v="No Aplica"/>
    <x v="0"/>
    <s v="No Aplica"/>
    <s v="Orden de Compra"/>
    <n v="17260184"/>
    <d v="2026-03-19T00:00:00"/>
    <s v="Adquisición de 6 cojines trapezoidales de 6 cms grosor, para el recambio de los cojines de la terraza del área oriente del piso 10, los cuales se encuentran desgastados y en mal estado. "/>
    <s v="Sociedad Comercial Fredes y Coydan Limitada"/>
    <s v="76171739-1"/>
    <n v="164220"/>
    <x v="2"/>
  </r>
  <r>
    <s v="Fiscalía Nacional"/>
    <s v="Licitación Pública"/>
    <s v="FN/MP N° 2060"/>
    <x v="1"/>
    <d v="2024-08-13T00:00:00"/>
    <s v="Orden de Compra"/>
    <n v="17260185"/>
    <d v="2026-03-19T00:00:00"/>
    <s v="Pasaje aéreo nacional para Sr. Eugenio Campos Lucero, Rut: 10.607.556-5, Puerto Montt/Santiago, el 30 de marzo. Motivo: Apoyo jurídico penal y procesal en causa denominada Trama Bielorrusa conforme art. 19 LOC.Cambio de pasaje."/>
    <s v="Soc. de Turismo e Inversiones Inmobiliarias Limitada."/>
    <s v="76.204.527-3"/>
    <n v="86140"/>
    <x v="2"/>
  </r>
  <r>
    <s v="Fiscalía Nacional"/>
    <s v="Compra/Contratación inferior a 3 UTM"/>
    <s v="No Aplica"/>
    <x v="0"/>
    <s v="No Aplica"/>
    <s v="Orden de Compra"/>
    <n v="17260186"/>
    <d v="2026-03-19T00:00:00"/>
    <s v="Adquisición de 1 carro de servicio de 3 niveles con medidas 845*430*950 CM."/>
    <s v="Imahe S.A"/>
    <s v="85110100-4"/>
    <n v="59180"/>
    <x v="2"/>
  </r>
  <r>
    <s v="Fiscalía Nacional"/>
    <s v="Licitación Pública"/>
    <s v="FN/MP N° 2060"/>
    <x v="1"/>
    <d v="2024-08-13T00:00:00"/>
    <s v="Orden de Compra"/>
    <n v="17260191"/>
    <d v="2026-03-20T00:00:00"/>
    <s v="Pasaje aéreo nacional para Sra. María Elena Leiva, Rut: 10.575.564-3, Santiago/Coquimbo/Santiago, del 07 al 08 de abril de 2026. Reunión de obra de la FL Combarbalá y vista a la FL de Ovalle para revisión de mejoras eléctricas. Diferencia de tarifa por cambio de pasajero."/>
    <s v="Soc. de Turismo e Inversiones Inmobiliarias Limitada."/>
    <s v="76.204.527-3"/>
    <n v="37000"/>
    <x v="2"/>
  </r>
  <r>
    <s v="Fiscalía Nacional"/>
    <s v="Licitación Pública"/>
    <s v="FN/MP N° 2060"/>
    <x v="1"/>
    <d v="2024-08-13T00:00:00"/>
    <s v="Orden de Compra"/>
    <n v="17260192"/>
    <d v="2026-03-20T00:00:00"/>
    <s v="Pasaje aéreo nacional para Sr. Juan Carlos Navarrete, Rut: 15.235.197-6, Santiago/Iquique/Santiago, del 22 al 23 de marzo de 2026. Escola al FN en Ceremonia de Investidura Fiscal Regional de Tarapacá. "/>
    <s v="Soc. de Turismo e Inversiones Inmobiliarias Limitada."/>
    <s v="76.204.527-3"/>
    <n v="323858"/>
    <x v="2"/>
  </r>
  <r>
    <s v="Fiscalía Nacional"/>
    <s v="Licitación Pública"/>
    <s v="FN/MP N° 2060"/>
    <x v="1"/>
    <d v="2024-08-13T00:00:00"/>
    <s v="Orden de Compra"/>
    <n v="17260193"/>
    <d v="2026-03-20T00:00:00"/>
    <s v="Pasaje aéreo nacional para Sr. Ángel Valencia Vásquez, Rut: 8.667.131-k, Santiago/Iquique/Santiago, el 23 de marzo de 2026. Asiste a Ceremonia de Investidura Fiscal Regional de Tarapacá. "/>
    <s v="Soc. de Turismo e Inversiones Inmobiliarias Limitada."/>
    <s v="76.204.527-3"/>
    <n v="535858"/>
    <x v="2"/>
  </r>
  <r>
    <s v="Fiscalía Nacional"/>
    <s v="Licitación Pública"/>
    <s v="FN/MP N° 2060"/>
    <x v="1"/>
    <d v="2024-08-13T00:00:00"/>
    <s v="Orden de Compra"/>
    <n v="17260194"/>
    <d v="2026-03-20T00:00:00"/>
    <s v="Pasaje aéreo nacional para Sr. Mauricio Aguayo Cuevas, Rut: 10.714.422-6, Santiago/Iquique/Santiago, el 23 de marzo de 2026. Escolta al FN en Ceremonia de Investidura Fiscal Regional de Tarapacá. "/>
    <s v="Soc. de Turismo e Inversiones Inmobiliarias Limitada."/>
    <s v="76.204.527-3"/>
    <n v="539858"/>
    <x v="2"/>
  </r>
  <r>
    <s v="Fiscalía Nacional"/>
    <s v="Licitación Pública"/>
    <s v="FN/MP N° 2060"/>
    <x v="1"/>
    <d v="2024-08-13T00:00:00"/>
    <s v="Orden de Compra"/>
    <n v="17260195"/>
    <d v="2026-03-20T00:00:00"/>
    <s v="Pasaje aéreo nacional para Sra. Deborah Bailey, Rut: 11.605.340-3, Santiago/Iquique/Santiago, el 23 de marzo de 2026. Asiste a Ceremonia de Investidura Fiscal Regional de Tarapacá. "/>
    <s v="Soc. de Turismo e Inversiones Inmobiliarias Limitada."/>
    <s v="76.204.527-3"/>
    <n v="519858"/>
    <x v="2"/>
  </r>
  <r>
    <s v="Fiscalía Nacional"/>
    <s v="Licitación Pública"/>
    <s v="FN/MP N° 2060"/>
    <x v="1"/>
    <d v="2024-08-13T00:00:00"/>
    <s v="Orden de Compra"/>
    <n v="17260196"/>
    <d v="2026-03-20T00:00:00"/>
    <s v="Pasaje aéreo nacional para Sr. Luis Bozzo Barraza, Rut: 14.530.315-k, Santiago/Iquique/Santiago, el 23 de marzo de 2026. Asiste a Ceremonia de Investidura Fiscal Regional de Tarapacá. "/>
    <s v="Soc. de Turismo e Inversiones Inmobiliarias Limitada."/>
    <s v="76.204.527-3"/>
    <n v="528858"/>
    <x v="2"/>
  </r>
  <r>
    <s v="Fiscalía Nacional"/>
    <s v="Licitación Pública"/>
    <s v="FN/MP N° 2060"/>
    <x v="1"/>
    <d v="2024-08-13T00:00:00"/>
    <s v="Orden de Compra"/>
    <n v="17260198"/>
    <d v="2026-03-23T00:00:00"/>
    <s v="Pasaje aéreo nacional para Sr. Francisco Pincheira, Rut: 13.477.595-5, Santiago/Puerto Montt/Santiago, el 21 de marzo de 2026. Asiste a Ceremonia de fallecimiento del Sargento Segundo de Carabineros, Javier Figueroa Manquemilla."/>
    <s v="Soc. de Turismo e Inversiones Inmobiliarias Limitada."/>
    <s v="76.204.527-3"/>
    <n v="197748"/>
    <x v="2"/>
  </r>
  <r>
    <s v="Fiscalía Nacional"/>
    <s v="Licitación Pública"/>
    <s v="FN/MP N° 2060"/>
    <x v="1"/>
    <d v="2024-08-13T00:00:00"/>
    <s v="Orden de Compra"/>
    <n v="17260199"/>
    <d v="2026-03-23T00:00:00"/>
    <s v="Pasaje aéreo nacional para Sra. Sonia Flores, Rut: 13.581.084-3, Santiago/Puerto Montt/Santiago, el 21 de marzo de 2026. Asiste a Ceremonia de fallecimiento del Sargento Segundo de Carabineros, Javier Figueroa Manquemilla."/>
    <s v="Soc. de Turismo e Inversiones Inmobiliarias Limitada."/>
    <s v="76.204.527-3"/>
    <n v="197748"/>
    <x v="2"/>
  </r>
  <r>
    <s v="Fiscalía Nacional"/>
    <s v="Compra/Contratación inferior a 3 UTM"/>
    <s v="No Aplica"/>
    <x v="0"/>
    <s v="No Aplica"/>
    <s v="Orden de Compra"/>
    <n v="17260204"/>
    <d v="2026-03-24T00:00:00"/>
    <s v="Adquisición de lector de disquete portátil externa USB, para la Fiscalía Nacional. "/>
    <s v="Gómez Vargas Patricia Ester y Cía Ltda."/>
    <s v="77514840-3"/>
    <n v="32490.57"/>
    <x v="2"/>
  </r>
  <r>
    <s v="Fiscalía Nacional"/>
    <s v="Compra/Contratación inferior a 3 UTM"/>
    <s v="No Aplica"/>
    <x v="0"/>
    <s v="No Aplica"/>
    <s v="Orden de Compra"/>
    <n v="17260205"/>
    <d v="2026-03-24T00:00:00"/>
    <s v="Contratación de servicios de reforzamiento domiciliario para casa de protección"/>
    <s v="Construcciones y Mantenciones Elian Rubio Romero E.I.R.L"/>
    <s v="77975103-1"/>
    <n v="135000"/>
    <x v="2"/>
  </r>
  <r>
    <s v="Fiscalía Nacional"/>
    <s v="Licitación Pública"/>
    <s v="FN/MP N° 2060"/>
    <x v="1"/>
    <d v="2024-08-13T00:00:00"/>
    <s v="Orden de Compra"/>
    <n v="17260215"/>
    <d v="2026-03-30T00:00:00"/>
    <s v="Pasaje aéreo internacional para Sr. Carlos Figueroa Chavarria, Rut: 14.410.351-3, Santiago/Shanghai – Hong Kong - China/Santiago, del 10 al 17 de abril de 2026. Escoltar al Fiscal Nacional en Comisión de servicios para participar en Reunión del Comité de la IAP. Participar en Reuniones Bilaterales para Fortalecer vínculos de cooperación penal con China, que está convirtiéndose en un actor cada vez más relevante en el plano criminal transpacífico."/>
    <s v="Soc. de Turismo e Inversiones Inmobiliarias Limitada."/>
    <s v="76.204.527-3"/>
    <n v="7220699"/>
    <x v="2"/>
  </r>
  <r>
    <s v="Fiscalía Nacional"/>
    <s v="Contratacion Directa"/>
    <s v="FN/MP N° 719"/>
    <x v="0"/>
    <d v="2026-03-30T00:00:00"/>
    <s v="Orden de Compra"/>
    <n v="17260216"/>
    <d v="2026-03-31T00:00:00"/>
    <s v="Contratación de servicios de limpieza del baño químico ubicado en la caseta de vigilancia destinada a apoyar las labores de protección del domicilio del Fiscal Nacional, por un periodo de 10 meses de marzo a diciembre del 2026."/>
    <s v="Domingo Roberto Mora Retamal "/>
    <s v="15676106-0"/>
    <n v="1552950"/>
    <x v="2"/>
  </r>
  <r>
    <s v="Fiscalía Nacional"/>
    <s v="Licitación Privada"/>
    <s v="FN/MP N° 1454"/>
    <x v="2"/>
    <d v="2023-08-21T00:00:00"/>
    <s v="Orden de Compra"/>
    <n v="17260217"/>
    <d v="2026-03-31T00:00:00"/>
    <s v="Contratación de Servicios de Coffe break, para 75 personas, las cuales se realizara entre el 30 de marzo de 2026, en jornada PM a las 16:00 horas, en dependencias de la Fiscalía Nacional. Con motivo de Ceremonia de Egreso Formación Fiscalía Supraterritorial."/>
    <s v="Servicios Alimentarios Pedro Pablo Hernandez Medina E.I.R.L."/>
    <s v="77599203-4"/>
    <n v="290176"/>
    <x v="2"/>
  </r>
  <r>
    <m/>
    <s v="697202-15-CM26"/>
    <s v="Convenio Marco"/>
    <x v="3"/>
    <m/>
    <m/>
    <m/>
    <d v="2026-03-31T17:17:25"/>
    <m/>
    <m/>
    <m/>
    <n v="3269879.62"/>
    <x v="2"/>
  </r>
  <r>
    <m/>
    <s v="696961-14-AG26"/>
    <s v="Compra Agil"/>
    <x v="3"/>
    <m/>
    <m/>
    <m/>
    <d v="2026-03-31T16:43:19"/>
    <m/>
    <m/>
    <m/>
    <n v="400000"/>
    <x v="2"/>
  </r>
  <r>
    <m/>
    <s v="696212-29-AG26"/>
    <s v="Compra Agil"/>
    <x v="3"/>
    <m/>
    <m/>
    <m/>
    <d v="2026-03-31T16:40:45"/>
    <m/>
    <m/>
    <m/>
    <n v="1994916"/>
    <x v="2"/>
  </r>
  <r>
    <m/>
    <s v="696704-28-AG26"/>
    <s v="Compra Agil"/>
    <x v="3"/>
    <m/>
    <m/>
    <m/>
    <d v="2026-03-31T16:31:01"/>
    <m/>
    <m/>
    <m/>
    <n v="4188800"/>
    <x v="2"/>
  </r>
  <r>
    <m/>
    <s v="696228-10-AG26"/>
    <s v="Compra Agil"/>
    <x v="3"/>
    <m/>
    <m/>
    <m/>
    <d v="2026-03-31T16:25:22"/>
    <m/>
    <m/>
    <m/>
    <n v="3600001.09"/>
    <x v="2"/>
  </r>
  <r>
    <m/>
    <s v="696704-27-SE26"/>
    <s v="Licitación Pública"/>
    <x v="1"/>
    <m/>
    <m/>
    <m/>
    <d v="2026-03-31T16:16:19"/>
    <m/>
    <m/>
    <m/>
    <n v="406409.99"/>
    <x v="2"/>
  </r>
  <r>
    <m/>
    <s v="696704-26-AG26"/>
    <s v="Compra Agil"/>
    <x v="3"/>
    <m/>
    <m/>
    <m/>
    <d v="2026-03-31T16:06:36"/>
    <m/>
    <m/>
    <m/>
    <n v="1636250"/>
    <x v="2"/>
  </r>
  <r>
    <m/>
    <s v="696954-11-AG26"/>
    <s v="Compra Agil"/>
    <x v="3"/>
    <m/>
    <m/>
    <m/>
    <d v="2026-03-31T15:59:17"/>
    <m/>
    <m/>
    <m/>
    <n v="3527414.66"/>
    <x v="2"/>
  </r>
  <r>
    <m/>
    <s v="697058-23-AG26"/>
    <s v="Compra Agil"/>
    <x v="3"/>
    <m/>
    <m/>
    <m/>
    <d v="2026-03-31T15:57:44"/>
    <m/>
    <m/>
    <m/>
    <n v="2199999"/>
    <x v="2"/>
  </r>
  <r>
    <m/>
    <s v="696704-25-AG26"/>
    <s v="Compra Agil"/>
    <x v="3"/>
    <m/>
    <m/>
    <m/>
    <d v="2026-03-31T15:47:27"/>
    <m/>
    <m/>
    <m/>
    <n v="309999.76"/>
    <x v="2"/>
  </r>
  <r>
    <m/>
    <s v="696704-24-AG26"/>
    <s v="Compra Agil"/>
    <x v="3"/>
    <m/>
    <m/>
    <m/>
    <d v="2026-03-31T15:30:56"/>
    <m/>
    <m/>
    <m/>
    <n v="892500"/>
    <x v="2"/>
  </r>
  <r>
    <m/>
    <s v="696713-14-AG26"/>
    <s v="Compra Agil"/>
    <x v="3"/>
    <m/>
    <m/>
    <m/>
    <d v="2026-03-31T15:13:45"/>
    <m/>
    <m/>
    <m/>
    <n v="6601108.5"/>
    <x v="2"/>
  </r>
  <r>
    <m/>
    <s v="696713-13-AG26"/>
    <s v="Compra Agil"/>
    <x v="3"/>
    <m/>
    <m/>
    <m/>
    <d v="2026-03-31T12:32:25"/>
    <m/>
    <m/>
    <m/>
    <n v="1735610.24"/>
    <x v="2"/>
  </r>
  <r>
    <m/>
    <s v="1059240-13-AG26"/>
    <s v="Compra Agil"/>
    <x v="3"/>
    <m/>
    <m/>
    <m/>
    <d v="2026-03-30T17:09:43"/>
    <m/>
    <m/>
    <m/>
    <n v="923988.59"/>
    <x v="2"/>
  </r>
  <r>
    <m/>
    <s v="697202-14-AG26"/>
    <s v="Compra Agil"/>
    <x v="3"/>
    <m/>
    <m/>
    <m/>
    <d v="2026-03-30T16:27:53"/>
    <m/>
    <m/>
    <m/>
    <n v="2680475"/>
    <x v="2"/>
  </r>
  <r>
    <m/>
    <s v="697057-32-AG26"/>
    <s v="Compra Agil"/>
    <x v="3"/>
    <m/>
    <m/>
    <m/>
    <d v="2026-03-30T14:32:29"/>
    <m/>
    <m/>
    <m/>
    <n v="942480"/>
    <x v="2"/>
  </r>
  <r>
    <m/>
    <s v="697058-22-AG26"/>
    <s v="Compra Agil"/>
    <x v="3"/>
    <m/>
    <m/>
    <m/>
    <d v="2026-03-30T13:14:57"/>
    <m/>
    <m/>
    <m/>
    <n v="392700"/>
    <x v="2"/>
  </r>
  <r>
    <m/>
    <s v="697202-13-AG26"/>
    <s v="Compra Agil"/>
    <x v="3"/>
    <m/>
    <m/>
    <m/>
    <d v="2026-03-30T12:53:57"/>
    <m/>
    <m/>
    <m/>
    <n v="1868300"/>
    <x v="2"/>
  </r>
  <r>
    <m/>
    <s v="697036-17-AG26"/>
    <s v="Compra Agil"/>
    <x v="3"/>
    <m/>
    <m/>
    <m/>
    <d v="2026-03-30T11:56:26"/>
    <m/>
    <m/>
    <m/>
    <n v="761600"/>
    <x v="2"/>
  </r>
  <r>
    <m/>
    <s v="5148-71-AG26"/>
    <s v="Compra Agil"/>
    <x v="3"/>
    <m/>
    <m/>
    <m/>
    <d v="2026-03-30T11:49:42"/>
    <m/>
    <m/>
    <m/>
    <n v="648074"/>
    <x v="2"/>
  </r>
  <r>
    <m/>
    <s v="5148-70-AG26"/>
    <s v="Compra Agil"/>
    <x v="3"/>
    <m/>
    <m/>
    <m/>
    <d v="2026-03-30T10:30:04"/>
    <m/>
    <m/>
    <m/>
    <n v="674730"/>
    <x v="2"/>
  </r>
  <r>
    <m/>
    <s v="697202-12-AG26"/>
    <s v="Compra Agil"/>
    <x v="3"/>
    <m/>
    <m/>
    <m/>
    <d v="2026-03-30T09:12:18"/>
    <m/>
    <m/>
    <m/>
    <n v="618800"/>
    <x v="2"/>
  </r>
  <r>
    <m/>
    <s v="696750-12-AG26"/>
    <s v="Compra Agil"/>
    <x v="3"/>
    <m/>
    <m/>
    <m/>
    <d v="2026-03-27T16:14:04"/>
    <m/>
    <m/>
    <m/>
    <n v="3330768.35"/>
    <x v="2"/>
  </r>
  <r>
    <m/>
    <s v="696212-28-AG26"/>
    <s v="Compra Agil"/>
    <x v="3"/>
    <m/>
    <m/>
    <m/>
    <d v="2026-03-27T15:54:06"/>
    <m/>
    <m/>
    <m/>
    <n v="631319.99"/>
    <x v="2"/>
  </r>
  <r>
    <m/>
    <s v="697224-13-AG26"/>
    <s v="Compra Agil"/>
    <x v="3"/>
    <m/>
    <m/>
    <m/>
    <d v="2026-03-27T14:39:50"/>
    <m/>
    <m/>
    <m/>
    <n v="1309000"/>
    <x v="2"/>
  </r>
  <r>
    <m/>
    <s v="696961-13-SE26"/>
    <s v="Licitación Pública"/>
    <x v="1"/>
    <m/>
    <m/>
    <m/>
    <d v="2026-03-27T14:12:00"/>
    <m/>
    <m/>
    <m/>
    <n v="471200"/>
    <x v="2"/>
  </r>
  <r>
    <m/>
    <s v="697055-15-AG26"/>
    <s v="Compra Agil"/>
    <x v="3"/>
    <m/>
    <m/>
    <m/>
    <d v="2026-03-27T13:43:33"/>
    <m/>
    <m/>
    <m/>
    <n v="6497400"/>
    <x v="2"/>
  </r>
  <r>
    <m/>
    <s v="697055-14-AG26"/>
    <s v="Compra Agil"/>
    <x v="3"/>
    <m/>
    <m/>
    <m/>
    <d v="2026-03-27T13:41:29"/>
    <m/>
    <m/>
    <m/>
    <n v="1475600"/>
    <x v="2"/>
  </r>
  <r>
    <m/>
    <s v="697036-16-CM26"/>
    <s v="Convenio Marco"/>
    <x v="3"/>
    <m/>
    <m/>
    <m/>
    <d v="2026-03-27T11:59:33"/>
    <m/>
    <m/>
    <m/>
    <n v="3000000"/>
    <x v="2"/>
  </r>
  <r>
    <m/>
    <s v="696217-27-AG26"/>
    <s v="Compra Agil"/>
    <x v="3"/>
    <m/>
    <m/>
    <m/>
    <d v="2026-03-27T11:54:57"/>
    <m/>
    <m/>
    <m/>
    <n v="788335.73"/>
    <x v="2"/>
  </r>
  <r>
    <m/>
    <s v="696228-9-AG26"/>
    <s v="Compra Agil"/>
    <x v="3"/>
    <m/>
    <m/>
    <m/>
    <d v="2026-03-27T10:28:05"/>
    <m/>
    <m/>
    <m/>
    <n v="476000"/>
    <x v="2"/>
  </r>
  <r>
    <m/>
    <s v="696228-8-AG26"/>
    <s v="Compra Agil"/>
    <x v="3"/>
    <m/>
    <m/>
    <m/>
    <d v="2026-03-27T10:18:10"/>
    <m/>
    <m/>
    <m/>
    <n v="3002067.74"/>
    <x v="2"/>
  </r>
  <r>
    <m/>
    <s v="696027-8-AG26"/>
    <s v="Compra Agil"/>
    <x v="3"/>
    <m/>
    <m/>
    <m/>
    <d v="2026-03-26T17:22:11"/>
    <m/>
    <m/>
    <m/>
    <n v="42870"/>
    <x v="2"/>
  </r>
  <r>
    <m/>
    <s v="697057-31-AG26"/>
    <s v="Compra Agil"/>
    <x v="3"/>
    <m/>
    <m/>
    <m/>
    <d v="2026-03-26T16:32:07"/>
    <m/>
    <m/>
    <m/>
    <n v="499478.7"/>
    <x v="2"/>
  </r>
  <r>
    <m/>
    <s v="696704-23-SE26"/>
    <s v="Licitación Pública"/>
    <x v="1"/>
    <m/>
    <m/>
    <m/>
    <d v="2026-03-26T15:04:28"/>
    <m/>
    <m/>
    <m/>
    <n v="377512.03"/>
    <x v="2"/>
  </r>
  <r>
    <m/>
    <s v="697209-6-SE26"/>
    <s v="Licitación Pública"/>
    <x v="1"/>
    <m/>
    <m/>
    <m/>
    <d v="2026-03-26T13:00:00"/>
    <m/>
    <m/>
    <m/>
    <n v="35353131.659999996"/>
    <x v="2"/>
  </r>
  <r>
    <m/>
    <s v="5148-68-CM26"/>
    <s v="Convenio Marco"/>
    <x v="3"/>
    <m/>
    <m/>
    <m/>
    <d v="2026-03-26T10:32:54"/>
    <m/>
    <m/>
    <m/>
    <n v="757044"/>
    <x v="2"/>
  </r>
  <r>
    <m/>
    <s v="697055-13-AG26"/>
    <s v="Compra Agil"/>
    <x v="3"/>
    <m/>
    <m/>
    <m/>
    <d v="2026-03-26T10:25:34"/>
    <m/>
    <m/>
    <m/>
    <n v="646062.9"/>
    <x v="2"/>
  </r>
  <r>
    <m/>
    <s v="696954-10-AG26"/>
    <s v="Compra Agil"/>
    <x v="3"/>
    <m/>
    <m/>
    <m/>
    <d v="2026-03-26T10:19:13"/>
    <m/>
    <m/>
    <m/>
    <n v="67762.17"/>
    <x v="2"/>
  </r>
  <r>
    <m/>
    <s v="697058-21-AG26"/>
    <s v="Compra Agil"/>
    <x v="3"/>
    <m/>
    <m/>
    <m/>
    <d v="2026-03-26T09:24:33"/>
    <m/>
    <m/>
    <m/>
    <n v="419832"/>
    <x v="2"/>
  </r>
  <r>
    <m/>
    <s v="1471123-12-TD26"/>
    <s v="Trato Directo"/>
    <x v="0"/>
    <m/>
    <m/>
    <m/>
    <d v="2026-03-25T18:01:36"/>
    <m/>
    <m/>
    <m/>
    <n v="12618493.915999999"/>
    <x v="2"/>
  </r>
  <r>
    <m/>
    <s v="1471123-11-TD26"/>
    <s v="Trato Directo"/>
    <x v="0"/>
    <m/>
    <m/>
    <m/>
    <d v="2026-03-25T18:00:10"/>
    <m/>
    <m/>
    <m/>
    <n v="48664064.917999998"/>
    <x v="2"/>
  </r>
  <r>
    <m/>
    <s v="1471123-10-TD26"/>
    <s v="Trato Directo"/>
    <x v="0"/>
    <m/>
    <m/>
    <m/>
    <d v="2026-03-25T17:57:50"/>
    <m/>
    <m/>
    <m/>
    <n v="39586941.982000001"/>
    <x v="2"/>
  </r>
  <r>
    <m/>
    <s v="1471123-9-TD26"/>
    <s v="Trato Directo"/>
    <x v="0"/>
    <m/>
    <m/>
    <m/>
    <d v="2026-03-25T17:56:03"/>
    <m/>
    <m/>
    <m/>
    <n v="19611920.902000003"/>
    <x v="2"/>
  </r>
  <r>
    <m/>
    <s v="1471123-8-TD26"/>
    <s v="Trato Directo"/>
    <x v="0"/>
    <m/>
    <m/>
    <m/>
    <d v="2026-03-25T17:52:35"/>
    <m/>
    <m/>
    <m/>
    <n v="62788282.970000006"/>
    <x v="2"/>
  </r>
  <r>
    <m/>
    <s v="1471123-7-TD26"/>
    <s v="Trato Directo"/>
    <x v="0"/>
    <m/>
    <m/>
    <m/>
    <d v="2026-03-25T17:41:20"/>
    <m/>
    <m/>
    <m/>
    <n v="34810661.116000004"/>
    <x v="2"/>
  </r>
  <r>
    <m/>
    <s v="696954-9-AG26"/>
    <s v="Compra Agil"/>
    <x v="3"/>
    <m/>
    <m/>
    <m/>
    <d v="2026-03-25T15:33:48"/>
    <m/>
    <m/>
    <m/>
    <n v="380788.1"/>
    <x v="2"/>
  </r>
  <r>
    <m/>
    <s v="696027-7-AG26"/>
    <s v="Compra Agil"/>
    <x v="3"/>
    <m/>
    <m/>
    <m/>
    <d v="2026-03-25T11:42:53"/>
    <m/>
    <m/>
    <m/>
    <n v="44970"/>
    <x v="2"/>
  </r>
  <r>
    <m/>
    <s v="696212-27-AG26"/>
    <s v="Compra Agil"/>
    <x v="3"/>
    <m/>
    <m/>
    <m/>
    <d v="2026-03-25T09:19:53"/>
    <m/>
    <m/>
    <m/>
    <n v="889250.11"/>
    <x v="2"/>
  </r>
  <r>
    <m/>
    <s v="697057-30-AG26"/>
    <s v="Compra Agil"/>
    <x v="3"/>
    <m/>
    <m/>
    <m/>
    <d v="2026-03-25T09:09:02"/>
    <m/>
    <m/>
    <m/>
    <n v="2975000"/>
    <x v="2"/>
  </r>
  <r>
    <m/>
    <s v="697057-29-AG26"/>
    <s v="Compra Agil"/>
    <x v="3"/>
    <m/>
    <m/>
    <m/>
    <d v="2026-03-25T08:53:52"/>
    <m/>
    <m/>
    <m/>
    <n v="1236832.45"/>
    <x v="2"/>
  </r>
  <r>
    <m/>
    <s v="697036-15-AG26"/>
    <s v="Compra Agil"/>
    <x v="3"/>
    <m/>
    <m/>
    <m/>
    <d v="2026-03-24T17:07:55"/>
    <m/>
    <m/>
    <m/>
    <n v="993200.18"/>
    <x v="2"/>
  </r>
  <r>
    <m/>
    <s v="696961-11-AG26"/>
    <s v="Compra Agil"/>
    <x v="3"/>
    <m/>
    <m/>
    <m/>
    <d v="2026-03-24T16:27:05"/>
    <m/>
    <m/>
    <m/>
    <n v="669970"/>
    <x v="2"/>
  </r>
  <r>
    <m/>
    <s v="697036-14-CM26"/>
    <s v="Convenio Marco"/>
    <x v="3"/>
    <m/>
    <m/>
    <m/>
    <d v="2026-03-24T16:14:20"/>
    <m/>
    <m/>
    <m/>
    <n v="728027.72"/>
    <x v="2"/>
  </r>
  <r>
    <m/>
    <s v="697036-13-AG26"/>
    <s v="Compra Agil"/>
    <x v="3"/>
    <m/>
    <m/>
    <m/>
    <d v="2026-03-24T13:39:18"/>
    <m/>
    <m/>
    <m/>
    <n v="1892100"/>
    <x v="2"/>
  </r>
  <r>
    <m/>
    <s v="697058-20-AG26"/>
    <s v="Compra Agil"/>
    <x v="3"/>
    <m/>
    <m/>
    <m/>
    <d v="2026-03-24T12:38:09"/>
    <m/>
    <m/>
    <m/>
    <n v="618800"/>
    <x v="2"/>
  </r>
  <r>
    <m/>
    <s v="697058-19-AG26"/>
    <s v="Compra Agil"/>
    <x v="3"/>
    <m/>
    <m/>
    <m/>
    <d v="2026-03-24T10:57:46"/>
    <m/>
    <m/>
    <m/>
    <n v="844900"/>
    <x v="2"/>
  </r>
  <r>
    <m/>
    <s v="696011-15-AG26"/>
    <s v="Compra Agil"/>
    <x v="3"/>
    <m/>
    <m/>
    <m/>
    <d v="2026-03-24T09:58:53"/>
    <m/>
    <m/>
    <m/>
    <n v="186830"/>
    <x v="2"/>
  </r>
  <r>
    <m/>
    <s v="1059240-12-AG26"/>
    <s v="Compra Agil"/>
    <x v="3"/>
    <m/>
    <m/>
    <m/>
    <d v="2026-03-23T17:04:30"/>
    <m/>
    <m/>
    <m/>
    <n v="950762.4"/>
    <x v="2"/>
  </r>
  <r>
    <m/>
    <s v="696704-22-AG26"/>
    <s v="Compra Agil"/>
    <x v="3"/>
    <m/>
    <m/>
    <m/>
    <d v="2026-03-23T15:53:35"/>
    <m/>
    <m/>
    <m/>
    <n v="141437.45000000001"/>
    <x v="2"/>
  </r>
  <r>
    <m/>
    <s v="5148-67-AG26"/>
    <s v="Compra Agil"/>
    <x v="3"/>
    <m/>
    <m/>
    <m/>
    <d v="2026-03-23T12:24:50"/>
    <m/>
    <m/>
    <m/>
    <n v="2380000"/>
    <x v="2"/>
  </r>
  <r>
    <m/>
    <s v="696011-13-AG26"/>
    <s v="Compra Agil"/>
    <x v="3"/>
    <m/>
    <m/>
    <m/>
    <d v="2026-03-23T12:11:50"/>
    <m/>
    <m/>
    <m/>
    <n v="14161"/>
    <x v="2"/>
  </r>
  <r>
    <m/>
    <s v="697057-27-AG26"/>
    <s v="Compra Agil"/>
    <x v="3"/>
    <m/>
    <m/>
    <m/>
    <d v="2026-03-23T11:14:47"/>
    <m/>
    <m/>
    <m/>
    <n v="300000.19"/>
    <x v="2"/>
  </r>
  <r>
    <m/>
    <s v="5148-66-AG26"/>
    <s v="Compra Agil"/>
    <x v="3"/>
    <m/>
    <m/>
    <m/>
    <d v="2026-03-23T10:54:53"/>
    <m/>
    <m/>
    <m/>
    <n v="1594600"/>
    <x v="2"/>
  </r>
  <r>
    <m/>
    <s v="5148-65-AG26"/>
    <s v="Compra Agil"/>
    <x v="3"/>
    <m/>
    <m/>
    <m/>
    <d v="2026-03-23T10:48:46"/>
    <m/>
    <m/>
    <m/>
    <n v="714000"/>
    <x v="2"/>
  </r>
  <r>
    <m/>
    <s v="696750-11-AG26"/>
    <s v="Compra Agil"/>
    <x v="3"/>
    <m/>
    <m/>
    <m/>
    <d v="2026-03-23T10:07:06"/>
    <m/>
    <m/>
    <m/>
    <n v="235354.63"/>
    <x v="2"/>
  </r>
  <r>
    <m/>
    <s v="696011-12-AG26"/>
    <s v="Compra Agil"/>
    <x v="3"/>
    <m/>
    <m/>
    <m/>
    <d v="2026-03-23T10:00:33"/>
    <m/>
    <m/>
    <m/>
    <n v="698101.6"/>
    <x v="2"/>
  </r>
  <r>
    <m/>
    <s v="5148-64-AG26"/>
    <s v="Compra Agil"/>
    <x v="3"/>
    <m/>
    <m/>
    <m/>
    <d v="2026-03-23T09:33:18"/>
    <m/>
    <m/>
    <m/>
    <n v="2973810"/>
    <x v="2"/>
  </r>
  <r>
    <m/>
    <s v="697058-18-AG26"/>
    <s v="Compra Agil"/>
    <x v="3"/>
    <m/>
    <m/>
    <m/>
    <d v="2026-03-20T14:32:43"/>
    <m/>
    <m/>
    <m/>
    <n v="527998.24"/>
    <x v="2"/>
  </r>
  <r>
    <m/>
    <s v="697202-11-AG26"/>
    <s v="Compra Agil"/>
    <x v="3"/>
    <m/>
    <m/>
    <m/>
    <d v="2026-03-20T12:09:48"/>
    <m/>
    <m/>
    <m/>
    <n v="18400"/>
    <x v="2"/>
  </r>
  <r>
    <m/>
    <s v="5148-63-AG26"/>
    <s v="Compra Agil"/>
    <x v="3"/>
    <m/>
    <m/>
    <m/>
    <d v="2026-03-20T11:40:40"/>
    <m/>
    <m/>
    <m/>
    <n v="4101501.6"/>
    <x v="2"/>
  </r>
  <r>
    <m/>
    <s v="5148-62-AG26"/>
    <s v="Compra Agil"/>
    <x v="3"/>
    <m/>
    <m/>
    <m/>
    <d v="2026-03-20T09:56:43"/>
    <m/>
    <m/>
    <m/>
    <n v="4846870"/>
    <x v="2"/>
  </r>
  <r>
    <m/>
    <s v="697058-17-AG26"/>
    <s v="Compra Agil"/>
    <x v="3"/>
    <m/>
    <m/>
    <m/>
    <d v="2026-03-20T09:39:11"/>
    <m/>
    <m/>
    <m/>
    <n v="2433550"/>
    <x v="2"/>
  </r>
  <r>
    <m/>
    <s v="5148-61-AG26"/>
    <s v="Compra Agil"/>
    <x v="3"/>
    <m/>
    <m/>
    <m/>
    <d v="2026-03-19T16:36:10"/>
    <m/>
    <m/>
    <m/>
    <n v="2023000"/>
    <x v="2"/>
  </r>
  <r>
    <m/>
    <s v="5148-60-AG26"/>
    <s v="Compra Agil"/>
    <x v="3"/>
    <m/>
    <m/>
    <m/>
    <d v="2026-03-19T15:29:43"/>
    <m/>
    <m/>
    <m/>
    <n v="2680177.5"/>
    <x v="2"/>
  </r>
  <r>
    <m/>
    <s v="696704-20-AG26"/>
    <s v="Compra Agil"/>
    <x v="3"/>
    <m/>
    <m/>
    <m/>
    <d v="2026-03-19T14:49:16"/>
    <m/>
    <m/>
    <m/>
    <n v="3332000"/>
    <x v="2"/>
  </r>
  <r>
    <m/>
    <s v="5148-59-AG26"/>
    <s v="Compra Agil"/>
    <x v="3"/>
    <m/>
    <m/>
    <m/>
    <d v="2026-03-19T13:03:15"/>
    <m/>
    <m/>
    <m/>
    <n v="303450"/>
    <x v="2"/>
  </r>
  <r>
    <m/>
    <s v="5148-58-AG26"/>
    <s v="Compra Agil"/>
    <x v="3"/>
    <m/>
    <m/>
    <m/>
    <d v="2026-03-19T12:48:20"/>
    <m/>
    <m/>
    <m/>
    <n v="4500000"/>
    <x v="2"/>
  </r>
  <r>
    <m/>
    <s v="5148-57-AG26"/>
    <s v="Compra Agil"/>
    <x v="3"/>
    <m/>
    <m/>
    <m/>
    <d v="2026-03-19T11:35:08"/>
    <m/>
    <m/>
    <m/>
    <n v="4057025.35"/>
    <x v="2"/>
  </r>
  <r>
    <m/>
    <s v="697036-12-CM26"/>
    <s v="Convenio Marco"/>
    <x v="3"/>
    <m/>
    <m/>
    <m/>
    <d v="2026-03-19T11:27:18"/>
    <m/>
    <m/>
    <m/>
    <n v="2100000"/>
    <x v="2"/>
  </r>
  <r>
    <m/>
    <s v="696217-26-AG26"/>
    <s v="Compra Agil"/>
    <x v="3"/>
    <m/>
    <m/>
    <m/>
    <d v="2026-03-18T20:00:08"/>
    <m/>
    <m/>
    <m/>
    <n v="214200"/>
    <x v="2"/>
  </r>
  <r>
    <m/>
    <s v="696217-25-AG26"/>
    <s v="Compra Agil"/>
    <x v="3"/>
    <m/>
    <m/>
    <m/>
    <d v="2026-03-18T18:53:30"/>
    <m/>
    <m/>
    <m/>
    <n v="1036620.9"/>
    <x v="2"/>
  </r>
  <r>
    <m/>
    <s v="696217-24-AG26"/>
    <s v="Compra Agil"/>
    <x v="3"/>
    <m/>
    <m/>
    <m/>
    <d v="2026-03-18T18:46:45"/>
    <m/>
    <m/>
    <m/>
    <n v="1428000"/>
    <x v="2"/>
  </r>
  <r>
    <m/>
    <s v="696704-19-AG26"/>
    <s v="Compra Agil"/>
    <x v="3"/>
    <m/>
    <m/>
    <m/>
    <d v="2026-03-18T16:31:25"/>
    <m/>
    <m/>
    <m/>
    <n v="2469999.7000000002"/>
    <x v="2"/>
  </r>
  <r>
    <m/>
    <s v="697058-16-AG26"/>
    <s v="Compra Agil"/>
    <x v="3"/>
    <m/>
    <m/>
    <m/>
    <d v="2026-03-18T14:59:35"/>
    <m/>
    <m/>
    <m/>
    <n v="1963500"/>
    <x v="2"/>
  </r>
  <r>
    <m/>
    <s v="696212-26-AG26"/>
    <s v="Compra Agil"/>
    <x v="3"/>
    <m/>
    <m/>
    <m/>
    <d v="2026-03-18T14:56:50"/>
    <m/>
    <m/>
    <m/>
    <n v="975800"/>
    <x v="2"/>
  </r>
  <r>
    <m/>
    <s v="1059240-11-AG26"/>
    <s v="Compra Agil"/>
    <x v="3"/>
    <m/>
    <m/>
    <m/>
    <d v="2026-03-18T14:52:13"/>
    <m/>
    <m/>
    <m/>
    <n v="493850"/>
    <x v="2"/>
  </r>
  <r>
    <m/>
    <s v="696217-23-AG26"/>
    <s v="Compra Agil"/>
    <x v="3"/>
    <m/>
    <m/>
    <m/>
    <d v="2026-03-18T14:51:19"/>
    <m/>
    <m/>
    <m/>
    <n v="856800"/>
    <x v="2"/>
  </r>
  <r>
    <m/>
    <s v="696212-25-AG26"/>
    <s v="Compra Agil"/>
    <x v="3"/>
    <m/>
    <m/>
    <m/>
    <d v="2026-03-18T10:56:58"/>
    <m/>
    <m/>
    <m/>
    <n v="1309000"/>
    <x v="2"/>
  </r>
  <r>
    <m/>
    <s v="697036-11-CM26"/>
    <s v="Convenio Marco"/>
    <x v="3"/>
    <m/>
    <m/>
    <m/>
    <d v="2026-03-18T10:20:13"/>
    <m/>
    <m/>
    <m/>
    <n v="1056130.95"/>
    <x v="2"/>
  </r>
  <r>
    <m/>
    <s v="5148-56-AG26"/>
    <s v="Compra Agil"/>
    <x v="3"/>
    <m/>
    <m/>
    <m/>
    <d v="2026-03-17T13:11:54"/>
    <m/>
    <m/>
    <m/>
    <n v="330000"/>
    <x v="2"/>
  </r>
  <r>
    <m/>
    <s v="696212-24-AG26"/>
    <s v="Compra Agil"/>
    <x v="3"/>
    <m/>
    <m/>
    <m/>
    <d v="2026-03-17T12:39:36"/>
    <m/>
    <m/>
    <m/>
    <n v="6450997.1399999997"/>
    <x v="2"/>
  </r>
  <r>
    <m/>
    <s v="696217-22-AG26"/>
    <s v="Compra Agil"/>
    <x v="3"/>
    <m/>
    <m/>
    <m/>
    <d v="2026-03-17T12:21:06"/>
    <m/>
    <m/>
    <m/>
    <n v="714000"/>
    <x v="2"/>
  </r>
  <r>
    <m/>
    <s v="697055-11-AG26"/>
    <s v="Compra Agil"/>
    <x v="3"/>
    <m/>
    <m/>
    <m/>
    <d v="2026-03-17T12:13:42"/>
    <m/>
    <m/>
    <m/>
    <n v="2199120"/>
    <x v="2"/>
  </r>
  <r>
    <m/>
    <s v="697036-10-AG26"/>
    <s v="Compra Agil"/>
    <x v="3"/>
    <m/>
    <m/>
    <m/>
    <d v="2026-03-17T09:59:59"/>
    <m/>
    <m/>
    <m/>
    <n v="565250"/>
    <x v="2"/>
  </r>
  <r>
    <m/>
    <s v="5148-53-AG26"/>
    <s v="Compra Agil"/>
    <x v="3"/>
    <m/>
    <m/>
    <m/>
    <d v="2026-03-16T16:43:40"/>
    <m/>
    <m/>
    <m/>
    <n v="3389023"/>
    <x v="2"/>
  </r>
  <r>
    <m/>
    <s v="697055-10-AG26"/>
    <s v="Compra Agil"/>
    <x v="3"/>
    <m/>
    <m/>
    <m/>
    <d v="2026-03-16T16:12:47"/>
    <m/>
    <m/>
    <m/>
    <n v="714000"/>
    <x v="2"/>
  </r>
  <r>
    <m/>
    <s v="697209-5-AG26"/>
    <s v="Compra Agil"/>
    <x v="3"/>
    <m/>
    <m/>
    <m/>
    <d v="2026-03-16T15:42:23"/>
    <m/>
    <m/>
    <m/>
    <n v="1249500"/>
    <x v="2"/>
  </r>
  <r>
    <m/>
    <s v="709129-5-AG26"/>
    <s v="Compra Agil"/>
    <x v="3"/>
    <m/>
    <m/>
    <m/>
    <d v="2026-03-16T15:37:13"/>
    <m/>
    <m/>
    <m/>
    <n v="909160"/>
    <x v="2"/>
  </r>
  <r>
    <m/>
    <s v="696011-11-AG26"/>
    <s v="Compra Agil"/>
    <x v="3"/>
    <m/>
    <m/>
    <m/>
    <d v="2026-03-16T15:21:18"/>
    <m/>
    <m/>
    <m/>
    <n v="242621.96"/>
    <x v="2"/>
  </r>
  <r>
    <m/>
    <s v="696704-18-AG26"/>
    <s v="Compra Agil"/>
    <x v="3"/>
    <m/>
    <m/>
    <m/>
    <d v="2026-03-16T15:08:24"/>
    <m/>
    <m/>
    <m/>
    <n v="821999.64"/>
    <x v="2"/>
  </r>
  <r>
    <m/>
    <s v="696961-10-AG26"/>
    <s v="Compra Agil"/>
    <x v="3"/>
    <m/>
    <m/>
    <m/>
    <d v="2026-03-16T11:13:11"/>
    <m/>
    <m/>
    <m/>
    <n v="495040"/>
    <x v="2"/>
  </r>
  <r>
    <m/>
    <s v="697036-9-AG26"/>
    <s v="Compra Agil"/>
    <x v="3"/>
    <m/>
    <m/>
    <m/>
    <d v="2026-03-13T15:21:02"/>
    <m/>
    <m/>
    <m/>
    <n v="3101140"/>
    <x v="2"/>
  </r>
  <r>
    <m/>
    <s v="697036-8-AG26"/>
    <s v="Compra Agil"/>
    <x v="3"/>
    <m/>
    <m/>
    <m/>
    <d v="2026-03-13T15:10:28"/>
    <m/>
    <m/>
    <m/>
    <n v="2850050"/>
    <x v="2"/>
  </r>
  <r>
    <m/>
    <s v="697055-9-AG26"/>
    <s v="Compra Agil"/>
    <x v="3"/>
    <m/>
    <m/>
    <m/>
    <d v="2026-03-13T13:29:44"/>
    <m/>
    <m/>
    <m/>
    <n v="988343.79"/>
    <x v="2"/>
  </r>
  <r>
    <m/>
    <s v="697055-8-CM26"/>
    <s v="Convenio Marco"/>
    <x v="3"/>
    <m/>
    <m/>
    <m/>
    <d v="2026-03-13T10:03:00"/>
    <m/>
    <m/>
    <m/>
    <n v="2200000"/>
    <x v="2"/>
  </r>
  <r>
    <m/>
    <s v="5148-52-AG26"/>
    <s v="Compra Agil"/>
    <x v="3"/>
    <m/>
    <m/>
    <m/>
    <d v="2026-03-13T09:39:26"/>
    <m/>
    <m/>
    <m/>
    <n v="203466.2"/>
    <x v="2"/>
  </r>
  <r>
    <m/>
    <s v="697058-15-AG26"/>
    <s v="Compra Agil"/>
    <x v="3"/>
    <m/>
    <m/>
    <m/>
    <d v="2026-03-13T09:33:56"/>
    <m/>
    <m/>
    <m/>
    <n v="661110"/>
    <x v="2"/>
  </r>
  <r>
    <m/>
    <s v="696217-21-CM26"/>
    <s v="Convenio Marco"/>
    <x v="3"/>
    <m/>
    <m/>
    <m/>
    <d v="2026-03-12T17:04:24"/>
    <m/>
    <m/>
    <m/>
    <n v="179600"/>
    <x v="2"/>
  </r>
  <r>
    <m/>
    <s v="697057-26-AG26"/>
    <s v="Compra Agil"/>
    <x v="3"/>
    <m/>
    <m/>
    <m/>
    <d v="2026-03-12T16:50:53"/>
    <m/>
    <m/>
    <m/>
    <n v="714000"/>
    <x v="2"/>
  </r>
  <r>
    <m/>
    <s v="696713-11-CM26"/>
    <s v="Convenio Marco"/>
    <x v="3"/>
    <m/>
    <m/>
    <m/>
    <d v="2026-03-12T16:04:58"/>
    <m/>
    <m/>
    <m/>
    <n v="792902"/>
    <x v="2"/>
  </r>
  <r>
    <m/>
    <s v="697202-9-TD26"/>
    <s v="Trato Directo"/>
    <x v="0"/>
    <m/>
    <m/>
    <m/>
    <d v="2026-03-12T15:23:24"/>
    <m/>
    <m/>
    <m/>
    <n v="595000"/>
    <x v="2"/>
  </r>
  <r>
    <m/>
    <s v="696027-6-AG26"/>
    <s v="Compra Agil"/>
    <x v="3"/>
    <m/>
    <m/>
    <m/>
    <d v="2026-03-12T14:59:04"/>
    <m/>
    <m/>
    <m/>
    <n v="177548"/>
    <x v="2"/>
  </r>
  <r>
    <m/>
    <s v="5148-51-CM26"/>
    <s v="Convenio Marco"/>
    <x v="3"/>
    <m/>
    <m/>
    <m/>
    <d v="2026-03-12T14:52:44"/>
    <m/>
    <m/>
    <m/>
    <n v="24913361.620000001"/>
    <x v="2"/>
  </r>
  <r>
    <m/>
    <s v="697057-25-AG26"/>
    <s v="Compra Agil"/>
    <x v="3"/>
    <m/>
    <m/>
    <m/>
    <d v="2026-03-12T12:49:40"/>
    <m/>
    <m/>
    <m/>
    <n v="357000"/>
    <x v="2"/>
  </r>
  <r>
    <m/>
    <s v="696704-17-AG26"/>
    <s v="Compra Agil"/>
    <x v="3"/>
    <m/>
    <m/>
    <m/>
    <d v="2026-03-12T12:31:44"/>
    <m/>
    <m/>
    <m/>
    <n v="1142400"/>
    <x v="2"/>
  </r>
  <r>
    <m/>
    <s v="696212-23-AG26"/>
    <s v="Compra Agil"/>
    <x v="3"/>
    <m/>
    <m/>
    <m/>
    <d v="2026-03-12T10:46:43"/>
    <m/>
    <m/>
    <m/>
    <n v="398304.9"/>
    <x v="2"/>
  </r>
  <r>
    <m/>
    <s v="696011-10-AG26"/>
    <s v="Compra Agil"/>
    <x v="3"/>
    <m/>
    <m/>
    <m/>
    <d v="2026-03-12T10:37:56"/>
    <m/>
    <m/>
    <m/>
    <n v="135660"/>
    <x v="2"/>
  </r>
  <r>
    <m/>
    <s v="697224-12-AG26"/>
    <s v="Compra Agil"/>
    <x v="3"/>
    <m/>
    <m/>
    <m/>
    <d v="2026-03-12T10:07:22"/>
    <m/>
    <m/>
    <m/>
    <n v="4391100"/>
    <x v="2"/>
  </r>
  <r>
    <m/>
    <s v="697057-23-AG26"/>
    <s v="Compra Agil"/>
    <x v="3"/>
    <m/>
    <m/>
    <m/>
    <d v="2026-03-11T10:58:17"/>
    <m/>
    <m/>
    <m/>
    <n v="2380000"/>
    <x v="2"/>
  </r>
  <r>
    <m/>
    <s v="1059240-10-CM26"/>
    <s v="Convenio Marco"/>
    <x v="3"/>
    <m/>
    <m/>
    <m/>
    <d v="2026-03-11T10:22:03"/>
    <m/>
    <m/>
    <m/>
    <n v="775024"/>
    <x v="2"/>
  </r>
  <r>
    <m/>
    <s v="696217-20-CM26"/>
    <s v="Convenio Marco"/>
    <x v="3"/>
    <m/>
    <m/>
    <m/>
    <d v="2026-03-10T17:23:01"/>
    <m/>
    <m/>
    <m/>
    <n v="188766"/>
    <x v="2"/>
  </r>
  <r>
    <m/>
    <s v="696704-16-AG26"/>
    <s v="Compra Agil"/>
    <x v="3"/>
    <m/>
    <m/>
    <m/>
    <d v="2026-03-10T17:17:27"/>
    <m/>
    <m/>
    <m/>
    <n v="295826.86"/>
    <x v="2"/>
  </r>
  <r>
    <m/>
    <s v="696217-19-CM26"/>
    <s v="Convenio Marco"/>
    <x v="3"/>
    <m/>
    <m/>
    <m/>
    <d v="2026-03-10T15:52:25"/>
    <m/>
    <m/>
    <m/>
    <n v="127210"/>
    <x v="2"/>
  </r>
  <r>
    <m/>
    <s v="697224-11-AG26"/>
    <s v="Compra Agil"/>
    <x v="3"/>
    <m/>
    <m/>
    <m/>
    <d v="2026-03-10T14:45:04"/>
    <m/>
    <m/>
    <m/>
    <n v="487900"/>
    <x v="2"/>
  </r>
  <r>
    <m/>
    <s v="5148-50-TD26"/>
    <s v="Trato Directo"/>
    <x v="0"/>
    <m/>
    <m/>
    <m/>
    <d v="2026-03-10T13:05:28"/>
    <m/>
    <m/>
    <m/>
    <n v="95425000.439999998"/>
    <x v="2"/>
  </r>
  <r>
    <m/>
    <s v="697224-10-AG26"/>
    <s v="Compra Agil"/>
    <x v="3"/>
    <m/>
    <m/>
    <m/>
    <d v="2026-03-10T12:08:50"/>
    <m/>
    <m/>
    <m/>
    <n v="2380000"/>
    <x v="2"/>
  </r>
  <r>
    <m/>
    <s v="697055-7-AG26"/>
    <s v="Compra Agil"/>
    <x v="3"/>
    <m/>
    <m/>
    <m/>
    <d v="2026-03-10T08:50:58"/>
    <m/>
    <m/>
    <m/>
    <n v="2475200"/>
    <x v="2"/>
  </r>
  <r>
    <m/>
    <s v="696704-15-AG26"/>
    <s v="Compra Agil"/>
    <x v="3"/>
    <m/>
    <m/>
    <m/>
    <d v="2026-03-09T16:08:16"/>
    <m/>
    <m/>
    <m/>
    <n v="949858"/>
    <x v="2"/>
  </r>
  <r>
    <m/>
    <s v="696961-9-AG26"/>
    <s v="Compra Agil"/>
    <x v="3"/>
    <m/>
    <m/>
    <m/>
    <d v="2026-03-09T15:21:02"/>
    <m/>
    <m/>
    <m/>
    <n v="294507.15000000002"/>
    <x v="2"/>
  </r>
  <r>
    <m/>
    <s v="709129-4-AG26"/>
    <s v="Compra Agil"/>
    <x v="3"/>
    <m/>
    <m/>
    <m/>
    <d v="2026-03-09T13:22:36"/>
    <m/>
    <m/>
    <m/>
    <n v="1154648.67"/>
    <x v="2"/>
  </r>
  <r>
    <m/>
    <s v="696713-10-AG26"/>
    <s v="Compra Agil"/>
    <x v="3"/>
    <m/>
    <m/>
    <m/>
    <d v="2026-03-09T09:53:19"/>
    <m/>
    <m/>
    <m/>
    <n v="330426.11"/>
    <x v="2"/>
  </r>
  <r>
    <m/>
    <s v="696750-10-AG26"/>
    <s v="Compra Agil"/>
    <x v="3"/>
    <m/>
    <m/>
    <m/>
    <d v="2026-03-08T20:53:58"/>
    <m/>
    <m/>
    <m/>
    <n v="535500"/>
    <x v="2"/>
  </r>
  <r>
    <m/>
    <s v="696212-22-AG26"/>
    <s v="Compra Agil"/>
    <x v="3"/>
    <m/>
    <m/>
    <m/>
    <d v="2026-03-06T16:34:35"/>
    <m/>
    <m/>
    <m/>
    <n v="278460"/>
    <x v="2"/>
  </r>
  <r>
    <m/>
    <s v="697058-14-AG26"/>
    <s v="Compra Agil"/>
    <x v="3"/>
    <m/>
    <m/>
    <m/>
    <d v="2026-03-06T15:08:49"/>
    <m/>
    <m/>
    <m/>
    <n v="527998.24"/>
    <x v="2"/>
  </r>
  <r>
    <m/>
    <s v="1059240-9-AG26"/>
    <s v="Compra Agil"/>
    <x v="3"/>
    <m/>
    <m/>
    <m/>
    <d v="2026-03-06T14:09:07"/>
    <m/>
    <m/>
    <m/>
    <n v="871080"/>
    <x v="2"/>
  </r>
  <r>
    <m/>
    <s v="696217-18-AG26"/>
    <s v="Compra Agil"/>
    <x v="3"/>
    <m/>
    <m/>
    <m/>
    <d v="2026-03-06T11:12:35"/>
    <m/>
    <m/>
    <m/>
    <n v="164815"/>
    <x v="2"/>
  </r>
  <r>
    <m/>
    <s v="5148-49-AG26"/>
    <s v="Compra Agil"/>
    <x v="3"/>
    <m/>
    <m/>
    <m/>
    <d v="2026-03-06T09:53:03"/>
    <m/>
    <m/>
    <m/>
    <n v="285600"/>
    <x v="2"/>
  </r>
  <r>
    <m/>
    <s v="5148-48-AG26"/>
    <s v="Compra Agil"/>
    <x v="3"/>
    <m/>
    <m/>
    <m/>
    <d v="2026-03-06T08:35:55"/>
    <m/>
    <m/>
    <m/>
    <n v="357000"/>
    <x v="2"/>
  </r>
  <r>
    <m/>
    <s v="696704-14-AG26"/>
    <s v="Compra Agil"/>
    <x v="3"/>
    <m/>
    <m/>
    <m/>
    <d v="2026-03-05T12:43:24"/>
    <m/>
    <m/>
    <m/>
    <n v="346885"/>
    <x v="2"/>
  </r>
  <r>
    <m/>
    <s v="1059240-8-CM26"/>
    <s v="Convenio Marco"/>
    <x v="3"/>
    <m/>
    <m/>
    <m/>
    <d v="2026-03-05T11:00:51"/>
    <m/>
    <m/>
    <m/>
    <n v="81029"/>
    <x v="2"/>
  </r>
  <r>
    <m/>
    <s v="1059240-7-SE26"/>
    <s v="Licitación Pública"/>
    <x v="1"/>
    <m/>
    <m/>
    <m/>
    <d v="2026-03-04T19:02:00"/>
    <m/>
    <m/>
    <m/>
    <n v="29411040.399999999"/>
    <x v="2"/>
  </r>
  <r>
    <m/>
    <s v="697057-22-AG26"/>
    <s v="Compra Agil"/>
    <x v="3"/>
    <m/>
    <m/>
    <m/>
    <d v="2026-03-04T18:06:55"/>
    <m/>
    <m/>
    <m/>
    <n v="416500"/>
    <x v="2"/>
  </r>
  <r>
    <m/>
    <s v="697055-6-AG26"/>
    <s v="Compra Agil"/>
    <x v="3"/>
    <m/>
    <m/>
    <m/>
    <d v="2026-03-04T16:41:34"/>
    <m/>
    <m/>
    <m/>
    <n v="1577760.31"/>
    <x v="2"/>
  </r>
  <r>
    <m/>
    <s v="1059240-6-CM26"/>
    <s v="Convenio Marco"/>
    <x v="3"/>
    <m/>
    <m/>
    <m/>
    <d v="2026-03-04T16:23:09"/>
    <m/>
    <m/>
    <m/>
    <n v="76205"/>
    <x v="2"/>
  </r>
  <r>
    <m/>
    <s v="696212-21-AG26"/>
    <s v="Compra Agil"/>
    <x v="3"/>
    <m/>
    <m/>
    <m/>
    <d v="2026-03-04T12:07:49"/>
    <m/>
    <m/>
    <m/>
    <n v="1785000"/>
    <x v="2"/>
  </r>
  <r>
    <m/>
    <s v="5148-47-TD26"/>
    <s v="Trato Directo"/>
    <x v="0"/>
    <m/>
    <m/>
    <m/>
    <d v="2026-03-04T11:11:36"/>
    <m/>
    <m/>
    <m/>
    <n v="2947719.25"/>
    <x v="2"/>
  </r>
  <r>
    <m/>
    <s v="5148-46-TD26"/>
    <s v="Trato Directo"/>
    <x v="0"/>
    <m/>
    <m/>
    <m/>
    <d v="2026-03-04T08:55:00"/>
    <m/>
    <m/>
    <m/>
    <n v="1999200"/>
    <x v="2"/>
  </r>
  <r>
    <m/>
    <s v="696228-6-CM26"/>
    <s v="Convenio Marco"/>
    <x v="3"/>
    <m/>
    <m/>
    <m/>
    <d v="2026-03-03T18:36:18"/>
    <m/>
    <m/>
    <m/>
    <n v="241710"/>
    <x v="2"/>
  </r>
  <r>
    <m/>
    <s v="696704-13-AG26"/>
    <s v="Compra Agil"/>
    <x v="3"/>
    <m/>
    <m/>
    <m/>
    <d v="2026-03-03T16:04:29"/>
    <m/>
    <m/>
    <m/>
    <n v="998350.5"/>
    <x v="2"/>
  </r>
  <r>
    <m/>
    <s v="697224-9-TD26"/>
    <s v="Trato Directo"/>
    <x v="0"/>
    <m/>
    <m/>
    <m/>
    <d v="2026-03-03T15:18:59"/>
    <m/>
    <m/>
    <m/>
    <n v="4151344.75"/>
    <x v="2"/>
  </r>
  <r>
    <m/>
    <s v="5148-45-AG26"/>
    <s v="Compra Agil"/>
    <x v="3"/>
    <m/>
    <m/>
    <m/>
    <d v="2026-03-03T15:02:53"/>
    <m/>
    <m/>
    <m/>
    <n v="3499999.44"/>
    <x v="2"/>
  </r>
  <r>
    <m/>
    <s v="697036-7-AG26"/>
    <s v="Compra Agil"/>
    <x v="3"/>
    <m/>
    <m/>
    <m/>
    <d v="2026-03-03T11:25:55"/>
    <m/>
    <m/>
    <m/>
    <n v="749999.88"/>
    <x v="2"/>
  </r>
  <r>
    <m/>
    <s v="697057-21-AG26"/>
    <s v="Compra Agil"/>
    <x v="3"/>
    <m/>
    <m/>
    <m/>
    <d v="2026-03-03T10:03:45"/>
    <m/>
    <m/>
    <m/>
    <n v="144000"/>
    <x v="2"/>
  </r>
  <r>
    <m/>
    <s v="696713-9-AG26"/>
    <s v="Compra Agil"/>
    <x v="3"/>
    <m/>
    <m/>
    <m/>
    <d v="2026-03-02T16:31:42"/>
    <m/>
    <m/>
    <m/>
    <n v="1256497.2"/>
    <x v="2"/>
  </r>
  <r>
    <m/>
    <s v="5148-44-AG26"/>
    <s v="Compra Agil"/>
    <x v="3"/>
    <m/>
    <m/>
    <m/>
    <d v="2026-03-02T16:29:34"/>
    <m/>
    <m/>
    <m/>
    <n v="2925501.95"/>
    <x v="2"/>
  </r>
  <r>
    <m/>
    <s v="696954-7-AG26"/>
    <s v="Compra Agil"/>
    <x v="3"/>
    <m/>
    <m/>
    <m/>
    <d v="2026-03-02T15:04:03"/>
    <m/>
    <m/>
    <m/>
    <n v="1523200"/>
    <x v="2"/>
  </r>
  <r>
    <m/>
    <s v="696954-6-AG26"/>
    <s v="Compra Agil"/>
    <x v="3"/>
    <m/>
    <m/>
    <m/>
    <d v="2026-03-02T14:47:37"/>
    <m/>
    <m/>
    <m/>
    <n v="1428000"/>
    <x v="2"/>
  </r>
  <r>
    <m/>
    <s v="696228-5-AG26"/>
    <s v="Compra Agil"/>
    <x v="3"/>
    <m/>
    <m/>
    <m/>
    <d v="2026-03-02T11:51:17"/>
    <m/>
    <m/>
    <m/>
    <n v="698530"/>
    <x v="2"/>
  </r>
  <r>
    <m/>
    <s v="696704-11-AG26"/>
    <s v="Compra Agil"/>
    <x v="3"/>
    <m/>
    <m/>
    <m/>
    <d v="2026-03-02T10:50:15"/>
    <m/>
    <m/>
    <m/>
    <n v="276109.7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846336-8BED-4600-9EA9-D18AD1941719}" name="Tabla dinámica1" cacheId="13"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location ref="B3:F9" firstHeaderRow="1" firstDataRow="2" firstDataCol="1"/>
  <pivotFields count="13">
    <pivotField compact="0" outline="0" showAll="0" defaultSubtotal="0"/>
    <pivotField compact="0" outline="0" showAll="0" defaultSubtotal="0"/>
    <pivotField compact="0" outline="0" showAll="0" defaultSubtotal="0"/>
    <pivotField axis="axisRow" compact="0" outline="0" multipleItemSelectionAllowed="1" showAll="0">
      <items count="9">
        <item m="1" x="5"/>
        <item m="1" x="6"/>
        <item x="2"/>
        <item x="1"/>
        <item x="0"/>
        <item m="1" x="7"/>
        <item m="1" x="4"/>
        <item x="3"/>
        <item t="default"/>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numFmtId="173" outline="0" showAll="0" defaultSubtotal="0"/>
    <pivotField axis="axisCol" compact="0" numFmtId="17" outline="0" showAll="0" defaultSubtotal="0">
      <items count="7">
        <item m="1" x="4"/>
        <item m="1" x="5"/>
        <item m="1" x="6"/>
        <item x="2"/>
        <item x="1"/>
        <item x="0"/>
        <item m="1" x="3"/>
      </items>
    </pivotField>
  </pivotFields>
  <rowFields count="1">
    <field x="3"/>
  </rowFields>
  <rowItems count="5">
    <i>
      <x v="2"/>
    </i>
    <i>
      <x v="3"/>
    </i>
    <i>
      <x v="4"/>
    </i>
    <i>
      <x v="7"/>
    </i>
    <i t="grand">
      <x/>
    </i>
  </rowItems>
  <colFields count="1">
    <field x="12"/>
  </colFields>
  <colItems count="4">
    <i>
      <x v="3"/>
    </i>
    <i>
      <x v="4"/>
    </i>
    <i>
      <x v="5"/>
    </i>
    <i t="grand">
      <x/>
    </i>
  </colItems>
  <dataFields count="1">
    <dataField name="Suma de Monto contratado o a contratar (impuesto incluido) indicar moneda: $, UF, US$ u otro" fld="11" baseField="0" baseItem="0"/>
  </dataFields>
  <formats count="1">
    <format dxfId="1">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6"/>
  <sheetViews>
    <sheetView tabSelected="1" topLeftCell="A13" workbookViewId="0">
      <pane xSplit="2" ySplit="5" topLeftCell="C18" activePane="bottomRight" state="frozen"/>
      <selection activeCell="A13" sqref="A13"/>
      <selection pane="topRight" activeCell="C13" sqref="C13"/>
      <selection pane="bottomLeft" activeCell="A18" sqref="A18"/>
      <selection pane="bottomRight" activeCell="C18" sqref="C18"/>
    </sheetView>
  </sheetViews>
  <sheetFormatPr baseColWidth="10" defaultRowHeight="12.75" x14ac:dyDescent="0.2"/>
  <cols>
    <col min="1" max="1" width="0.7109375" customWidth="1"/>
    <col min="2" max="2" width="50.42578125" customWidth="1"/>
    <col min="3" max="5" width="12.7109375" bestFit="1" customWidth="1"/>
    <col min="6" max="7" width="14.28515625" bestFit="1" customWidth="1"/>
  </cols>
  <sheetData>
    <row r="1" spans="2:7" hidden="1" x14ac:dyDescent="0.2"/>
    <row r="2" spans="2:7" hidden="1" x14ac:dyDescent="0.2"/>
    <row r="3" spans="2:7" hidden="1" x14ac:dyDescent="0.2">
      <c r="B3" s="36" t="s">
        <v>45</v>
      </c>
      <c r="C3" s="36" t="s">
        <v>137</v>
      </c>
      <c r="D3" s="37"/>
      <c r="E3" s="37"/>
      <c r="F3" s="38"/>
    </row>
    <row r="4" spans="2:7" hidden="1" x14ac:dyDescent="0.2">
      <c r="B4" s="36" t="s">
        <v>136</v>
      </c>
      <c r="C4" s="39">
        <v>46082</v>
      </c>
      <c r="D4" s="40">
        <v>46054</v>
      </c>
      <c r="E4" s="40">
        <v>46023</v>
      </c>
      <c r="F4" s="41" t="s">
        <v>44</v>
      </c>
    </row>
    <row r="5" spans="2:7" hidden="1" x14ac:dyDescent="0.2">
      <c r="B5" s="42" t="s">
        <v>16</v>
      </c>
      <c r="C5" s="45">
        <v>1938989</v>
      </c>
      <c r="D5" s="46">
        <v>7383351</v>
      </c>
      <c r="E5" s="46">
        <v>417130</v>
      </c>
      <c r="F5" s="47">
        <v>9739470</v>
      </c>
    </row>
    <row r="6" spans="2:7" hidden="1" x14ac:dyDescent="0.2">
      <c r="B6" s="43" t="s">
        <v>0</v>
      </c>
      <c r="C6" s="48">
        <v>126302185.97999999</v>
      </c>
      <c r="D6" s="1">
        <v>170536482.10999998</v>
      </c>
      <c r="E6" s="1">
        <v>99464096.529960006</v>
      </c>
      <c r="F6" s="49">
        <v>396302764.61995995</v>
      </c>
    </row>
    <row r="7" spans="2:7" hidden="1" x14ac:dyDescent="0.2">
      <c r="B7" s="43" t="s">
        <v>42</v>
      </c>
      <c r="C7" s="48">
        <v>417690781.81400001</v>
      </c>
      <c r="D7" s="1">
        <v>289411041.70999265</v>
      </c>
      <c r="E7" s="1">
        <v>90545712.520000011</v>
      </c>
      <c r="F7" s="49">
        <v>797647536.04399264</v>
      </c>
    </row>
    <row r="8" spans="2:7" hidden="1" x14ac:dyDescent="0.2">
      <c r="B8" s="43" t="s">
        <v>1615</v>
      </c>
      <c r="C8" s="48">
        <v>221173734.41999999</v>
      </c>
      <c r="D8" s="1">
        <v>199745489.22</v>
      </c>
      <c r="E8" s="1">
        <v>100848938.13999999</v>
      </c>
      <c r="F8" s="49">
        <v>521768161.77999997</v>
      </c>
    </row>
    <row r="9" spans="2:7" hidden="1" x14ac:dyDescent="0.2">
      <c r="B9" s="44" t="s">
        <v>44</v>
      </c>
      <c r="C9" s="50">
        <v>767105691.21399999</v>
      </c>
      <c r="D9" s="51">
        <v>667076364.03999269</v>
      </c>
      <c r="E9" s="51">
        <v>291275877.18996</v>
      </c>
      <c r="F9" s="52">
        <v>1725457932.4439526</v>
      </c>
    </row>
    <row r="10" spans="2:7" hidden="1" x14ac:dyDescent="0.2"/>
    <row r="11" spans="2:7" hidden="1" x14ac:dyDescent="0.2"/>
    <row r="12" spans="2:7" hidden="1" x14ac:dyDescent="0.2"/>
    <row r="14" spans="2:7" x14ac:dyDescent="0.2">
      <c r="B14" s="57" t="s">
        <v>46</v>
      </c>
      <c r="C14" s="57"/>
      <c r="D14" s="57"/>
      <c r="E14" s="57"/>
      <c r="F14" s="57"/>
      <c r="G14" s="57"/>
    </row>
    <row r="15" spans="2:7" x14ac:dyDescent="0.2">
      <c r="B15" s="57" t="s">
        <v>1617</v>
      </c>
      <c r="C15" s="57"/>
      <c r="D15" s="57"/>
      <c r="E15" s="57"/>
      <c r="F15" s="57"/>
      <c r="G15" s="57"/>
    </row>
    <row r="17" spans="2:7" ht="51" x14ac:dyDescent="0.2">
      <c r="B17" s="16" t="s">
        <v>47</v>
      </c>
      <c r="C17" s="17">
        <v>46082</v>
      </c>
      <c r="D17" s="17">
        <v>46054</v>
      </c>
      <c r="E17" s="17">
        <v>46023</v>
      </c>
      <c r="F17" s="18" t="s">
        <v>1616</v>
      </c>
      <c r="G17" s="19" t="s">
        <v>48</v>
      </c>
    </row>
    <row r="18" spans="2:7" x14ac:dyDescent="0.2">
      <c r="B18" s="53" t="s">
        <v>80</v>
      </c>
      <c r="C18" s="20">
        <f>GETPIVOTDATA("Monto contratado o a contratar (impuesto incluido) indicar moneda: $, UF, US$ u otro",$B$3,"Mecanismo para Informe","Compra Agil / Convenio Marco","Mes / año",DATE(2026,3,1))</f>
        <v>221173734.41999999</v>
      </c>
      <c r="D18" s="20">
        <f>GETPIVOTDATA("Monto contratado o a contratar (impuesto incluido) indicar moneda: $, UF, US$ u otro",$B$3,"Mecanismo para Informe","Compra Agil / Convenio Marco","Mes / año",DATE(2026,2,1))</f>
        <v>199745489.22</v>
      </c>
      <c r="E18" s="20">
        <f>GETPIVOTDATA("Monto contratado o a contratar (impuesto incluido) indicar moneda: $, UF, US$ u otro",$B$3,"Mecanismo para Informe","Compra Agil / Convenio Marco","Mes / año",DATE(2026,1,1))</f>
        <v>100848938.13999999</v>
      </c>
      <c r="F18" s="20">
        <f>C18+D18+E18</f>
        <v>521768161.77999997</v>
      </c>
      <c r="G18" s="21">
        <f>F18/$F$22</f>
        <v>0.30239402072292965</v>
      </c>
    </row>
    <row r="19" spans="2:7" x14ac:dyDescent="0.2">
      <c r="B19" s="22" t="s">
        <v>0</v>
      </c>
      <c r="C19" s="28">
        <f>GETPIVOTDATA("Monto contratado o a contratar (impuesto incluido) indicar moneda: $, UF, US$ u otro",$B$3,"Mecanismo para Informe","Licitación Pública","Mes / año",DATE(2026,3,1))</f>
        <v>126302185.97999999</v>
      </c>
      <c r="D19" s="28">
        <f>GETPIVOTDATA("Monto contratado o a contratar (impuesto incluido) indicar moneda: $, UF, US$ u otro",$B$3,"Mecanismo para Informe","Licitación Pública","Mes / año",DATE(2026,2,1))</f>
        <v>170536482.10999998</v>
      </c>
      <c r="E19" s="28">
        <f>GETPIVOTDATA("Monto contratado o a contratar (impuesto incluido) indicar moneda: $, UF, US$ u otro",$B$3,"Mecanismo para Informe","Licitación Pública","Mes / año",DATE(2026,1,1))</f>
        <v>99464096.529960006</v>
      </c>
      <c r="F19" s="28">
        <f>C19+D19+E19</f>
        <v>396302764.61995995</v>
      </c>
      <c r="G19" s="29">
        <f t="shared" ref="G19:G22" si="0">F19/$F$22</f>
        <v>0.22967976046720159</v>
      </c>
    </row>
    <row r="20" spans="2:7" x14ac:dyDescent="0.2">
      <c r="B20" s="23" t="s">
        <v>16</v>
      </c>
      <c r="C20" s="20">
        <f>GETPIVOTDATA("Monto contratado o a contratar (impuesto incluido) indicar moneda: $, UF, US$ u otro",$B$3,"Mecanismo para Informe","Licitación Privada","Mes / año",DATE(2026,3,1))</f>
        <v>1938989</v>
      </c>
      <c r="D20" s="20">
        <f>GETPIVOTDATA("Monto contratado o a contratar (impuesto incluido) indicar moneda: $, UF, US$ u otro",$B$3,"Mecanismo para Informe","Licitación Privada","Mes / año",DATE(2026,2,1))</f>
        <v>7383351</v>
      </c>
      <c r="E20" s="20">
        <f>GETPIVOTDATA("Monto contratado o a contratar (impuesto incluido) indicar moneda: $, UF, US$ u otro",$B$3,"Mecanismo para Informe","Licitación Privada","Mes / año",DATE(2026,1,1))</f>
        <v>417130</v>
      </c>
      <c r="F20" s="20">
        <f>C20+D20+E20</f>
        <v>9739470</v>
      </c>
      <c r="G20" s="21">
        <f t="shared" si="0"/>
        <v>5.6445711117424557E-3</v>
      </c>
    </row>
    <row r="21" spans="2:7" x14ac:dyDescent="0.2">
      <c r="B21" s="22" t="s">
        <v>42</v>
      </c>
      <c r="C21" s="28">
        <f>GETPIVOTDATA("Monto contratado o a contratar (impuesto incluido) indicar moneda: $, UF, US$ u otro",$B$3,"Mecanismo para Informe","Trato Directo","Mes / año",DATE(2026,3,1))</f>
        <v>417690781.81400001</v>
      </c>
      <c r="D21" s="28">
        <f>GETPIVOTDATA("Monto contratado o a contratar (impuesto incluido) indicar moneda: $, UF, US$ u otro",$B$3,"Mecanismo para Informe","Trato Directo","Mes / año",DATE(2026,2,1))</f>
        <v>289411041.70999265</v>
      </c>
      <c r="E21" s="28">
        <f>GETPIVOTDATA("Monto contratado o a contratar (impuesto incluido) indicar moneda: $, UF, US$ u otro",$B$3,"Mecanismo para Informe","Trato Directo","Mes / año",DATE(2026,1,1))</f>
        <v>90545712.520000011</v>
      </c>
      <c r="F21" s="28">
        <f>C21+D21+E21</f>
        <v>797647536.04399264</v>
      </c>
      <c r="G21" s="29">
        <f t="shared" si="0"/>
        <v>0.4622816476981263</v>
      </c>
    </row>
    <row r="22" spans="2:7" x14ac:dyDescent="0.2">
      <c r="B22" s="24" t="s">
        <v>49</v>
      </c>
      <c r="C22" s="25">
        <f>SUM(C18:C21)</f>
        <v>767105691.21399999</v>
      </c>
      <c r="D22" s="25">
        <f t="shared" ref="D22:F22" si="1">SUM(D18:D21)</f>
        <v>667076364.03999257</v>
      </c>
      <c r="E22" s="25">
        <f t="shared" si="1"/>
        <v>291275877.18996</v>
      </c>
      <c r="F22" s="25">
        <f t="shared" si="1"/>
        <v>1725457932.4439526</v>
      </c>
      <c r="G22" s="21">
        <f t="shared" si="0"/>
        <v>1</v>
      </c>
    </row>
    <row r="23" spans="2:7" x14ac:dyDescent="0.2">
      <c r="B23" s="26" t="s">
        <v>50</v>
      </c>
    </row>
    <row r="24" spans="2:7" ht="27" customHeight="1" x14ac:dyDescent="0.2">
      <c r="B24" s="58" t="s">
        <v>1618</v>
      </c>
      <c r="C24" s="59"/>
      <c r="D24" s="59"/>
      <c r="E24" s="59"/>
      <c r="F24" s="59"/>
      <c r="G24" s="59"/>
    </row>
    <row r="25" spans="2:7" ht="29.25" customHeight="1" x14ac:dyDescent="0.2">
      <c r="B25" s="59" t="s">
        <v>51</v>
      </c>
      <c r="C25" s="59"/>
      <c r="D25" s="59"/>
      <c r="E25" s="59"/>
      <c r="F25" s="59"/>
      <c r="G25" s="59"/>
    </row>
    <row r="26" spans="2:7" ht="30.75" customHeight="1" x14ac:dyDescent="0.2">
      <c r="B26" s="58" t="s">
        <v>205</v>
      </c>
      <c r="C26" s="59"/>
      <c r="D26" s="59"/>
      <c r="E26" s="59"/>
      <c r="F26" s="59"/>
      <c r="G26" s="59"/>
    </row>
  </sheetData>
  <mergeCells count="5">
    <mergeCell ref="B14:G14"/>
    <mergeCell ref="B15:G15"/>
    <mergeCell ref="B24:G24"/>
    <mergeCell ref="B25:G25"/>
    <mergeCell ref="B26:G26"/>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047"/>
  <sheetViews>
    <sheetView zoomScale="80" workbookViewId="0">
      <pane xSplit="1" ySplit="4" topLeftCell="B5" activePane="bottomRight" state="frozen"/>
      <selection pane="topRight" activeCell="B1" sqref="B1"/>
      <selection pane="bottomLeft" activeCell="A5" sqref="A5"/>
      <selection pane="bottomRight" activeCell="F15" sqref="F15"/>
    </sheetView>
  </sheetViews>
  <sheetFormatPr baseColWidth="10" defaultRowHeight="12.75" x14ac:dyDescent="0.2"/>
  <cols>
    <col min="1" max="1" width="23" style="10" bestFit="1" customWidth="1"/>
    <col min="2" max="2" width="52" style="8" bestFit="1" customWidth="1"/>
    <col min="3" max="3" width="24.85546875" style="11" bestFit="1" customWidth="1"/>
    <col min="4" max="4" width="26.5703125" style="11" bestFit="1" customWidth="1"/>
    <col min="5" max="5" width="21.7109375" style="12" bestFit="1" customWidth="1"/>
    <col min="6" max="6" width="21.5703125" style="31" bestFit="1" customWidth="1"/>
    <col min="7" max="7" width="14.140625" style="33" bestFit="1" customWidth="1"/>
    <col min="8" max="8" width="27.42578125" style="34" bestFit="1" customWidth="1"/>
    <col min="9" max="9" width="99.140625" style="8" customWidth="1"/>
    <col min="10" max="10" width="60.28515625" style="13" bestFit="1" customWidth="1"/>
    <col min="11" max="11" width="18.85546875" style="15" bestFit="1" customWidth="1"/>
    <col min="12" max="12" width="22" style="35" customWidth="1"/>
    <col min="13" max="13" width="9.42578125" style="8" bestFit="1" customWidth="1"/>
    <col min="14" max="16384" width="11.42578125" style="8"/>
  </cols>
  <sheetData>
    <row r="2" spans="1:13" ht="15.75" x14ac:dyDescent="0.2">
      <c r="A2" s="4"/>
      <c r="B2" s="4"/>
      <c r="C2" s="27" t="s">
        <v>43</v>
      </c>
      <c r="D2" s="4"/>
      <c r="E2" s="5"/>
      <c r="F2" s="30"/>
      <c r="G2" s="32"/>
      <c r="H2" s="32"/>
      <c r="I2" s="4"/>
      <c r="J2" s="6"/>
      <c r="K2" s="9"/>
    </row>
    <row r="3" spans="1:13" x14ac:dyDescent="0.2">
      <c r="K3" s="14"/>
    </row>
    <row r="4" spans="1:13" s="7" customFormat="1" ht="41.25" customHeight="1" x14ac:dyDescent="0.2">
      <c r="A4" s="60" t="s">
        <v>1</v>
      </c>
      <c r="B4" s="60" t="s">
        <v>2</v>
      </c>
      <c r="C4" s="60" t="s">
        <v>3</v>
      </c>
      <c r="D4" s="60" t="s">
        <v>136</v>
      </c>
      <c r="E4" s="61" t="s">
        <v>4</v>
      </c>
      <c r="F4" s="60" t="s">
        <v>5</v>
      </c>
      <c r="G4" s="62" t="s">
        <v>6</v>
      </c>
      <c r="H4" s="63" t="s">
        <v>7</v>
      </c>
      <c r="I4" s="60" t="s">
        <v>8</v>
      </c>
      <c r="J4" s="60" t="s">
        <v>9</v>
      </c>
      <c r="K4" s="60" t="s">
        <v>10</v>
      </c>
      <c r="L4" s="64" t="s">
        <v>11</v>
      </c>
      <c r="M4" s="65" t="s">
        <v>137</v>
      </c>
    </row>
    <row r="5" spans="1:13" s="3" customFormat="1" ht="13.5" x14ac:dyDescent="0.2">
      <c r="A5" s="54" t="s">
        <v>40</v>
      </c>
      <c r="B5" s="81" t="s">
        <v>207</v>
      </c>
      <c r="C5" s="54" t="s">
        <v>919</v>
      </c>
      <c r="D5" s="81" t="s">
        <v>42</v>
      </c>
      <c r="E5" s="91">
        <v>45994</v>
      </c>
      <c r="F5" s="68" t="s">
        <v>18</v>
      </c>
      <c r="G5" s="68">
        <v>18260006</v>
      </c>
      <c r="H5" s="66">
        <v>46024</v>
      </c>
      <c r="I5" s="68" t="s">
        <v>920</v>
      </c>
      <c r="J5" s="68" t="s">
        <v>921</v>
      </c>
      <c r="K5" s="92" t="s">
        <v>922</v>
      </c>
      <c r="L5" s="93">
        <v>20925300</v>
      </c>
      <c r="M5" s="67">
        <v>46023</v>
      </c>
    </row>
    <row r="6" spans="1:13" s="3" customFormat="1" ht="13.5" x14ac:dyDescent="0.2">
      <c r="A6" s="54" t="s">
        <v>40</v>
      </c>
      <c r="B6" s="81" t="s">
        <v>207</v>
      </c>
      <c r="C6" s="54" t="s">
        <v>923</v>
      </c>
      <c r="D6" s="81" t="s">
        <v>42</v>
      </c>
      <c r="E6" s="91">
        <v>46027</v>
      </c>
      <c r="F6" s="68" t="s">
        <v>18</v>
      </c>
      <c r="G6" s="68">
        <v>18260007</v>
      </c>
      <c r="H6" s="66">
        <v>46027</v>
      </c>
      <c r="I6" s="68" t="s">
        <v>924</v>
      </c>
      <c r="J6" s="68" t="s">
        <v>925</v>
      </c>
      <c r="K6" s="92" t="s">
        <v>926</v>
      </c>
      <c r="L6" s="93">
        <v>2359882</v>
      </c>
      <c r="M6" s="67">
        <v>46023</v>
      </c>
    </row>
    <row r="7" spans="1:13" s="2" customFormat="1" ht="13.5" x14ac:dyDescent="0.2">
      <c r="A7" s="54" t="s">
        <v>40</v>
      </c>
      <c r="B7" s="81" t="s">
        <v>207</v>
      </c>
      <c r="C7" s="76" t="s">
        <v>927</v>
      </c>
      <c r="D7" s="81" t="s">
        <v>42</v>
      </c>
      <c r="E7" s="94">
        <v>46042</v>
      </c>
      <c r="F7" s="68" t="s">
        <v>18</v>
      </c>
      <c r="G7" s="68" t="s">
        <v>928</v>
      </c>
      <c r="H7" s="66">
        <v>46043</v>
      </c>
      <c r="I7" s="68" t="s">
        <v>929</v>
      </c>
      <c r="J7" s="68" t="s">
        <v>930</v>
      </c>
      <c r="K7" s="92" t="s">
        <v>931</v>
      </c>
      <c r="L7" s="93">
        <v>301690</v>
      </c>
      <c r="M7" s="67">
        <v>46023</v>
      </c>
    </row>
    <row r="8" spans="1:13" s="2" customFormat="1" ht="13.5" x14ac:dyDescent="0.2">
      <c r="A8" s="54" t="s">
        <v>40</v>
      </c>
      <c r="B8" s="95" t="s">
        <v>0</v>
      </c>
      <c r="C8" s="96" t="s">
        <v>96</v>
      </c>
      <c r="D8" s="81" t="s">
        <v>0</v>
      </c>
      <c r="E8" s="91">
        <v>45517</v>
      </c>
      <c r="F8" s="56" t="s">
        <v>19</v>
      </c>
      <c r="G8" s="68">
        <v>18260014</v>
      </c>
      <c r="H8" s="66">
        <v>46048</v>
      </c>
      <c r="I8" s="68" t="s">
        <v>932</v>
      </c>
      <c r="J8" s="54" t="s">
        <v>57</v>
      </c>
      <c r="K8" s="54" t="s">
        <v>21</v>
      </c>
      <c r="L8" s="93">
        <v>283798</v>
      </c>
      <c r="M8" s="67">
        <v>46023</v>
      </c>
    </row>
    <row r="9" spans="1:13" s="2" customFormat="1" ht="13.5" x14ac:dyDescent="0.2">
      <c r="A9" s="54" t="s">
        <v>14</v>
      </c>
      <c r="B9" s="54" t="s">
        <v>933</v>
      </c>
      <c r="C9" s="68" t="s">
        <v>934</v>
      </c>
      <c r="D9" s="81" t="s">
        <v>42</v>
      </c>
      <c r="E9" s="66">
        <v>46009</v>
      </c>
      <c r="F9" s="68" t="s">
        <v>18</v>
      </c>
      <c r="G9" s="68">
        <v>1260003</v>
      </c>
      <c r="H9" s="66">
        <v>46034</v>
      </c>
      <c r="I9" s="68" t="s">
        <v>935</v>
      </c>
      <c r="J9" s="68" t="s">
        <v>936</v>
      </c>
      <c r="K9" s="92" t="s">
        <v>937</v>
      </c>
      <c r="L9" s="93">
        <v>1424430</v>
      </c>
      <c r="M9" s="67">
        <v>46023</v>
      </c>
    </row>
    <row r="10" spans="1:13" s="2" customFormat="1" ht="13.5" x14ac:dyDescent="0.2">
      <c r="A10" s="54" t="s">
        <v>14</v>
      </c>
      <c r="B10" s="97" t="s">
        <v>109</v>
      </c>
      <c r="C10" s="56" t="s">
        <v>12</v>
      </c>
      <c r="D10" s="81" t="s">
        <v>42</v>
      </c>
      <c r="E10" s="56" t="s">
        <v>12</v>
      </c>
      <c r="F10" s="68" t="s">
        <v>18</v>
      </c>
      <c r="G10" s="68">
        <v>1260006</v>
      </c>
      <c r="H10" s="66">
        <v>46030</v>
      </c>
      <c r="I10" s="68" t="s">
        <v>938</v>
      </c>
      <c r="J10" s="68" t="s">
        <v>93</v>
      </c>
      <c r="K10" s="92" t="s">
        <v>94</v>
      </c>
      <c r="L10" s="93">
        <v>99397</v>
      </c>
      <c r="M10" s="67">
        <v>46023</v>
      </c>
    </row>
    <row r="11" spans="1:13" s="2" customFormat="1" ht="13.5" x14ac:dyDescent="0.2">
      <c r="A11" s="54" t="s">
        <v>14</v>
      </c>
      <c r="B11" s="97" t="s">
        <v>109</v>
      </c>
      <c r="C11" s="56" t="s">
        <v>12</v>
      </c>
      <c r="D11" s="81" t="s">
        <v>42</v>
      </c>
      <c r="E11" s="56" t="s">
        <v>12</v>
      </c>
      <c r="F11" s="68" t="s">
        <v>18</v>
      </c>
      <c r="G11" s="68">
        <v>1260007</v>
      </c>
      <c r="H11" s="66">
        <v>46035</v>
      </c>
      <c r="I11" s="68" t="s">
        <v>939</v>
      </c>
      <c r="J11" s="98" t="s">
        <v>93</v>
      </c>
      <c r="K11" s="92" t="s">
        <v>94</v>
      </c>
      <c r="L11" s="93">
        <v>99380</v>
      </c>
      <c r="M11" s="67">
        <v>46023</v>
      </c>
    </row>
    <row r="12" spans="1:13" s="2" customFormat="1" ht="13.5" x14ac:dyDescent="0.2">
      <c r="A12" s="54" t="s">
        <v>14</v>
      </c>
      <c r="B12" s="97" t="s">
        <v>109</v>
      </c>
      <c r="C12" s="56" t="s">
        <v>12</v>
      </c>
      <c r="D12" s="81" t="s">
        <v>42</v>
      </c>
      <c r="E12" s="56" t="s">
        <v>12</v>
      </c>
      <c r="F12" s="68" t="s">
        <v>18</v>
      </c>
      <c r="G12" s="68">
        <v>1260010</v>
      </c>
      <c r="H12" s="66">
        <v>46041</v>
      </c>
      <c r="I12" s="68" t="s">
        <v>938</v>
      </c>
      <c r="J12" s="98" t="s">
        <v>93</v>
      </c>
      <c r="K12" s="92" t="s">
        <v>94</v>
      </c>
      <c r="L12" s="93">
        <v>99342</v>
      </c>
      <c r="M12" s="67">
        <v>46023</v>
      </c>
    </row>
    <row r="13" spans="1:13" s="2" customFormat="1" ht="13.5" x14ac:dyDescent="0.2">
      <c r="A13" s="54" t="s">
        <v>14</v>
      </c>
      <c r="B13" s="97" t="s">
        <v>109</v>
      </c>
      <c r="C13" s="56" t="s">
        <v>12</v>
      </c>
      <c r="D13" s="81" t="s">
        <v>42</v>
      </c>
      <c r="E13" s="56" t="s">
        <v>12</v>
      </c>
      <c r="F13" s="68" t="s">
        <v>18</v>
      </c>
      <c r="G13" s="68">
        <v>1260011</v>
      </c>
      <c r="H13" s="66">
        <v>46044</v>
      </c>
      <c r="I13" s="68" t="s">
        <v>940</v>
      </c>
      <c r="J13" s="98" t="s">
        <v>93</v>
      </c>
      <c r="K13" s="92" t="s">
        <v>94</v>
      </c>
      <c r="L13" s="93">
        <v>91377</v>
      </c>
      <c r="M13" s="67">
        <v>46023</v>
      </c>
    </row>
    <row r="14" spans="1:13" s="2" customFormat="1" ht="13.5" x14ac:dyDescent="0.2">
      <c r="A14" s="54" t="s">
        <v>14</v>
      </c>
      <c r="B14" s="97" t="s">
        <v>109</v>
      </c>
      <c r="C14" s="56" t="s">
        <v>12</v>
      </c>
      <c r="D14" s="81" t="s">
        <v>42</v>
      </c>
      <c r="E14" s="56" t="s">
        <v>12</v>
      </c>
      <c r="F14" s="68" t="s">
        <v>18</v>
      </c>
      <c r="G14" s="68">
        <v>1260012</v>
      </c>
      <c r="H14" s="66">
        <v>46045</v>
      </c>
      <c r="I14" s="68" t="s">
        <v>941</v>
      </c>
      <c r="J14" s="68" t="s">
        <v>942</v>
      </c>
      <c r="K14" s="92" t="s">
        <v>943</v>
      </c>
      <c r="L14" s="93">
        <v>202300</v>
      </c>
      <c r="M14" s="67">
        <v>46023</v>
      </c>
    </row>
    <row r="15" spans="1:13" s="2" customFormat="1" ht="13.5" x14ac:dyDescent="0.2">
      <c r="A15" s="54" t="s">
        <v>14</v>
      </c>
      <c r="B15" s="97" t="s">
        <v>109</v>
      </c>
      <c r="C15" s="56" t="s">
        <v>12</v>
      </c>
      <c r="D15" s="81" t="s">
        <v>42</v>
      </c>
      <c r="E15" s="56" t="s">
        <v>12</v>
      </c>
      <c r="F15" s="68" t="s">
        <v>18</v>
      </c>
      <c r="G15" s="68">
        <v>1260015</v>
      </c>
      <c r="H15" s="66">
        <v>46052</v>
      </c>
      <c r="I15" s="68" t="s">
        <v>944</v>
      </c>
      <c r="J15" s="68" t="s">
        <v>945</v>
      </c>
      <c r="K15" s="92" t="s">
        <v>946</v>
      </c>
      <c r="L15" s="93">
        <v>133691</v>
      </c>
      <c r="M15" s="67">
        <v>46023</v>
      </c>
    </row>
    <row r="16" spans="1:13" s="2" customFormat="1" ht="13.5" x14ac:dyDescent="0.2">
      <c r="A16" s="54" t="s">
        <v>14</v>
      </c>
      <c r="B16" s="97" t="s">
        <v>109</v>
      </c>
      <c r="C16" s="56" t="s">
        <v>12</v>
      </c>
      <c r="D16" s="81" t="s">
        <v>42</v>
      </c>
      <c r="E16" s="56" t="s">
        <v>12</v>
      </c>
      <c r="F16" s="68" t="s">
        <v>18</v>
      </c>
      <c r="G16" s="68">
        <v>1260016</v>
      </c>
      <c r="H16" s="66">
        <v>46052</v>
      </c>
      <c r="I16" s="68" t="s">
        <v>947</v>
      </c>
      <c r="J16" s="68" t="s">
        <v>93</v>
      </c>
      <c r="K16" s="92" t="s">
        <v>94</v>
      </c>
      <c r="L16" s="93">
        <v>99291</v>
      </c>
      <c r="M16" s="67">
        <v>46023</v>
      </c>
    </row>
    <row r="17" spans="1:13" s="2" customFormat="1" ht="13.5" x14ac:dyDescent="0.2">
      <c r="A17" s="54" t="s">
        <v>14</v>
      </c>
      <c r="B17" s="97" t="s">
        <v>109</v>
      </c>
      <c r="C17" s="56" t="s">
        <v>12</v>
      </c>
      <c r="D17" s="81" t="s">
        <v>42</v>
      </c>
      <c r="E17" s="56" t="s">
        <v>12</v>
      </c>
      <c r="F17" s="68" t="s">
        <v>18</v>
      </c>
      <c r="G17" s="68">
        <v>1260017</v>
      </c>
      <c r="H17" s="66">
        <v>46052</v>
      </c>
      <c r="I17" s="68" t="s">
        <v>948</v>
      </c>
      <c r="J17" s="68" t="s">
        <v>138</v>
      </c>
      <c r="K17" s="92" t="s">
        <v>139</v>
      </c>
      <c r="L17" s="93">
        <v>190400</v>
      </c>
      <c r="M17" s="67">
        <v>46023</v>
      </c>
    </row>
    <row r="18" spans="1:13" s="2" customFormat="1" ht="13.5" x14ac:dyDescent="0.2">
      <c r="A18" s="54" t="s">
        <v>37</v>
      </c>
      <c r="B18" s="81" t="s">
        <v>207</v>
      </c>
      <c r="C18" s="68" t="s">
        <v>250</v>
      </c>
      <c r="D18" s="81" t="s">
        <v>42</v>
      </c>
      <c r="E18" s="91">
        <v>45408</v>
      </c>
      <c r="F18" s="56" t="s">
        <v>19</v>
      </c>
      <c r="G18" s="68">
        <v>2260001</v>
      </c>
      <c r="H18" s="66">
        <v>46024</v>
      </c>
      <c r="I18" s="68" t="s">
        <v>949</v>
      </c>
      <c r="J18" s="68" t="s">
        <v>252</v>
      </c>
      <c r="K18" s="54" t="s">
        <v>89</v>
      </c>
      <c r="L18" s="93">
        <v>1082900</v>
      </c>
      <c r="M18" s="67">
        <v>46023</v>
      </c>
    </row>
    <row r="19" spans="1:13" s="2" customFormat="1" ht="13.5" x14ac:dyDescent="0.2">
      <c r="A19" s="54" t="s">
        <v>37</v>
      </c>
      <c r="B19" s="81" t="s">
        <v>207</v>
      </c>
      <c r="C19" s="54" t="s">
        <v>950</v>
      </c>
      <c r="D19" s="81" t="s">
        <v>42</v>
      </c>
      <c r="E19" s="91">
        <v>46027</v>
      </c>
      <c r="F19" s="56" t="s">
        <v>19</v>
      </c>
      <c r="G19" s="68">
        <v>2260002</v>
      </c>
      <c r="H19" s="66">
        <v>46027</v>
      </c>
      <c r="I19" s="68" t="s">
        <v>951</v>
      </c>
      <c r="J19" s="68" t="s">
        <v>187</v>
      </c>
      <c r="K19" s="54" t="s">
        <v>188</v>
      </c>
      <c r="L19" s="93">
        <v>321300</v>
      </c>
      <c r="M19" s="67">
        <v>46023</v>
      </c>
    </row>
    <row r="20" spans="1:13" s="2" customFormat="1" ht="13.5" x14ac:dyDescent="0.2">
      <c r="A20" s="54" t="s">
        <v>37</v>
      </c>
      <c r="B20" s="97" t="s">
        <v>109</v>
      </c>
      <c r="C20" s="56" t="s">
        <v>12</v>
      </c>
      <c r="D20" s="81" t="s">
        <v>42</v>
      </c>
      <c r="E20" s="56" t="s">
        <v>12</v>
      </c>
      <c r="F20" s="56" t="s">
        <v>19</v>
      </c>
      <c r="G20" s="68" t="s">
        <v>952</v>
      </c>
      <c r="H20" s="66">
        <v>46027</v>
      </c>
      <c r="I20" s="68" t="s">
        <v>953</v>
      </c>
      <c r="J20" s="68" t="s">
        <v>85</v>
      </c>
      <c r="K20" s="54" t="s">
        <v>282</v>
      </c>
      <c r="L20" s="93">
        <v>123601</v>
      </c>
      <c r="M20" s="67">
        <v>46023</v>
      </c>
    </row>
    <row r="21" spans="1:13" s="2" customFormat="1" ht="13.5" x14ac:dyDescent="0.2">
      <c r="A21" s="54" t="s">
        <v>37</v>
      </c>
      <c r="B21" s="81" t="s">
        <v>207</v>
      </c>
      <c r="C21" s="54" t="s">
        <v>250</v>
      </c>
      <c r="D21" s="81" t="s">
        <v>42</v>
      </c>
      <c r="E21" s="91">
        <v>45408</v>
      </c>
      <c r="F21" s="56" t="s">
        <v>19</v>
      </c>
      <c r="G21" s="68">
        <v>2260008</v>
      </c>
      <c r="H21" s="66">
        <v>46034</v>
      </c>
      <c r="I21" s="68" t="s">
        <v>954</v>
      </c>
      <c r="J21" s="68" t="s">
        <v>252</v>
      </c>
      <c r="K21" s="54" t="s">
        <v>89</v>
      </c>
      <c r="L21" s="93">
        <v>1082900</v>
      </c>
      <c r="M21" s="67">
        <v>46023</v>
      </c>
    </row>
    <row r="22" spans="1:13" s="2" customFormat="1" ht="13.5" x14ac:dyDescent="0.2">
      <c r="A22" s="54" t="s">
        <v>37</v>
      </c>
      <c r="B22" s="97" t="s">
        <v>109</v>
      </c>
      <c r="C22" s="56" t="s">
        <v>12</v>
      </c>
      <c r="D22" s="81" t="s">
        <v>42</v>
      </c>
      <c r="E22" s="56" t="s">
        <v>12</v>
      </c>
      <c r="F22" s="56" t="s">
        <v>19</v>
      </c>
      <c r="G22" s="68">
        <v>2260009</v>
      </c>
      <c r="H22" s="66">
        <v>46037</v>
      </c>
      <c r="I22" s="68" t="s">
        <v>656</v>
      </c>
      <c r="J22" s="68" t="s">
        <v>657</v>
      </c>
      <c r="K22" s="54" t="s">
        <v>95</v>
      </c>
      <c r="L22" s="93">
        <v>175204</v>
      </c>
      <c r="M22" s="67">
        <v>46023</v>
      </c>
    </row>
    <row r="23" spans="1:13" s="2" customFormat="1" ht="13.5" x14ac:dyDescent="0.2">
      <c r="A23" s="54" t="s">
        <v>37</v>
      </c>
      <c r="B23" s="97" t="s">
        <v>109</v>
      </c>
      <c r="C23" s="56" t="s">
        <v>12</v>
      </c>
      <c r="D23" s="81" t="s">
        <v>42</v>
      </c>
      <c r="E23" s="56" t="s">
        <v>12</v>
      </c>
      <c r="F23" s="56" t="s">
        <v>19</v>
      </c>
      <c r="G23" s="68">
        <v>2260010</v>
      </c>
      <c r="H23" s="66">
        <v>46038</v>
      </c>
      <c r="I23" s="68" t="s">
        <v>955</v>
      </c>
      <c r="J23" s="68" t="s">
        <v>956</v>
      </c>
      <c r="K23" s="54" t="s">
        <v>957</v>
      </c>
      <c r="L23" s="93">
        <v>153746</v>
      </c>
      <c r="M23" s="67">
        <v>46023</v>
      </c>
    </row>
    <row r="24" spans="1:13" s="2" customFormat="1" ht="13.5" x14ac:dyDescent="0.2">
      <c r="A24" s="54" t="s">
        <v>37</v>
      </c>
      <c r="B24" s="97" t="s">
        <v>109</v>
      </c>
      <c r="C24" s="56" t="s">
        <v>12</v>
      </c>
      <c r="D24" s="81" t="s">
        <v>42</v>
      </c>
      <c r="E24" s="56" t="s">
        <v>12</v>
      </c>
      <c r="F24" s="56" t="s">
        <v>19</v>
      </c>
      <c r="G24" s="68">
        <v>2260011</v>
      </c>
      <c r="H24" s="66">
        <v>46038</v>
      </c>
      <c r="I24" s="68" t="s">
        <v>958</v>
      </c>
      <c r="J24" s="68" t="s">
        <v>959</v>
      </c>
      <c r="K24" s="54" t="s">
        <v>960</v>
      </c>
      <c r="L24" s="93">
        <v>176991</v>
      </c>
      <c r="M24" s="67">
        <v>46023</v>
      </c>
    </row>
    <row r="25" spans="1:13" s="2" customFormat="1" ht="13.5" x14ac:dyDescent="0.2">
      <c r="A25" s="54" t="s">
        <v>37</v>
      </c>
      <c r="B25" s="97" t="s">
        <v>109</v>
      </c>
      <c r="C25" s="56" t="s">
        <v>12</v>
      </c>
      <c r="D25" s="81" t="s">
        <v>42</v>
      </c>
      <c r="E25" s="56" t="s">
        <v>12</v>
      </c>
      <c r="F25" s="56" t="s">
        <v>19</v>
      </c>
      <c r="G25" s="68">
        <v>2260012</v>
      </c>
      <c r="H25" s="66">
        <v>46041</v>
      </c>
      <c r="I25" s="68" t="s">
        <v>961</v>
      </c>
      <c r="J25" s="68" t="s">
        <v>238</v>
      </c>
      <c r="K25" s="54" t="s">
        <v>110</v>
      </c>
      <c r="L25" s="93">
        <v>30000</v>
      </c>
      <c r="M25" s="67">
        <v>46023</v>
      </c>
    </row>
    <row r="26" spans="1:13" s="2" customFormat="1" ht="13.5" x14ac:dyDescent="0.2">
      <c r="A26" s="54" t="s">
        <v>37</v>
      </c>
      <c r="B26" s="97" t="s">
        <v>109</v>
      </c>
      <c r="C26" s="56" t="s">
        <v>12</v>
      </c>
      <c r="D26" s="81" t="s">
        <v>42</v>
      </c>
      <c r="E26" s="56" t="s">
        <v>12</v>
      </c>
      <c r="F26" s="56" t="s">
        <v>19</v>
      </c>
      <c r="G26" s="68">
        <v>2260017</v>
      </c>
      <c r="H26" s="66">
        <v>46048</v>
      </c>
      <c r="I26" s="68" t="s">
        <v>962</v>
      </c>
      <c r="J26" s="68" t="s">
        <v>963</v>
      </c>
      <c r="K26" s="54" t="s">
        <v>964</v>
      </c>
      <c r="L26" s="93">
        <v>142769</v>
      </c>
      <c r="M26" s="67">
        <v>46023</v>
      </c>
    </row>
    <row r="27" spans="1:13" s="2" customFormat="1" ht="13.5" x14ac:dyDescent="0.2">
      <c r="A27" s="54" t="s">
        <v>37</v>
      </c>
      <c r="B27" s="97" t="s">
        <v>109</v>
      </c>
      <c r="C27" s="56" t="s">
        <v>12</v>
      </c>
      <c r="D27" s="81" t="s">
        <v>42</v>
      </c>
      <c r="E27" s="56" t="s">
        <v>12</v>
      </c>
      <c r="F27" s="56" t="s">
        <v>19</v>
      </c>
      <c r="G27" s="68">
        <v>2260018</v>
      </c>
      <c r="H27" s="66">
        <v>46050</v>
      </c>
      <c r="I27" s="68" t="s">
        <v>965</v>
      </c>
      <c r="J27" s="68" t="s">
        <v>71</v>
      </c>
      <c r="K27" s="54" t="s">
        <v>73</v>
      </c>
      <c r="L27" s="93">
        <v>107100</v>
      </c>
      <c r="M27" s="67">
        <v>46023</v>
      </c>
    </row>
    <row r="28" spans="1:13" s="2" customFormat="1" ht="13.5" x14ac:dyDescent="0.2">
      <c r="A28" s="54" t="s">
        <v>37</v>
      </c>
      <c r="B28" s="97" t="s">
        <v>109</v>
      </c>
      <c r="C28" s="56" t="s">
        <v>12</v>
      </c>
      <c r="D28" s="81" t="s">
        <v>42</v>
      </c>
      <c r="E28" s="56" t="s">
        <v>12</v>
      </c>
      <c r="F28" s="56" t="s">
        <v>19</v>
      </c>
      <c r="G28" s="68">
        <v>2260019</v>
      </c>
      <c r="H28" s="66">
        <v>46050</v>
      </c>
      <c r="I28" s="68" t="s">
        <v>966</v>
      </c>
      <c r="J28" s="68" t="s">
        <v>967</v>
      </c>
      <c r="K28" s="54" t="s">
        <v>968</v>
      </c>
      <c r="L28" s="93">
        <v>172550</v>
      </c>
      <c r="M28" s="67">
        <v>46023</v>
      </c>
    </row>
    <row r="29" spans="1:13" s="2" customFormat="1" ht="13.5" x14ac:dyDescent="0.2">
      <c r="A29" s="54" t="s">
        <v>35</v>
      </c>
      <c r="B29" s="97" t="s">
        <v>109</v>
      </c>
      <c r="C29" s="56" t="s">
        <v>12</v>
      </c>
      <c r="D29" s="81" t="s">
        <v>42</v>
      </c>
      <c r="E29" s="56" t="s">
        <v>12</v>
      </c>
      <c r="F29" s="54" t="s">
        <v>15</v>
      </c>
      <c r="G29" s="68">
        <v>3260012</v>
      </c>
      <c r="H29" s="91">
        <v>46042</v>
      </c>
      <c r="I29" s="54" t="s">
        <v>969</v>
      </c>
      <c r="J29" s="54" t="s">
        <v>970</v>
      </c>
      <c r="K29" s="54" t="s">
        <v>971</v>
      </c>
      <c r="L29" s="99">
        <v>140000</v>
      </c>
      <c r="M29" s="67">
        <v>46023</v>
      </c>
    </row>
    <row r="30" spans="1:13" s="2" customFormat="1" ht="13.5" x14ac:dyDescent="0.2">
      <c r="A30" s="54" t="s">
        <v>35</v>
      </c>
      <c r="B30" s="95" t="s">
        <v>0</v>
      </c>
      <c r="C30" s="96" t="s">
        <v>96</v>
      </c>
      <c r="D30" s="81" t="s">
        <v>0</v>
      </c>
      <c r="E30" s="91">
        <v>45517</v>
      </c>
      <c r="F30" s="56" t="s">
        <v>19</v>
      </c>
      <c r="G30" s="68">
        <v>3260002</v>
      </c>
      <c r="H30" s="91">
        <v>46028</v>
      </c>
      <c r="I30" s="54" t="s">
        <v>972</v>
      </c>
      <c r="J30" s="54" t="s">
        <v>57</v>
      </c>
      <c r="K30" s="54" t="s">
        <v>21</v>
      </c>
      <c r="L30" s="99">
        <v>183366</v>
      </c>
      <c r="M30" s="67">
        <v>46023</v>
      </c>
    </row>
    <row r="31" spans="1:13" s="2" customFormat="1" ht="13.5" x14ac:dyDescent="0.2">
      <c r="A31" s="54" t="s">
        <v>35</v>
      </c>
      <c r="B31" s="95" t="s">
        <v>0</v>
      </c>
      <c r="C31" s="96" t="s">
        <v>96</v>
      </c>
      <c r="D31" s="81" t="s">
        <v>0</v>
      </c>
      <c r="E31" s="91">
        <v>45517</v>
      </c>
      <c r="F31" s="56" t="s">
        <v>19</v>
      </c>
      <c r="G31" s="68">
        <v>3260003</v>
      </c>
      <c r="H31" s="91">
        <v>46028</v>
      </c>
      <c r="I31" s="54" t="s">
        <v>973</v>
      </c>
      <c r="J31" s="54" t="s">
        <v>57</v>
      </c>
      <c r="K31" s="54" t="s">
        <v>21</v>
      </c>
      <c r="L31" s="99">
        <v>494288</v>
      </c>
      <c r="M31" s="67">
        <v>46023</v>
      </c>
    </row>
    <row r="32" spans="1:13" s="2" customFormat="1" ht="13.5" x14ac:dyDescent="0.2">
      <c r="A32" s="54" t="s">
        <v>35</v>
      </c>
      <c r="B32" s="95" t="s">
        <v>0</v>
      </c>
      <c r="C32" s="96" t="s">
        <v>96</v>
      </c>
      <c r="D32" s="81" t="s">
        <v>0</v>
      </c>
      <c r="E32" s="91">
        <v>45517</v>
      </c>
      <c r="F32" s="56" t="s">
        <v>19</v>
      </c>
      <c r="G32" s="68">
        <v>3260004</v>
      </c>
      <c r="H32" s="91">
        <v>46028</v>
      </c>
      <c r="I32" s="54" t="s">
        <v>974</v>
      </c>
      <c r="J32" s="54" t="s">
        <v>57</v>
      </c>
      <c r="K32" s="54" t="s">
        <v>21</v>
      </c>
      <c r="L32" s="99">
        <v>557268</v>
      </c>
      <c r="M32" s="67">
        <v>46023</v>
      </c>
    </row>
    <row r="33" spans="1:13" s="2" customFormat="1" ht="13.5" x14ac:dyDescent="0.2">
      <c r="A33" s="54" t="s">
        <v>35</v>
      </c>
      <c r="B33" s="95" t="s">
        <v>0</v>
      </c>
      <c r="C33" s="96" t="s">
        <v>96</v>
      </c>
      <c r="D33" s="81" t="s">
        <v>0</v>
      </c>
      <c r="E33" s="91">
        <v>45517</v>
      </c>
      <c r="F33" s="56" t="s">
        <v>19</v>
      </c>
      <c r="G33" s="68">
        <v>3260005</v>
      </c>
      <c r="H33" s="91">
        <v>46028</v>
      </c>
      <c r="I33" s="54" t="s">
        <v>975</v>
      </c>
      <c r="J33" s="54" t="s">
        <v>57</v>
      </c>
      <c r="K33" s="54" t="s">
        <v>21</v>
      </c>
      <c r="L33" s="99">
        <v>306032</v>
      </c>
      <c r="M33" s="67">
        <v>46023</v>
      </c>
    </row>
    <row r="34" spans="1:13" s="2" customFormat="1" ht="13.5" x14ac:dyDescent="0.2">
      <c r="A34" s="54" t="s">
        <v>35</v>
      </c>
      <c r="B34" s="54" t="s">
        <v>933</v>
      </c>
      <c r="C34" s="91" t="s">
        <v>12</v>
      </c>
      <c r="D34" s="81" t="s">
        <v>42</v>
      </c>
      <c r="E34" s="91" t="s">
        <v>12</v>
      </c>
      <c r="F34" s="54" t="s">
        <v>15</v>
      </c>
      <c r="G34" s="68">
        <v>3260008</v>
      </c>
      <c r="H34" s="91">
        <v>46038</v>
      </c>
      <c r="I34" s="54" t="s">
        <v>976</v>
      </c>
      <c r="J34" s="54" t="s">
        <v>977</v>
      </c>
      <c r="K34" s="54" t="s">
        <v>978</v>
      </c>
      <c r="L34" s="99">
        <v>1499400</v>
      </c>
      <c r="M34" s="67">
        <v>46023</v>
      </c>
    </row>
    <row r="35" spans="1:13" s="2" customFormat="1" ht="13.5" x14ac:dyDescent="0.2">
      <c r="A35" s="54" t="s">
        <v>35</v>
      </c>
      <c r="B35" s="97" t="s">
        <v>109</v>
      </c>
      <c r="C35" s="56" t="s">
        <v>12</v>
      </c>
      <c r="D35" s="81" t="s">
        <v>42</v>
      </c>
      <c r="E35" s="56" t="s">
        <v>12</v>
      </c>
      <c r="F35" s="54" t="s">
        <v>15</v>
      </c>
      <c r="G35" s="68">
        <v>3260010</v>
      </c>
      <c r="H35" s="91">
        <v>46027</v>
      </c>
      <c r="I35" s="54" t="s">
        <v>979</v>
      </c>
      <c r="J35" s="54" t="s">
        <v>980</v>
      </c>
      <c r="K35" s="54" t="s">
        <v>981</v>
      </c>
      <c r="L35" s="99">
        <v>130900</v>
      </c>
      <c r="M35" s="67">
        <v>46023</v>
      </c>
    </row>
    <row r="36" spans="1:13" s="2" customFormat="1" ht="13.5" x14ac:dyDescent="0.2">
      <c r="A36" s="54" t="s">
        <v>35</v>
      </c>
      <c r="B36" s="97" t="s">
        <v>109</v>
      </c>
      <c r="C36" s="56" t="s">
        <v>12</v>
      </c>
      <c r="D36" s="81" t="s">
        <v>42</v>
      </c>
      <c r="E36" s="56" t="s">
        <v>12</v>
      </c>
      <c r="F36" s="54" t="s">
        <v>15</v>
      </c>
      <c r="G36" s="68">
        <v>3260013</v>
      </c>
      <c r="H36" s="91">
        <v>46051</v>
      </c>
      <c r="I36" s="54" t="s">
        <v>982</v>
      </c>
      <c r="J36" s="54" t="s">
        <v>983</v>
      </c>
      <c r="K36" s="54" t="s">
        <v>984</v>
      </c>
      <c r="L36" s="99">
        <v>24740</v>
      </c>
      <c r="M36" s="67">
        <v>46023</v>
      </c>
    </row>
    <row r="37" spans="1:13" s="2" customFormat="1" ht="13.5" x14ac:dyDescent="0.2">
      <c r="A37" s="54" t="s">
        <v>34</v>
      </c>
      <c r="B37" s="95" t="s">
        <v>0</v>
      </c>
      <c r="C37" s="97" t="s">
        <v>985</v>
      </c>
      <c r="D37" s="81" t="s">
        <v>0</v>
      </c>
      <c r="E37" s="91">
        <v>45531</v>
      </c>
      <c r="F37" s="56" t="s">
        <v>19</v>
      </c>
      <c r="G37" s="76">
        <v>42600006</v>
      </c>
      <c r="H37" s="94">
        <v>46028</v>
      </c>
      <c r="I37" s="97" t="s">
        <v>986</v>
      </c>
      <c r="J37" s="97" t="s">
        <v>987</v>
      </c>
      <c r="K37" s="97" t="s">
        <v>988</v>
      </c>
      <c r="L37" s="100">
        <v>11613303</v>
      </c>
      <c r="M37" s="67">
        <v>46023</v>
      </c>
    </row>
    <row r="38" spans="1:13" s="2" customFormat="1" ht="13.5" x14ac:dyDescent="0.2">
      <c r="A38" s="54" t="s">
        <v>34</v>
      </c>
      <c r="B38" s="97" t="s">
        <v>109</v>
      </c>
      <c r="C38" s="56" t="s">
        <v>12</v>
      </c>
      <c r="D38" s="81" t="s">
        <v>42</v>
      </c>
      <c r="E38" s="56" t="s">
        <v>12</v>
      </c>
      <c r="F38" s="56" t="s">
        <v>19</v>
      </c>
      <c r="G38" s="76">
        <v>42600012</v>
      </c>
      <c r="H38" s="94">
        <v>46029</v>
      </c>
      <c r="I38" s="97" t="s">
        <v>989</v>
      </c>
      <c r="J38" s="97" t="s">
        <v>990</v>
      </c>
      <c r="K38" s="97" t="s">
        <v>991</v>
      </c>
      <c r="L38" s="100">
        <v>176991</v>
      </c>
      <c r="M38" s="67">
        <v>46023</v>
      </c>
    </row>
    <row r="39" spans="1:13" s="2" customFormat="1" ht="13.5" x14ac:dyDescent="0.2">
      <c r="A39" s="54" t="s">
        <v>34</v>
      </c>
      <c r="B39" s="81" t="s">
        <v>207</v>
      </c>
      <c r="C39" s="97" t="s">
        <v>279</v>
      </c>
      <c r="D39" s="81" t="s">
        <v>42</v>
      </c>
      <c r="E39" s="101">
        <v>45870</v>
      </c>
      <c r="F39" s="56" t="s">
        <v>19</v>
      </c>
      <c r="G39" s="76">
        <v>42600015</v>
      </c>
      <c r="H39" s="94">
        <v>46042</v>
      </c>
      <c r="I39" s="97" t="s">
        <v>992</v>
      </c>
      <c r="J39" s="97" t="s">
        <v>65</v>
      </c>
      <c r="K39" s="97" t="s">
        <v>122</v>
      </c>
      <c r="L39" s="100">
        <v>417899</v>
      </c>
      <c r="M39" s="67">
        <v>46023</v>
      </c>
    </row>
    <row r="40" spans="1:13" s="2" customFormat="1" ht="13.5" x14ac:dyDescent="0.2">
      <c r="A40" s="54" t="s">
        <v>34</v>
      </c>
      <c r="B40" s="81" t="s">
        <v>207</v>
      </c>
      <c r="C40" s="97" t="s">
        <v>140</v>
      </c>
      <c r="D40" s="81" t="s">
        <v>42</v>
      </c>
      <c r="E40" s="101">
        <v>45211</v>
      </c>
      <c r="F40" s="56" t="s">
        <v>19</v>
      </c>
      <c r="G40" s="76">
        <v>42600016</v>
      </c>
      <c r="H40" s="94">
        <v>46042</v>
      </c>
      <c r="I40" s="97" t="s">
        <v>993</v>
      </c>
      <c r="J40" s="97" t="s">
        <v>141</v>
      </c>
      <c r="K40" s="97" t="s">
        <v>994</v>
      </c>
      <c r="L40" s="100">
        <v>236215</v>
      </c>
      <c r="M40" s="67">
        <v>46023</v>
      </c>
    </row>
    <row r="41" spans="1:13" s="2" customFormat="1" ht="13.5" x14ac:dyDescent="0.2">
      <c r="A41" s="54" t="s">
        <v>34</v>
      </c>
      <c r="B41" s="81" t="s">
        <v>207</v>
      </c>
      <c r="C41" s="97" t="s">
        <v>995</v>
      </c>
      <c r="D41" s="81" t="s">
        <v>42</v>
      </c>
      <c r="E41" s="101">
        <v>45211</v>
      </c>
      <c r="F41" s="56" t="s">
        <v>19</v>
      </c>
      <c r="G41" s="76">
        <v>42600017</v>
      </c>
      <c r="H41" s="94">
        <v>46042</v>
      </c>
      <c r="I41" s="97" t="s">
        <v>996</v>
      </c>
      <c r="J41" s="97" t="s">
        <v>141</v>
      </c>
      <c r="K41" s="97" t="s">
        <v>994</v>
      </c>
      <c r="L41" s="100">
        <v>236215</v>
      </c>
      <c r="M41" s="67">
        <v>46023</v>
      </c>
    </row>
    <row r="42" spans="1:13" s="2" customFormat="1" ht="13.5" x14ac:dyDescent="0.2">
      <c r="A42" s="54" t="s">
        <v>34</v>
      </c>
      <c r="B42" s="81" t="s">
        <v>207</v>
      </c>
      <c r="C42" s="97" t="s">
        <v>997</v>
      </c>
      <c r="D42" s="81" t="s">
        <v>42</v>
      </c>
      <c r="E42" s="101">
        <v>45211</v>
      </c>
      <c r="F42" s="56" t="s">
        <v>19</v>
      </c>
      <c r="G42" s="76">
        <v>42600018</v>
      </c>
      <c r="H42" s="94">
        <v>46045</v>
      </c>
      <c r="I42" s="97" t="s">
        <v>998</v>
      </c>
      <c r="J42" s="97" t="s">
        <v>141</v>
      </c>
      <c r="K42" s="97" t="s">
        <v>994</v>
      </c>
      <c r="L42" s="100">
        <v>309400</v>
      </c>
      <c r="M42" s="67">
        <v>46023</v>
      </c>
    </row>
    <row r="43" spans="1:13" s="2" customFormat="1" ht="13.5" x14ac:dyDescent="0.2">
      <c r="A43" s="54" t="s">
        <v>34</v>
      </c>
      <c r="B43" s="97" t="s">
        <v>109</v>
      </c>
      <c r="C43" s="56" t="s">
        <v>12</v>
      </c>
      <c r="D43" s="81" t="s">
        <v>42</v>
      </c>
      <c r="E43" s="56" t="s">
        <v>12</v>
      </c>
      <c r="F43" s="56" t="s">
        <v>19</v>
      </c>
      <c r="G43" s="76">
        <v>42600019</v>
      </c>
      <c r="H43" s="94">
        <v>46045</v>
      </c>
      <c r="I43" s="97" t="s">
        <v>999</v>
      </c>
      <c r="J43" s="97" t="s">
        <v>685</v>
      </c>
      <c r="K43" s="97" t="s">
        <v>1000</v>
      </c>
      <c r="L43" s="100">
        <v>107100</v>
      </c>
      <c r="M43" s="67">
        <v>46023</v>
      </c>
    </row>
    <row r="44" spans="1:13" s="2" customFormat="1" ht="13.5" x14ac:dyDescent="0.2">
      <c r="A44" s="54" t="s">
        <v>34</v>
      </c>
      <c r="B44" s="81" t="s">
        <v>207</v>
      </c>
      <c r="C44" s="97" t="s">
        <v>279</v>
      </c>
      <c r="D44" s="81" t="s">
        <v>42</v>
      </c>
      <c r="E44" s="101">
        <v>45870</v>
      </c>
      <c r="F44" s="56" t="s">
        <v>19</v>
      </c>
      <c r="G44" s="76">
        <v>42600020</v>
      </c>
      <c r="H44" s="94">
        <v>46048</v>
      </c>
      <c r="I44" s="97" t="s">
        <v>1001</v>
      </c>
      <c r="J44" s="97" t="s">
        <v>65</v>
      </c>
      <c r="K44" s="97" t="s">
        <v>122</v>
      </c>
      <c r="L44" s="100">
        <v>278600</v>
      </c>
      <c r="M44" s="67">
        <v>46023</v>
      </c>
    </row>
    <row r="45" spans="1:13" s="2" customFormat="1" ht="13.5" x14ac:dyDescent="0.2">
      <c r="A45" s="54" t="s">
        <v>34</v>
      </c>
      <c r="B45" s="97" t="s">
        <v>109</v>
      </c>
      <c r="C45" s="56" t="s">
        <v>12</v>
      </c>
      <c r="D45" s="81" t="s">
        <v>42</v>
      </c>
      <c r="E45" s="56" t="s">
        <v>12</v>
      </c>
      <c r="F45" s="56" t="s">
        <v>19</v>
      </c>
      <c r="G45" s="76">
        <v>42600022</v>
      </c>
      <c r="H45" s="94">
        <v>46051</v>
      </c>
      <c r="I45" s="97" t="s">
        <v>1002</v>
      </c>
      <c r="J45" s="97" t="s">
        <v>65</v>
      </c>
      <c r="K45" s="97" t="s">
        <v>122</v>
      </c>
      <c r="L45" s="100">
        <v>99499</v>
      </c>
      <c r="M45" s="67">
        <v>46023</v>
      </c>
    </row>
    <row r="46" spans="1:13" s="2" customFormat="1" ht="13.5" x14ac:dyDescent="0.2">
      <c r="A46" s="54" t="s">
        <v>52</v>
      </c>
      <c r="B46" s="54" t="s">
        <v>933</v>
      </c>
      <c r="C46" s="76" t="s">
        <v>20</v>
      </c>
      <c r="D46" s="81" t="s">
        <v>42</v>
      </c>
      <c r="E46" s="76" t="s">
        <v>20</v>
      </c>
      <c r="F46" s="56" t="s">
        <v>19</v>
      </c>
      <c r="G46" s="76">
        <v>5260001</v>
      </c>
      <c r="H46" s="101">
        <v>46028</v>
      </c>
      <c r="I46" s="76" t="s">
        <v>1003</v>
      </c>
      <c r="J46" s="76" t="s">
        <v>1004</v>
      </c>
      <c r="K46" s="76" t="s">
        <v>1005</v>
      </c>
      <c r="L46" s="100">
        <v>1783215</v>
      </c>
      <c r="M46" s="67">
        <v>46023</v>
      </c>
    </row>
    <row r="47" spans="1:13" s="2" customFormat="1" ht="13.5" x14ac:dyDescent="0.2">
      <c r="A47" s="54" t="s">
        <v>52</v>
      </c>
      <c r="B47" s="95" t="s">
        <v>0</v>
      </c>
      <c r="C47" s="76" t="s">
        <v>1006</v>
      </c>
      <c r="D47" s="81" t="s">
        <v>0</v>
      </c>
      <c r="E47" s="101">
        <v>46028</v>
      </c>
      <c r="F47" s="56" t="s">
        <v>19</v>
      </c>
      <c r="G47" s="76">
        <v>5260004</v>
      </c>
      <c r="H47" s="101">
        <v>46029</v>
      </c>
      <c r="I47" s="76" t="s">
        <v>1007</v>
      </c>
      <c r="J47" s="76" t="s">
        <v>1008</v>
      </c>
      <c r="K47" s="76" t="s">
        <v>1009</v>
      </c>
      <c r="L47" s="100">
        <v>2603586</v>
      </c>
      <c r="M47" s="67">
        <v>46023</v>
      </c>
    </row>
    <row r="48" spans="1:13" s="2" customFormat="1" ht="13.5" x14ac:dyDescent="0.2">
      <c r="A48" s="54" t="s">
        <v>52</v>
      </c>
      <c r="B48" s="95" t="s">
        <v>0</v>
      </c>
      <c r="C48" s="96" t="s">
        <v>96</v>
      </c>
      <c r="D48" s="81" t="s">
        <v>0</v>
      </c>
      <c r="E48" s="91">
        <v>45517</v>
      </c>
      <c r="F48" s="56" t="s">
        <v>19</v>
      </c>
      <c r="G48" s="76">
        <v>5260002</v>
      </c>
      <c r="H48" s="101">
        <v>46031</v>
      </c>
      <c r="I48" s="76" t="s">
        <v>143</v>
      </c>
      <c r="J48" s="54" t="s">
        <v>57</v>
      </c>
      <c r="K48" s="54" t="s">
        <v>21</v>
      </c>
      <c r="L48" s="100">
        <v>272384</v>
      </c>
      <c r="M48" s="67">
        <v>46023</v>
      </c>
    </row>
    <row r="49" spans="1:13" s="2" customFormat="1" ht="13.5" x14ac:dyDescent="0.2">
      <c r="A49" s="54" t="s">
        <v>52</v>
      </c>
      <c r="B49" s="97" t="s">
        <v>109</v>
      </c>
      <c r="C49" s="56" t="s">
        <v>12</v>
      </c>
      <c r="D49" s="81" t="s">
        <v>42</v>
      </c>
      <c r="E49" s="56" t="s">
        <v>12</v>
      </c>
      <c r="F49" s="56" t="s">
        <v>19</v>
      </c>
      <c r="G49" s="76">
        <v>5260003</v>
      </c>
      <c r="H49" s="101">
        <v>46035</v>
      </c>
      <c r="I49" s="76" t="s">
        <v>1010</v>
      </c>
      <c r="J49" s="76" t="s">
        <v>1011</v>
      </c>
      <c r="K49" s="102" t="s">
        <v>98</v>
      </c>
      <c r="L49" s="100">
        <v>119714</v>
      </c>
      <c r="M49" s="67">
        <v>46023</v>
      </c>
    </row>
    <row r="50" spans="1:13" s="2" customFormat="1" ht="13.5" x14ac:dyDescent="0.2">
      <c r="A50" s="54" t="s">
        <v>52</v>
      </c>
      <c r="B50" s="97" t="s">
        <v>109</v>
      </c>
      <c r="C50" s="56" t="s">
        <v>12</v>
      </c>
      <c r="D50" s="81" t="s">
        <v>42</v>
      </c>
      <c r="E50" s="56" t="s">
        <v>12</v>
      </c>
      <c r="F50" s="56" t="s">
        <v>19</v>
      </c>
      <c r="G50" s="76">
        <v>5260007</v>
      </c>
      <c r="H50" s="101">
        <v>46048</v>
      </c>
      <c r="I50" s="76" t="s">
        <v>1012</v>
      </c>
      <c r="J50" s="76" t="s">
        <v>1013</v>
      </c>
      <c r="K50" s="76" t="s">
        <v>72</v>
      </c>
      <c r="L50" s="100">
        <v>96810</v>
      </c>
      <c r="M50" s="67">
        <v>46023</v>
      </c>
    </row>
    <row r="51" spans="1:13" s="2" customFormat="1" ht="13.5" x14ac:dyDescent="0.2">
      <c r="A51" s="54" t="s">
        <v>52</v>
      </c>
      <c r="B51" s="97" t="s">
        <v>109</v>
      </c>
      <c r="C51" s="56" t="s">
        <v>12</v>
      </c>
      <c r="D51" s="81" t="s">
        <v>42</v>
      </c>
      <c r="E51" s="56" t="s">
        <v>12</v>
      </c>
      <c r="F51" s="56" t="s">
        <v>19</v>
      </c>
      <c r="G51" s="76">
        <v>5260008</v>
      </c>
      <c r="H51" s="101">
        <v>46048</v>
      </c>
      <c r="I51" s="76" t="s">
        <v>1014</v>
      </c>
      <c r="J51" s="76" t="s">
        <v>1015</v>
      </c>
      <c r="K51" s="76" t="s">
        <v>1016</v>
      </c>
      <c r="L51" s="100">
        <v>38400</v>
      </c>
      <c r="M51" s="67">
        <v>46023</v>
      </c>
    </row>
    <row r="52" spans="1:13" s="2" customFormat="1" ht="13.5" x14ac:dyDescent="0.2">
      <c r="A52" s="54" t="s">
        <v>52</v>
      </c>
      <c r="B52" s="97" t="s">
        <v>109</v>
      </c>
      <c r="C52" s="56" t="s">
        <v>12</v>
      </c>
      <c r="D52" s="81" t="s">
        <v>42</v>
      </c>
      <c r="E52" s="56" t="s">
        <v>12</v>
      </c>
      <c r="F52" s="56" t="s">
        <v>19</v>
      </c>
      <c r="G52" s="76">
        <v>5260016</v>
      </c>
      <c r="H52" s="101">
        <v>46051</v>
      </c>
      <c r="I52" s="76" t="s">
        <v>1017</v>
      </c>
      <c r="J52" s="76" t="s">
        <v>85</v>
      </c>
      <c r="K52" s="76" t="s">
        <v>282</v>
      </c>
      <c r="L52" s="100">
        <v>123601</v>
      </c>
      <c r="M52" s="67">
        <v>46023</v>
      </c>
    </row>
    <row r="53" spans="1:13" s="2" customFormat="1" ht="13.5" x14ac:dyDescent="0.2">
      <c r="A53" s="54" t="s">
        <v>53</v>
      </c>
      <c r="B53" s="54" t="s">
        <v>933</v>
      </c>
      <c r="C53" s="103" t="s">
        <v>1018</v>
      </c>
      <c r="D53" s="81" t="s">
        <v>42</v>
      </c>
      <c r="E53" s="104">
        <v>46009</v>
      </c>
      <c r="F53" s="56" t="s">
        <v>19</v>
      </c>
      <c r="G53" s="76">
        <v>6260002</v>
      </c>
      <c r="H53" s="105">
        <v>46027</v>
      </c>
      <c r="I53" s="103" t="s">
        <v>1019</v>
      </c>
      <c r="J53" s="103" t="s">
        <v>1020</v>
      </c>
      <c r="K53" s="103" t="s">
        <v>1021</v>
      </c>
      <c r="L53" s="106">
        <v>1890000</v>
      </c>
      <c r="M53" s="67">
        <v>46023</v>
      </c>
    </row>
    <row r="54" spans="1:13" s="2" customFormat="1" ht="13.5" x14ac:dyDescent="0.2">
      <c r="A54" s="54" t="s">
        <v>53</v>
      </c>
      <c r="B54" s="97" t="s">
        <v>109</v>
      </c>
      <c r="C54" s="56" t="s">
        <v>12</v>
      </c>
      <c r="D54" s="81" t="s">
        <v>42</v>
      </c>
      <c r="E54" s="56" t="s">
        <v>12</v>
      </c>
      <c r="F54" s="56" t="s">
        <v>19</v>
      </c>
      <c r="G54" s="76">
        <v>6260007</v>
      </c>
      <c r="H54" s="105">
        <v>46031</v>
      </c>
      <c r="I54" s="103" t="s">
        <v>1022</v>
      </c>
      <c r="J54" s="103" t="s">
        <v>1023</v>
      </c>
      <c r="K54" s="103" t="s">
        <v>1024</v>
      </c>
      <c r="L54" s="106">
        <v>59500</v>
      </c>
      <c r="M54" s="67">
        <v>46023</v>
      </c>
    </row>
    <row r="55" spans="1:13" s="2" customFormat="1" ht="13.5" x14ac:dyDescent="0.2">
      <c r="A55" s="54" t="s">
        <v>53</v>
      </c>
      <c r="B55" s="97" t="s">
        <v>109</v>
      </c>
      <c r="C55" s="56" t="s">
        <v>12</v>
      </c>
      <c r="D55" s="81" t="s">
        <v>42</v>
      </c>
      <c r="E55" s="56" t="s">
        <v>12</v>
      </c>
      <c r="F55" s="56" t="s">
        <v>19</v>
      </c>
      <c r="G55" s="76">
        <v>6260008</v>
      </c>
      <c r="H55" s="105">
        <v>46031</v>
      </c>
      <c r="I55" s="103" t="s">
        <v>1025</v>
      </c>
      <c r="J55" s="103" t="s">
        <v>123</v>
      </c>
      <c r="K55" s="103" t="s">
        <v>124</v>
      </c>
      <c r="L55" s="106">
        <v>136000</v>
      </c>
      <c r="M55" s="67">
        <v>46023</v>
      </c>
    </row>
    <row r="56" spans="1:13" s="2" customFormat="1" ht="13.5" x14ac:dyDescent="0.2">
      <c r="A56" s="54" t="s">
        <v>53</v>
      </c>
      <c r="B56" s="97" t="s">
        <v>109</v>
      </c>
      <c r="C56" s="56" t="s">
        <v>12</v>
      </c>
      <c r="D56" s="81" t="s">
        <v>42</v>
      </c>
      <c r="E56" s="56" t="s">
        <v>12</v>
      </c>
      <c r="F56" s="56" t="s">
        <v>19</v>
      </c>
      <c r="G56" s="76">
        <v>6260014</v>
      </c>
      <c r="H56" s="105">
        <v>46042</v>
      </c>
      <c r="I56" s="103" t="s">
        <v>1026</v>
      </c>
      <c r="J56" s="103" t="s">
        <v>63</v>
      </c>
      <c r="K56" s="103" t="s">
        <v>64</v>
      </c>
      <c r="L56" s="106">
        <v>101376</v>
      </c>
      <c r="M56" s="67">
        <v>46023</v>
      </c>
    </row>
    <row r="57" spans="1:13" s="2" customFormat="1" ht="13.5" x14ac:dyDescent="0.2">
      <c r="A57" s="54" t="s">
        <v>53</v>
      </c>
      <c r="B57" s="97" t="s">
        <v>109</v>
      </c>
      <c r="C57" s="56" t="s">
        <v>12</v>
      </c>
      <c r="D57" s="81" t="s">
        <v>42</v>
      </c>
      <c r="E57" s="56" t="s">
        <v>12</v>
      </c>
      <c r="F57" s="56" t="s">
        <v>19</v>
      </c>
      <c r="G57" s="76">
        <v>6260015</v>
      </c>
      <c r="H57" s="105">
        <v>46042</v>
      </c>
      <c r="I57" s="103" t="s">
        <v>1027</v>
      </c>
      <c r="J57" s="103" t="s">
        <v>63</v>
      </c>
      <c r="K57" s="103" t="s">
        <v>64</v>
      </c>
      <c r="L57" s="106">
        <v>69559</v>
      </c>
      <c r="M57" s="67">
        <v>46023</v>
      </c>
    </row>
    <row r="58" spans="1:13" s="2" customFormat="1" ht="13.5" x14ac:dyDescent="0.2">
      <c r="A58" s="54" t="s">
        <v>53</v>
      </c>
      <c r="B58" s="97" t="s">
        <v>109</v>
      </c>
      <c r="C58" s="56" t="s">
        <v>12</v>
      </c>
      <c r="D58" s="81" t="s">
        <v>42</v>
      </c>
      <c r="E58" s="56" t="s">
        <v>12</v>
      </c>
      <c r="F58" s="56" t="s">
        <v>19</v>
      </c>
      <c r="G58" s="76">
        <v>6260016</v>
      </c>
      <c r="H58" s="105">
        <v>46042</v>
      </c>
      <c r="I58" s="103" t="s">
        <v>1028</v>
      </c>
      <c r="J58" s="103" t="s">
        <v>123</v>
      </c>
      <c r="K58" s="103" t="s">
        <v>124</v>
      </c>
      <c r="L58" s="106">
        <v>136000</v>
      </c>
      <c r="M58" s="67">
        <v>46023</v>
      </c>
    </row>
    <row r="59" spans="1:13" s="2" customFormat="1" ht="13.5" x14ac:dyDescent="0.2">
      <c r="A59" s="54" t="s">
        <v>30</v>
      </c>
      <c r="B59" s="81" t="s">
        <v>207</v>
      </c>
      <c r="C59" s="54" t="s">
        <v>1029</v>
      </c>
      <c r="D59" s="81" t="s">
        <v>42</v>
      </c>
      <c r="E59" s="66">
        <v>46037</v>
      </c>
      <c r="F59" s="56" t="s">
        <v>19</v>
      </c>
      <c r="G59" s="68">
        <v>7260001</v>
      </c>
      <c r="H59" s="66">
        <v>46037</v>
      </c>
      <c r="I59" s="68" t="s">
        <v>1030</v>
      </c>
      <c r="J59" s="68" t="s">
        <v>1031</v>
      </c>
      <c r="K59" s="92" t="s">
        <v>1032</v>
      </c>
      <c r="L59" s="93">
        <v>497309</v>
      </c>
      <c r="M59" s="67">
        <v>46023</v>
      </c>
    </row>
    <row r="60" spans="1:13" x14ac:dyDescent="0.2">
      <c r="A60" s="54" t="s">
        <v>30</v>
      </c>
      <c r="B60" s="97" t="s">
        <v>109</v>
      </c>
      <c r="C60" s="56" t="s">
        <v>12</v>
      </c>
      <c r="D60" s="81" t="s">
        <v>42</v>
      </c>
      <c r="E60" s="56" t="s">
        <v>12</v>
      </c>
      <c r="F60" s="56" t="s">
        <v>19</v>
      </c>
      <c r="G60" s="68">
        <v>7260002</v>
      </c>
      <c r="H60" s="66">
        <v>46041</v>
      </c>
      <c r="I60" s="68" t="s">
        <v>1033</v>
      </c>
      <c r="J60" s="68" t="s">
        <v>1034</v>
      </c>
      <c r="K60" s="92" t="s">
        <v>1035</v>
      </c>
      <c r="L60" s="93">
        <v>178500</v>
      </c>
      <c r="M60" s="67">
        <v>46023</v>
      </c>
    </row>
    <row r="61" spans="1:13" x14ac:dyDescent="0.2">
      <c r="A61" s="54" t="s">
        <v>30</v>
      </c>
      <c r="B61" s="81" t="s">
        <v>207</v>
      </c>
      <c r="C61" s="54" t="s">
        <v>1036</v>
      </c>
      <c r="D61" s="81" t="s">
        <v>42</v>
      </c>
      <c r="E61" s="66">
        <v>46006</v>
      </c>
      <c r="F61" s="56" t="s">
        <v>19</v>
      </c>
      <c r="G61" s="68">
        <v>7260003</v>
      </c>
      <c r="H61" s="66">
        <v>46041</v>
      </c>
      <c r="I61" s="68" t="s">
        <v>1037</v>
      </c>
      <c r="J61" s="68" t="s">
        <v>355</v>
      </c>
      <c r="K61" s="92" t="s">
        <v>193</v>
      </c>
      <c r="L61" s="93">
        <v>1895421</v>
      </c>
      <c r="M61" s="67">
        <v>46023</v>
      </c>
    </row>
    <row r="62" spans="1:13" x14ac:dyDescent="0.2">
      <c r="A62" s="54" t="s">
        <v>30</v>
      </c>
      <c r="B62" s="97" t="s">
        <v>109</v>
      </c>
      <c r="C62" s="56" t="s">
        <v>12</v>
      </c>
      <c r="D62" s="81" t="s">
        <v>42</v>
      </c>
      <c r="E62" s="56" t="s">
        <v>12</v>
      </c>
      <c r="F62" s="56" t="s">
        <v>19</v>
      </c>
      <c r="G62" s="68">
        <v>7260004</v>
      </c>
      <c r="H62" s="66">
        <v>46042</v>
      </c>
      <c r="I62" s="68" t="s">
        <v>1038</v>
      </c>
      <c r="J62" s="68" t="s">
        <v>148</v>
      </c>
      <c r="K62" s="92" t="s">
        <v>1039</v>
      </c>
      <c r="L62" s="93">
        <v>142800</v>
      </c>
      <c r="M62" s="67">
        <v>46023</v>
      </c>
    </row>
    <row r="63" spans="1:13" x14ac:dyDescent="0.2">
      <c r="A63" s="54" t="s">
        <v>30</v>
      </c>
      <c r="B63" s="54" t="s">
        <v>933</v>
      </c>
      <c r="C63" s="98" t="s">
        <v>12</v>
      </c>
      <c r="D63" s="81" t="s">
        <v>42</v>
      </c>
      <c r="E63" s="66">
        <v>46009</v>
      </c>
      <c r="F63" s="56" t="s">
        <v>19</v>
      </c>
      <c r="G63" s="68">
        <v>7260008</v>
      </c>
      <c r="H63" s="66">
        <v>46043</v>
      </c>
      <c r="I63" s="68" t="s">
        <v>1040</v>
      </c>
      <c r="J63" s="68" t="s">
        <v>1041</v>
      </c>
      <c r="K63" s="92" t="s">
        <v>1042</v>
      </c>
      <c r="L63" s="93">
        <v>1890000</v>
      </c>
      <c r="M63" s="67">
        <v>46023</v>
      </c>
    </row>
    <row r="64" spans="1:13" x14ac:dyDescent="0.2">
      <c r="A64" s="54" t="s">
        <v>30</v>
      </c>
      <c r="B64" s="97" t="s">
        <v>109</v>
      </c>
      <c r="C64" s="56" t="s">
        <v>12</v>
      </c>
      <c r="D64" s="81" t="s">
        <v>42</v>
      </c>
      <c r="E64" s="56" t="s">
        <v>12</v>
      </c>
      <c r="F64" s="56" t="s">
        <v>19</v>
      </c>
      <c r="G64" s="68">
        <v>7260015</v>
      </c>
      <c r="H64" s="66">
        <v>46052</v>
      </c>
      <c r="I64" s="68" t="s">
        <v>1043</v>
      </c>
      <c r="J64" s="68" t="s">
        <v>66</v>
      </c>
      <c r="K64" s="92" t="s">
        <v>1044</v>
      </c>
      <c r="L64" s="93">
        <v>90000</v>
      </c>
      <c r="M64" s="67">
        <v>46023</v>
      </c>
    </row>
    <row r="65" spans="1:13" x14ac:dyDescent="0.2">
      <c r="A65" s="54" t="s">
        <v>30</v>
      </c>
      <c r="B65" s="97" t="s">
        <v>109</v>
      </c>
      <c r="C65" s="56" t="s">
        <v>12</v>
      </c>
      <c r="D65" s="81" t="s">
        <v>42</v>
      </c>
      <c r="E65" s="56" t="s">
        <v>12</v>
      </c>
      <c r="F65" s="56" t="s">
        <v>19</v>
      </c>
      <c r="G65" s="68">
        <v>7260016</v>
      </c>
      <c r="H65" s="66">
        <v>46052</v>
      </c>
      <c r="I65" s="68" t="s">
        <v>1045</v>
      </c>
      <c r="J65" s="68" t="s">
        <v>66</v>
      </c>
      <c r="K65" s="92" t="s">
        <v>1044</v>
      </c>
      <c r="L65" s="93">
        <v>67001</v>
      </c>
      <c r="M65" s="67">
        <v>46023</v>
      </c>
    </row>
    <row r="66" spans="1:13" x14ac:dyDescent="0.2">
      <c r="A66" s="54" t="s">
        <v>30</v>
      </c>
      <c r="B66" s="97" t="s">
        <v>109</v>
      </c>
      <c r="C66" s="56" t="s">
        <v>12</v>
      </c>
      <c r="D66" s="81" t="s">
        <v>42</v>
      </c>
      <c r="E66" s="56" t="s">
        <v>12</v>
      </c>
      <c r="F66" s="56" t="s">
        <v>19</v>
      </c>
      <c r="G66" s="98" t="s">
        <v>20</v>
      </c>
      <c r="H66" s="66">
        <v>46050</v>
      </c>
      <c r="I66" s="68" t="s">
        <v>149</v>
      </c>
      <c r="J66" s="68" t="s">
        <v>1046</v>
      </c>
      <c r="K66" s="92" t="s">
        <v>1047</v>
      </c>
      <c r="L66" s="93">
        <v>158988</v>
      </c>
      <c r="M66" s="67">
        <v>46023</v>
      </c>
    </row>
    <row r="67" spans="1:13" x14ac:dyDescent="0.2">
      <c r="A67" s="54" t="s">
        <v>30</v>
      </c>
      <c r="B67" s="97" t="s">
        <v>109</v>
      </c>
      <c r="C67" s="56" t="s">
        <v>12</v>
      </c>
      <c r="D67" s="81" t="s">
        <v>42</v>
      </c>
      <c r="E67" s="56" t="s">
        <v>12</v>
      </c>
      <c r="F67" s="56" t="s">
        <v>19</v>
      </c>
      <c r="G67" s="98" t="s">
        <v>20</v>
      </c>
      <c r="H67" s="66">
        <v>46050</v>
      </c>
      <c r="I67" s="68" t="s">
        <v>149</v>
      </c>
      <c r="J67" s="68" t="s">
        <v>1046</v>
      </c>
      <c r="K67" s="92" t="s">
        <v>1047</v>
      </c>
      <c r="L67" s="93">
        <v>158988</v>
      </c>
      <c r="M67" s="67">
        <v>46023</v>
      </c>
    </row>
    <row r="68" spans="1:13" x14ac:dyDescent="0.2">
      <c r="A68" s="54" t="s">
        <v>30</v>
      </c>
      <c r="B68" s="97" t="s">
        <v>109</v>
      </c>
      <c r="C68" s="56" t="s">
        <v>12</v>
      </c>
      <c r="D68" s="81" t="s">
        <v>42</v>
      </c>
      <c r="E68" s="56" t="s">
        <v>12</v>
      </c>
      <c r="F68" s="56" t="s">
        <v>19</v>
      </c>
      <c r="G68" s="98" t="s">
        <v>20</v>
      </c>
      <c r="H68" s="66">
        <v>46050</v>
      </c>
      <c r="I68" s="68" t="s">
        <v>151</v>
      </c>
      <c r="J68" s="68" t="s">
        <v>132</v>
      </c>
      <c r="K68" s="92" t="s">
        <v>1048</v>
      </c>
      <c r="L68" s="93">
        <v>158988</v>
      </c>
      <c r="M68" s="67">
        <v>46023</v>
      </c>
    </row>
    <row r="69" spans="1:13" x14ac:dyDescent="0.2">
      <c r="A69" s="54" t="s">
        <v>30</v>
      </c>
      <c r="B69" s="97" t="s">
        <v>109</v>
      </c>
      <c r="C69" s="56" t="s">
        <v>12</v>
      </c>
      <c r="D69" s="81" t="s">
        <v>42</v>
      </c>
      <c r="E69" s="56" t="s">
        <v>12</v>
      </c>
      <c r="F69" s="56" t="s">
        <v>19</v>
      </c>
      <c r="G69" s="98" t="s">
        <v>20</v>
      </c>
      <c r="H69" s="66">
        <v>46050</v>
      </c>
      <c r="I69" s="68" t="s">
        <v>1049</v>
      </c>
      <c r="J69" s="68" t="s">
        <v>150</v>
      </c>
      <c r="K69" s="92" t="s">
        <v>1050</v>
      </c>
      <c r="L69" s="93">
        <v>158989</v>
      </c>
      <c r="M69" s="67">
        <v>46023</v>
      </c>
    </row>
    <row r="70" spans="1:13" x14ac:dyDescent="0.2">
      <c r="A70" s="54" t="s">
        <v>30</v>
      </c>
      <c r="B70" s="97" t="s">
        <v>109</v>
      </c>
      <c r="C70" s="56" t="s">
        <v>12</v>
      </c>
      <c r="D70" s="81" t="s">
        <v>42</v>
      </c>
      <c r="E70" s="56" t="s">
        <v>12</v>
      </c>
      <c r="F70" s="56" t="s">
        <v>19</v>
      </c>
      <c r="G70" s="98" t="s">
        <v>20</v>
      </c>
      <c r="H70" s="66">
        <v>46050</v>
      </c>
      <c r="I70" s="68" t="s">
        <v>149</v>
      </c>
      <c r="J70" s="68" t="s">
        <v>1051</v>
      </c>
      <c r="K70" s="92" t="s">
        <v>1052</v>
      </c>
      <c r="L70" s="93">
        <v>198684</v>
      </c>
      <c r="M70" s="67">
        <v>46023</v>
      </c>
    </row>
    <row r="71" spans="1:13" x14ac:dyDescent="0.2">
      <c r="A71" s="54" t="s">
        <v>32</v>
      </c>
      <c r="B71" s="54" t="s">
        <v>933</v>
      </c>
      <c r="C71" s="55" t="s">
        <v>12</v>
      </c>
      <c r="D71" s="81" t="s">
        <v>42</v>
      </c>
      <c r="E71" s="107" t="s">
        <v>12</v>
      </c>
      <c r="F71" s="56" t="s">
        <v>19</v>
      </c>
      <c r="G71" s="55">
        <v>20260001</v>
      </c>
      <c r="H71" s="107">
        <v>46027</v>
      </c>
      <c r="I71" s="68" t="s">
        <v>1053</v>
      </c>
      <c r="J71" s="54" t="s">
        <v>1054</v>
      </c>
      <c r="K71" s="55" t="s">
        <v>1055</v>
      </c>
      <c r="L71" s="108">
        <v>1889958</v>
      </c>
      <c r="M71" s="67">
        <v>46023</v>
      </c>
    </row>
    <row r="72" spans="1:13" x14ac:dyDescent="0.2">
      <c r="A72" s="54" t="s">
        <v>32</v>
      </c>
      <c r="B72" s="97" t="s">
        <v>109</v>
      </c>
      <c r="C72" s="56" t="s">
        <v>12</v>
      </c>
      <c r="D72" s="81" t="s">
        <v>42</v>
      </c>
      <c r="E72" s="56" t="s">
        <v>12</v>
      </c>
      <c r="F72" s="56" t="s">
        <v>19</v>
      </c>
      <c r="G72" s="55">
        <v>20260002</v>
      </c>
      <c r="H72" s="107">
        <v>46029</v>
      </c>
      <c r="I72" s="68" t="s">
        <v>1056</v>
      </c>
      <c r="J72" s="68" t="s">
        <v>1057</v>
      </c>
      <c r="K72" s="55" t="s">
        <v>1058</v>
      </c>
      <c r="L72" s="108">
        <v>59500</v>
      </c>
      <c r="M72" s="67">
        <v>46023</v>
      </c>
    </row>
    <row r="73" spans="1:13" x14ac:dyDescent="0.2">
      <c r="A73" s="54" t="s">
        <v>32</v>
      </c>
      <c r="B73" s="97" t="s">
        <v>109</v>
      </c>
      <c r="C73" s="56" t="s">
        <v>12</v>
      </c>
      <c r="D73" s="81" t="s">
        <v>42</v>
      </c>
      <c r="E73" s="56" t="s">
        <v>12</v>
      </c>
      <c r="F73" s="56" t="s">
        <v>19</v>
      </c>
      <c r="G73" s="55">
        <v>20260004</v>
      </c>
      <c r="H73" s="107">
        <v>46034</v>
      </c>
      <c r="I73" s="68" t="s">
        <v>1059</v>
      </c>
      <c r="J73" s="68" t="s">
        <v>1060</v>
      </c>
      <c r="K73" s="55" t="s">
        <v>184</v>
      </c>
      <c r="L73" s="108">
        <v>40000</v>
      </c>
      <c r="M73" s="67">
        <v>46023</v>
      </c>
    </row>
    <row r="74" spans="1:13" x14ac:dyDescent="0.2">
      <c r="A74" s="54" t="s">
        <v>32</v>
      </c>
      <c r="B74" s="97" t="s">
        <v>109</v>
      </c>
      <c r="C74" s="56" t="s">
        <v>12</v>
      </c>
      <c r="D74" s="81" t="s">
        <v>42</v>
      </c>
      <c r="E74" s="56" t="s">
        <v>12</v>
      </c>
      <c r="F74" s="56" t="s">
        <v>19</v>
      </c>
      <c r="G74" s="55">
        <v>20260005</v>
      </c>
      <c r="H74" s="107">
        <v>46036</v>
      </c>
      <c r="I74" s="68" t="s">
        <v>1061</v>
      </c>
      <c r="J74" s="68" t="s">
        <v>1060</v>
      </c>
      <c r="K74" s="55" t="s">
        <v>184</v>
      </c>
      <c r="L74" s="108">
        <v>40000</v>
      </c>
      <c r="M74" s="67">
        <v>46023</v>
      </c>
    </row>
    <row r="75" spans="1:13" x14ac:dyDescent="0.2">
      <c r="A75" s="54" t="s">
        <v>32</v>
      </c>
      <c r="B75" s="103" t="s">
        <v>16</v>
      </c>
      <c r="C75" s="55" t="s">
        <v>92</v>
      </c>
      <c r="D75" s="103" t="s">
        <v>16</v>
      </c>
      <c r="E75" s="107">
        <v>45645</v>
      </c>
      <c r="F75" s="56" t="s">
        <v>19</v>
      </c>
      <c r="G75" s="55">
        <v>20260007</v>
      </c>
      <c r="H75" s="107">
        <v>46045</v>
      </c>
      <c r="I75" s="54" t="s">
        <v>1062</v>
      </c>
      <c r="J75" s="68" t="s">
        <v>379</v>
      </c>
      <c r="K75" s="55" t="s">
        <v>380</v>
      </c>
      <c r="L75" s="108">
        <v>417130</v>
      </c>
      <c r="M75" s="67">
        <v>46023</v>
      </c>
    </row>
    <row r="76" spans="1:13" x14ac:dyDescent="0.2">
      <c r="A76" s="54" t="s">
        <v>32</v>
      </c>
      <c r="B76" s="97" t="s">
        <v>109</v>
      </c>
      <c r="C76" s="56" t="s">
        <v>12</v>
      </c>
      <c r="D76" s="81" t="s">
        <v>42</v>
      </c>
      <c r="E76" s="56" t="s">
        <v>12</v>
      </c>
      <c r="F76" s="56" t="s">
        <v>19</v>
      </c>
      <c r="G76" s="55">
        <v>20260008</v>
      </c>
      <c r="H76" s="107">
        <v>46050</v>
      </c>
      <c r="I76" s="68" t="s">
        <v>154</v>
      </c>
      <c r="J76" s="68" t="s">
        <v>155</v>
      </c>
      <c r="K76" s="55" t="s">
        <v>101</v>
      </c>
      <c r="L76" s="108">
        <v>97973</v>
      </c>
      <c r="M76" s="67">
        <v>46023</v>
      </c>
    </row>
    <row r="77" spans="1:13" x14ac:dyDescent="0.2">
      <c r="A77" s="54" t="s">
        <v>104</v>
      </c>
      <c r="B77" s="97" t="s">
        <v>109</v>
      </c>
      <c r="C77" s="56" t="s">
        <v>12</v>
      </c>
      <c r="D77" s="81" t="s">
        <v>42</v>
      </c>
      <c r="E77" s="56" t="s">
        <v>12</v>
      </c>
      <c r="F77" s="68" t="s">
        <v>18</v>
      </c>
      <c r="G77" s="68">
        <v>8260008</v>
      </c>
      <c r="H77" s="66">
        <v>46049</v>
      </c>
      <c r="I77" s="68" t="s">
        <v>1063</v>
      </c>
      <c r="J77" s="68" t="s">
        <v>1064</v>
      </c>
      <c r="K77" s="76" t="s">
        <v>1065</v>
      </c>
      <c r="L77" s="93">
        <v>173740</v>
      </c>
      <c r="M77" s="67">
        <v>46023</v>
      </c>
    </row>
    <row r="78" spans="1:13" x14ac:dyDescent="0.2">
      <c r="A78" s="54" t="s">
        <v>104</v>
      </c>
      <c r="B78" s="54" t="s">
        <v>933</v>
      </c>
      <c r="C78" s="109" t="s">
        <v>12</v>
      </c>
      <c r="D78" s="81" t="s">
        <v>42</v>
      </c>
      <c r="E78" s="109" t="s">
        <v>12</v>
      </c>
      <c r="F78" s="56" t="s">
        <v>19</v>
      </c>
      <c r="G78" s="68">
        <v>8260002</v>
      </c>
      <c r="H78" s="66">
        <v>46048</v>
      </c>
      <c r="I78" s="68" t="s">
        <v>1066</v>
      </c>
      <c r="J78" s="68" t="s">
        <v>1067</v>
      </c>
      <c r="K78" s="76" t="s">
        <v>1068</v>
      </c>
      <c r="L78" s="93">
        <v>1890000</v>
      </c>
      <c r="M78" s="67">
        <v>46023</v>
      </c>
    </row>
    <row r="79" spans="1:13" x14ac:dyDescent="0.2">
      <c r="A79" s="54" t="s">
        <v>104</v>
      </c>
      <c r="B79" s="97" t="s">
        <v>109</v>
      </c>
      <c r="C79" s="56" t="s">
        <v>12</v>
      </c>
      <c r="D79" s="81" t="s">
        <v>42</v>
      </c>
      <c r="E79" s="56" t="s">
        <v>12</v>
      </c>
      <c r="F79" s="68" t="s">
        <v>18</v>
      </c>
      <c r="G79" s="68">
        <v>8260001</v>
      </c>
      <c r="H79" s="66">
        <v>46042</v>
      </c>
      <c r="I79" s="68" t="s">
        <v>1069</v>
      </c>
      <c r="J79" s="68" t="s">
        <v>1070</v>
      </c>
      <c r="K79" s="76" t="s">
        <v>1071</v>
      </c>
      <c r="L79" s="93">
        <v>150000</v>
      </c>
      <c r="M79" s="67">
        <v>46023</v>
      </c>
    </row>
    <row r="80" spans="1:13" x14ac:dyDescent="0.2">
      <c r="A80" s="54" t="s">
        <v>104</v>
      </c>
      <c r="B80" s="97" t="s">
        <v>109</v>
      </c>
      <c r="C80" s="56" t="s">
        <v>12</v>
      </c>
      <c r="D80" s="81" t="s">
        <v>42</v>
      </c>
      <c r="E80" s="56" t="s">
        <v>12</v>
      </c>
      <c r="F80" s="68" t="s">
        <v>18</v>
      </c>
      <c r="G80" s="68">
        <v>8260004</v>
      </c>
      <c r="H80" s="66">
        <v>46042</v>
      </c>
      <c r="I80" s="68" t="s">
        <v>1072</v>
      </c>
      <c r="J80" s="68" t="s">
        <v>1073</v>
      </c>
      <c r="K80" s="76" t="s">
        <v>1074</v>
      </c>
      <c r="L80" s="93">
        <v>178500</v>
      </c>
      <c r="M80" s="67">
        <v>46023</v>
      </c>
    </row>
    <row r="81" spans="1:13" x14ac:dyDescent="0.2">
      <c r="A81" s="54" t="s">
        <v>104</v>
      </c>
      <c r="B81" s="97" t="s">
        <v>109</v>
      </c>
      <c r="C81" s="56" t="s">
        <v>12</v>
      </c>
      <c r="D81" s="81" t="s">
        <v>42</v>
      </c>
      <c r="E81" s="56" t="s">
        <v>12</v>
      </c>
      <c r="F81" s="68" t="s">
        <v>18</v>
      </c>
      <c r="G81" s="68">
        <v>8260003</v>
      </c>
      <c r="H81" s="66">
        <v>46042</v>
      </c>
      <c r="I81" s="68" t="s">
        <v>1075</v>
      </c>
      <c r="J81" s="68" t="s">
        <v>1076</v>
      </c>
      <c r="K81" s="76" t="s">
        <v>1077</v>
      </c>
      <c r="L81" s="93">
        <v>120000</v>
      </c>
      <c r="M81" s="67">
        <v>46023</v>
      </c>
    </row>
    <row r="82" spans="1:13" x14ac:dyDescent="0.2">
      <c r="A82" s="54" t="s">
        <v>104</v>
      </c>
      <c r="B82" s="81" t="s">
        <v>207</v>
      </c>
      <c r="C82" s="109" t="s">
        <v>1078</v>
      </c>
      <c r="D82" s="81" t="s">
        <v>42</v>
      </c>
      <c r="E82" s="110">
        <v>46041</v>
      </c>
      <c r="F82" s="76" t="s">
        <v>17</v>
      </c>
      <c r="G82" s="111">
        <v>29</v>
      </c>
      <c r="H82" s="94">
        <v>46041</v>
      </c>
      <c r="I82" s="68" t="s">
        <v>1079</v>
      </c>
      <c r="J82" s="76" t="s">
        <v>1080</v>
      </c>
      <c r="K82" s="112" t="s">
        <v>74</v>
      </c>
      <c r="L82" s="93">
        <v>6277509</v>
      </c>
      <c r="M82" s="67">
        <v>46023</v>
      </c>
    </row>
    <row r="83" spans="1:13" x14ac:dyDescent="0.2">
      <c r="A83" s="54" t="s">
        <v>54</v>
      </c>
      <c r="B83" s="81" t="s">
        <v>207</v>
      </c>
      <c r="C83" s="56" t="s">
        <v>1081</v>
      </c>
      <c r="D83" s="81" t="s">
        <v>42</v>
      </c>
      <c r="E83" s="75">
        <v>46031</v>
      </c>
      <c r="F83" s="56" t="s">
        <v>19</v>
      </c>
      <c r="G83" s="56">
        <v>9260002</v>
      </c>
      <c r="H83" s="66">
        <v>46035</v>
      </c>
      <c r="I83" s="68" t="s">
        <v>1082</v>
      </c>
      <c r="J83" s="68" t="s">
        <v>1083</v>
      </c>
      <c r="K83" s="92" t="s">
        <v>1084</v>
      </c>
      <c r="L83" s="93">
        <v>400000</v>
      </c>
      <c r="M83" s="67">
        <v>46023</v>
      </c>
    </row>
    <row r="84" spans="1:13" x14ac:dyDescent="0.2">
      <c r="A84" s="54" t="s">
        <v>54</v>
      </c>
      <c r="B84" s="81" t="s">
        <v>207</v>
      </c>
      <c r="C84" s="56" t="s">
        <v>1085</v>
      </c>
      <c r="D84" s="81" t="s">
        <v>42</v>
      </c>
      <c r="E84" s="75">
        <v>46009</v>
      </c>
      <c r="F84" s="56" t="s">
        <v>19</v>
      </c>
      <c r="G84" s="56">
        <v>9260003</v>
      </c>
      <c r="H84" s="66">
        <v>46035</v>
      </c>
      <c r="I84" s="68" t="s">
        <v>1086</v>
      </c>
      <c r="J84" s="68" t="s">
        <v>1083</v>
      </c>
      <c r="K84" s="92" t="s">
        <v>1084</v>
      </c>
      <c r="L84" s="93">
        <v>1890000</v>
      </c>
      <c r="M84" s="67">
        <v>46023</v>
      </c>
    </row>
    <row r="85" spans="1:13" x14ac:dyDescent="0.2">
      <c r="A85" s="54" t="s">
        <v>54</v>
      </c>
      <c r="B85" s="97" t="s">
        <v>109</v>
      </c>
      <c r="C85" s="56" t="s">
        <v>12</v>
      </c>
      <c r="D85" s="81" t="s">
        <v>42</v>
      </c>
      <c r="E85" s="56" t="s">
        <v>12</v>
      </c>
      <c r="F85" s="56" t="s">
        <v>19</v>
      </c>
      <c r="G85" s="56">
        <v>9260005</v>
      </c>
      <c r="H85" s="66">
        <v>46037</v>
      </c>
      <c r="I85" s="68" t="s">
        <v>1087</v>
      </c>
      <c r="J85" s="68" t="s">
        <v>1088</v>
      </c>
      <c r="K85" s="92" t="s">
        <v>1089</v>
      </c>
      <c r="L85" s="93">
        <v>80675</v>
      </c>
      <c r="M85" s="67">
        <v>46023</v>
      </c>
    </row>
    <row r="86" spans="1:13" x14ac:dyDescent="0.2">
      <c r="A86" s="54" t="s">
        <v>54</v>
      </c>
      <c r="B86" s="97" t="s">
        <v>109</v>
      </c>
      <c r="C86" s="56" t="s">
        <v>12</v>
      </c>
      <c r="D86" s="81" t="s">
        <v>42</v>
      </c>
      <c r="E86" s="56" t="s">
        <v>12</v>
      </c>
      <c r="F86" s="56" t="s">
        <v>19</v>
      </c>
      <c r="G86" s="56">
        <v>9260006</v>
      </c>
      <c r="H86" s="66">
        <v>46038</v>
      </c>
      <c r="I86" s="68" t="s">
        <v>1090</v>
      </c>
      <c r="J86" s="68" t="s">
        <v>1091</v>
      </c>
      <c r="K86" s="92" t="s">
        <v>1092</v>
      </c>
      <c r="L86" s="93">
        <v>173000</v>
      </c>
      <c r="M86" s="67">
        <v>46023</v>
      </c>
    </row>
    <row r="87" spans="1:13" x14ac:dyDescent="0.2">
      <c r="A87" s="54" t="s">
        <v>54</v>
      </c>
      <c r="B87" s="95" t="s">
        <v>0</v>
      </c>
      <c r="C87" s="96" t="s">
        <v>96</v>
      </c>
      <c r="D87" s="81" t="s">
        <v>0</v>
      </c>
      <c r="E87" s="91">
        <v>45517</v>
      </c>
      <c r="F87" s="56" t="s">
        <v>19</v>
      </c>
      <c r="G87" s="56">
        <v>9260007</v>
      </c>
      <c r="H87" s="66">
        <v>46042</v>
      </c>
      <c r="I87" s="68" t="s">
        <v>1093</v>
      </c>
      <c r="J87" s="54" t="s">
        <v>57</v>
      </c>
      <c r="K87" s="54" t="s">
        <v>21</v>
      </c>
      <c r="L87" s="93">
        <v>233170</v>
      </c>
      <c r="M87" s="67">
        <v>46023</v>
      </c>
    </row>
    <row r="88" spans="1:13" x14ac:dyDescent="0.2">
      <c r="A88" s="54" t="s">
        <v>54</v>
      </c>
      <c r="B88" s="97" t="s">
        <v>109</v>
      </c>
      <c r="C88" s="56" t="s">
        <v>12</v>
      </c>
      <c r="D88" s="81" t="s">
        <v>42</v>
      </c>
      <c r="E88" s="56" t="s">
        <v>12</v>
      </c>
      <c r="F88" s="56" t="s">
        <v>19</v>
      </c>
      <c r="G88" s="56">
        <v>9260008</v>
      </c>
      <c r="H88" s="66">
        <v>46043</v>
      </c>
      <c r="I88" s="68" t="s">
        <v>1094</v>
      </c>
      <c r="J88" s="68" t="s">
        <v>434</v>
      </c>
      <c r="K88" s="92" t="s">
        <v>23</v>
      </c>
      <c r="L88" s="93">
        <v>203000</v>
      </c>
      <c r="M88" s="67">
        <v>46023</v>
      </c>
    </row>
    <row r="89" spans="1:13" x14ac:dyDescent="0.2">
      <c r="A89" s="54" t="s">
        <v>54</v>
      </c>
      <c r="B89" s="95" t="s">
        <v>0</v>
      </c>
      <c r="C89" s="96" t="s">
        <v>96</v>
      </c>
      <c r="D89" s="81" t="s">
        <v>0</v>
      </c>
      <c r="E89" s="91">
        <v>45517</v>
      </c>
      <c r="F89" s="56" t="s">
        <v>19</v>
      </c>
      <c r="G89" s="56">
        <v>9260009</v>
      </c>
      <c r="H89" s="66">
        <v>46045</v>
      </c>
      <c r="I89" s="68" t="s">
        <v>1093</v>
      </c>
      <c r="J89" s="54" t="s">
        <v>57</v>
      </c>
      <c r="K89" s="54" t="s">
        <v>21</v>
      </c>
      <c r="L89" s="93">
        <v>369026</v>
      </c>
      <c r="M89" s="67">
        <v>46023</v>
      </c>
    </row>
    <row r="90" spans="1:13" x14ac:dyDescent="0.2">
      <c r="A90" s="54" t="s">
        <v>54</v>
      </c>
      <c r="B90" s="97" t="s">
        <v>109</v>
      </c>
      <c r="C90" s="56" t="s">
        <v>12</v>
      </c>
      <c r="D90" s="81" t="s">
        <v>42</v>
      </c>
      <c r="E90" s="56" t="s">
        <v>12</v>
      </c>
      <c r="F90" s="56" t="s">
        <v>19</v>
      </c>
      <c r="G90" s="56">
        <v>9260010</v>
      </c>
      <c r="H90" s="66">
        <v>46048</v>
      </c>
      <c r="I90" s="68" t="s">
        <v>1095</v>
      </c>
      <c r="J90" s="68" t="s">
        <v>434</v>
      </c>
      <c r="K90" s="92" t="s">
        <v>23</v>
      </c>
      <c r="L90" s="93">
        <v>133690</v>
      </c>
      <c r="M90" s="67">
        <v>46023</v>
      </c>
    </row>
    <row r="91" spans="1:13" x14ac:dyDescent="0.2">
      <c r="A91" s="54" t="s">
        <v>54</v>
      </c>
      <c r="B91" s="97" t="s">
        <v>109</v>
      </c>
      <c r="C91" s="56" t="s">
        <v>12</v>
      </c>
      <c r="D91" s="81" t="s">
        <v>42</v>
      </c>
      <c r="E91" s="56" t="s">
        <v>12</v>
      </c>
      <c r="F91" s="56" t="s">
        <v>19</v>
      </c>
      <c r="G91" s="56">
        <v>9260011</v>
      </c>
      <c r="H91" s="66">
        <v>46050</v>
      </c>
      <c r="I91" s="68" t="s">
        <v>1096</v>
      </c>
      <c r="J91" s="68" t="s">
        <v>1097</v>
      </c>
      <c r="K91" s="92" t="s">
        <v>1098</v>
      </c>
      <c r="L91" s="93">
        <v>174860</v>
      </c>
      <c r="M91" s="67">
        <v>46023</v>
      </c>
    </row>
    <row r="92" spans="1:13" x14ac:dyDescent="0.2">
      <c r="A92" s="54" t="s">
        <v>54</v>
      </c>
      <c r="B92" s="97" t="s">
        <v>109</v>
      </c>
      <c r="C92" s="56" t="s">
        <v>12</v>
      </c>
      <c r="D92" s="81" t="s">
        <v>42</v>
      </c>
      <c r="E92" s="56" t="s">
        <v>12</v>
      </c>
      <c r="F92" s="56" t="s">
        <v>19</v>
      </c>
      <c r="G92" s="56">
        <v>9260012</v>
      </c>
      <c r="H92" s="66">
        <v>46052</v>
      </c>
      <c r="I92" s="68" t="s">
        <v>1099</v>
      </c>
      <c r="J92" s="68" t="s">
        <v>58</v>
      </c>
      <c r="K92" s="92" t="s">
        <v>55</v>
      </c>
      <c r="L92" s="93">
        <v>89250</v>
      </c>
      <c r="M92" s="67">
        <v>46023</v>
      </c>
    </row>
    <row r="93" spans="1:13" x14ac:dyDescent="0.2">
      <c r="A93" s="54" t="s">
        <v>39</v>
      </c>
      <c r="B93" s="97" t="s">
        <v>109</v>
      </c>
      <c r="C93" s="56" t="s">
        <v>12</v>
      </c>
      <c r="D93" s="81" t="s">
        <v>42</v>
      </c>
      <c r="E93" s="56" t="s">
        <v>12</v>
      </c>
      <c r="F93" s="56" t="s">
        <v>19</v>
      </c>
      <c r="G93" s="56">
        <v>19260004</v>
      </c>
      <c r="H93" s="75">
        <v>46030</v>
      </c>
      <c r="I93" s="68" t="s">
        <v>1100</v>
      </c>
      <c r="J93" s="68" t="s">
        <v>1101</v>
      </c>
      <c r="K93" s="113" t="s">
        <v>1102</v>
      </c>
      <c r="L93" s="99">
        <v>152760</v>
      </c>
      <c r="M93" s="67">
        <v>46023</v>
      </c>
    </row>
    <row r="94" spans="1:13" x14ac:dyDescent="0.2">
      <c r="A94" s="54" t="s">
        <v>39</v>
      </c>
      <c r="B94" s="97" t="s">
        <v>109</v>
      </c>
      <c r="C94" s="56" t="s">
        <v>12</v>
      </c>
      <c r="D94" s="81" t="s">
        <v>42</v>
      </c>
      <c r="E94" s="56" t="s">
        <v>12</v>
      </c>
      <c r="F94" s="56" t="s">
        <v>19</v>
      </c>
      <c r="G94" s="56">
        <v>19260002</v>
      </c>
      <c r="H94" s="75">
        <v>46030</v>
      </c>
      <c r="I94" s="68" t="s">
        <v>1103</v>
      </c>
      <c r="J94" s="68" t="s">
        <v>1104</v>
      </c>
      <c r="K94" s="113" t="s">
        <v>1105</v>
      </c>
      <c r="L94" s="99">
        <v>200000</v>
      </c>
      <c r="M94" s="67">
        <v>46023</v>
      </c>
    </row>
    <row r="95" spans="1:13" x14ac:dyDescent="0.2">
      <c r="A95" s="54" t="s">
        <v>39</v>
      </c>
      <c r="B95" s="54" t="s">
        <v>933</v>
      </c>
      <c r="C95" s="56" t="s">
        <v>12</v>
      </c>
      <c r="D95" s="81" t="s">
        <v>42</v>
      </c>
      <c r="E95" s="56" t="s">
        <v>12</v>
      </c>
      <c r="F95" s="56" t="s">
        <v>19</v>
      </c>
      <c r="G95" s="56">
        <v>19260001</v>
      </c>
      <c r="H95" s="75">
        <v>46030</v>
      </c>
      <c r="I95" s="68" t="s">
        <v>1106</v>
      </c>
      <c r="J95" s="68" t="s">
        <v>1107</v>
      </c>
      <c r="K95" s="113" t="s">
        <v>1108</v>
      </c>
      <c r="L95" s="99">
        <v>1890000</v>
      </c>
      <c r="M95" s="67">
        <v>46023</v>
      </c>
    </row>
    <row r="96" spans="1:13" x14ac:dyDescent="0.2">
      <c r="A96" s="54" t="s">
        <v>39</v>
      </c>
      <c r="B96" s="97" t="s">
        <v>109</v>
      </c>
      <c r="C96" s="56" t="s">
        <v>12</v>
      </c>
      <c r="D96" s="81" t="s">
        <v>42</v>
      </c>
      <c r="E96" s="56" t="s">
        <v>12</v>
      </c>
      <c r="F96" s="56" t="s">
        <v>19</v>
      </c>
      <c r="G96" s="56">
        <v>19260015</v>
      </c>
      <c r="H96" s="75">
        <v>46044</v>
      </c>
      <c r="I96" s="68" t="s">
        <v>1109</v>
      </c>
      <c r="J96" s="68" t="s">
        <v>1110</v>
      </c>
      <c r="K96" s="113" t="s">
        <v>1111</v>
      </c>
      <c r="L96" s="99">
        <v>124950</v>
      </c>
      <c r="M96" s="67">
        <v>46023</v>
      </c>
    </row>
    <row r="97" spans="1:13" x14ac:dyDescent="0.2">
      <c r="A97" s="54" t="s">
        <v>39</v>
      </c>
      <c r="B97" s="97" t="s">
        <v>109</v>
      </c>
      <c r="C97" s="56" t="s">
        <v>12</v>
      </c>
      <c r="D97" s="81" t="s">
        <v>42</v>
      </c>
      <c r="E97" s="56" t="s">
        <v>12</v>
      </c>
      <c r="F97" s="56" t="s">
        <v>19</v>
      </c>
      <c r="G97" s="56">
        <v>19260018</v>
      </c>
      <c r="H97" s="75">
        <v>46048</v>
      </c>
      <c r="I97" s="68" t="s">
        <v>1112</v>
      </c>
      <c r="J97" s="68" t="s">
        <v>1113</v>
      </c>
      <c r="K97" s="113" t="s">
        <v>1114</v>
      </c>
      <c r="L97" s="99">
        <v>84599</v>
      </c>
      <c r="M97" s="67">
        <v>46023</v>
      </c>
    </row>
    <row r="98" spans="1:13" x14ac:dyDescent="0.2">
      <c r="A98" s="54" t="s">
        <v>39</v>
      </c>
      <c r="B98" s="97" t="s">
        <v>109</v>
      </c>
      <c r="C98" s="56" t="s">
        <v>12</v>
      </c>
      <c r="D98" s="81" t="s">
        <v>42</v>
      </c>
      <c r="E98" s="56" t="s">
        <v>12</v>
      </c>
      <c r="F98" s="56" t="s">
        <v>19</v>
      </c>
      <c r="G98" s="56">
        <v>19260022</v>
      </c>
      <c r="H98" s="75">
        <v>46049</v>
      </c>
      <c r="I98" s="68" t="s">
        <v>1115</v>
      </c>
      <c r="J98" s="68" t="s">
        <v>1116</v>
      </c>
      <c r="K98" s="113" t="s">
        <v>1117</v>
      </c>
      <c r="L98" s="99">
        <v>129979</v>
      </c>
      <c r="M98" s="67">
        <v>46023</v>
      </c>
    </row>
    <row r="99" spans="1:13" x14ac:dyDescent="0.2">
      <c r="A99" s="54" t="s">
        <v>39</v>
      </c>
      <c r="B99" s="95" t="s">
        <v>0</v>
      </c>
      <c r="C99" s="96" t="s">
        <v>96</v>
      </c>
      <c r="D99" s="81" t="s">
        <v>0</v>
      </c>
      <c r="E99" s="91">
        <v>45517</v>
      </c>
      <c r="F99" s="56" t="s">
        <v>19</v>
      </c>
      <c r="G99" s="56">
        <v>19260024</v>
      </c>
      <c r="H99" s="75">
        <v>46052</v>
      </c>
      <c r="I99" s="68" t="s">
        <v>1118</v>
      </c>
      <c r="J99" s="54" t="s">
        <v>57</v>
      </c>
      <c r="K99" s="54" t="s">
        <v>21</v>
      </c>
      <c r="L99" s="99">
        <v>84485</v>
      </c>
      <c r="M99" s="67">
        <v>46023</v>
      </c>
    </row>
    <row r="100" spans="1:13" x14ac:dyDescent="0.2">
      <c r="A100" s="54" t="s">
        <v>38</v>
      </c>
      <c r="B100" s="95" t="s">
        <v>0</v>
      </c>
      <c r="C100" s="96" t="s">
        <v>96</v>
      </c>
      <c r="D100" s="81" t="s">
        <v>0</v>
      </c>
      <c r="E100" s="91">
        <v>45517</v>
      </c>
      <c r="F100" s="56" t="s">
        <v>19</v>
      </c>
      <c r="G100" s="76">
        <v>10260001</v>
      </c>
      <c r="H100" s="114">
        <v>46024</v>
      </c>
      <c r="I100" s="76" t="s">
        <v>1119</v>
      </c>
      <c r="J100" s="54" t="s">
        <v>57</v>
      </c>
      <c r="K100" s="54" t="s">
        <v>21</v>
      </c>
      <c r="L100" s="100">
        <v>198728</v>
      </c>
      <c r="M100" s="67">
        <v>46023</v>
      </c>
    </row>
    <row r="101" spans="1:13" x14ac:dyDescent="0.2">
      <c r="A101" s="54" t="s">
        <v>38</v>
      </c>
      <c r="B101" s="95" t="s">
        <v>0</v>
      </c>
      <c r="C101" s="96" t="s">
        <v>96</v>
      </c>
      <c r="D101" s="81" t="s">
        <v>0</v>
      </c>
      <c r="E101" s="91">
        <v>45517</v>
      </c>
      <c r="F101" s="56" t="s">
        <v>19</v>
      </c>
      <c r="G101" s="76">
        <v>10260002</v>
      </c>
      <c r="H101" s="114">
        <v>46024</v>
      </c>
      <c r="I101" s="76" t="s">
        <v>1119</v>
      </c>
      <c r="J101" s="54" t="s">
        <v>57</v>
      </c>
      <c r="K101" s="54" t="s">
        <v>21</v>
      </c>
      <c r="L101" s="100">
        <v>198728</v>
      </c>
      <c r="M101" s="67">
        <v>46023</v>
      </c>
    </row>
    <row r="102" spans="1:13" x14ac:dyDescent="0.2">
      <c r="A102" s="54" t="s">
        <v>38</v>
      </c>
      <c r="B102" s="95" t="s">
        <v>0</v>
      </c>
      <c r="C102" s="96" t="s">
        <v>96</v>
      </c>
      <c r="D102" s="81" t="s">
        <v>0</v>
      </c>
      <c r="E102" s="91">
        <v>45517</v>
      </c>
      <c r="F102" s="56" t="s">
        <v>19</v>
      </c>
      <c r="G102" s="76">
        <v>10260003</v>
      </c>
      <c r="H102" s="114">
        <v>46024</v>
      </c>
      <c r="I102" s="76" t="s">
        <v>1120</v>
      </c>
      <c r="J102" s="54" t="s">
        <v>57</v>
      </c>
      <c r="K102" s="54" t="s">
        <v>21</v>
      </c>
      <c r="L102" s="100">
        <v>223862</v>
      </c>
      <c r="M102" s="67">
        <v>46023</v>
      </c>
    </row>
    <row r="103" spans="1:13" x14ac:dyDescent="0.2">
      <c r="A103" s="54" t="s">
        <v>38</v>
      </c>
      <c r="B103" s="95" t="s">
        <v>0</v>
      </c>
      <c r="C103" s="96" t="s">
        <v>96</v>
      </c>
      <c r="D103" s="81" t="s">
        <v>0</v>
      </c>
      <c r="E103" s="91">
        <v>45517</v>
      </c>
      <c r="F103" s="56" t="s">
        <v>19</v>
      </c>
      <c r="G103" s="76">
        <v>10260004</v>
      </c>
      <c r="H103" s="114">
        <v>46024</v>
      </c>
      <c r="I103" s="76" t="s">
        <v>1121</v>
      </c>
      <c r="J103" s="54" t="s">
        <v>57</v>
      </c>
      <c r="K103" s="54" t="s">
        <v>21</v>
      </c>
      <c r="L103" s="100">
        <v>153862</v>
      </c>
      <c r="M103" s="67">
        <v>46023</v>
      </c>
    </row>
    <row r="104" spans="1:13" x14ac:dyDescent="0.2">
      <c r="A104" s="54" t="s">
        <v>38</v>
      </c>
      <c r="B104" s="95" t="s">
        <v>0</v>
      </c>
      <c r="C104" s="96" t="s">
        <v>96</v>
      </c>
      <c r="D104" s="81" t="s">
        <v>0</v>
      </c>
      <c r="E104" s="91">
        <v>45517</v>
      </c>
      <c r="F104" s="56" t="s">
        <v>19</v>
      </c>
      <c r="G104" s="76">
        <v>10260005</v>
      </c>
      <c r="H104" s="114">
        <v>46027</v>
      </c>
      <c r="I104" s="76" t="s">
        <v>1122</v>
      </c>
      <c r="J104" s="54" t="s">
        <v>57</v>
      </c>
      <c r="K104" s="54" t="s">
        <v>21</v>
      </c>
      <c r="L104" s="100">
        <v>119985</v>
      </c>
      <c r="M104" s="67">
        <v>46023</v>
      </c>
    </row>
    <row r="105" spans="1:13" x14ac:dyDescent="0.2">
      <c r="A105" s="54" t="s">
        <v>38</v>
      </c>
      <c r="B105" s="95" t="s">
        <v>0</v>
      </c>
      <c r="C105" s="96" t="s">
        <v>96</v>
      </c>
      <c r="D105" s="81" t="s">
        <v>0</v>
      </c>
      <c r="E105" s="91">
        <v>45517</v>
      </c>
      <c r="F105" s="56" t="s">
        <v>19</v>
      </c>
      <c r="G105" s="76">
        <v>10260006</v>
      </c>
      <c r="H105" s="114">
        <v>46027</v>
      </c>
      <c r="I105" s="76" t="s">
        <v>1123</v>
      </c>
      <c r="J105" s="54" t="s">
        <v>57</v>
      </c>
      <c r="K105" s="54" t="s">
        <v>21</v>
      </c>
      <c r="L105" s="100">
        <v>114848</v>
      </c>
      <c r="M105" s="67">
        <v>46023</v>
      </c>
    </row>
    <row r="106" spans="1:13" x14ac:dyDescent="0.2">
      <c r="A106" s="54" t="s">
        <v>38</v>
      </c>
      <c r="B106" s="95" t="s">
        <v>0</v>
      </c>
      <c r="C106" s="96" t="s">
        <v>96</v>
      </c>
      <c r="D106" s="81" t="s">
        <v>0</v>
      </c>
      <c r="E106" s="91">
        <v>45517</v>
      </c>
      <c r="F106" s="56" t="s">
        <v>19</v>
      </c>
      <c r="G106" s="76">
        <v>10260008</v>
      </c>
      <c r="H106" s="114">
        <v>46029</v>
      </c>
      <c r="I106" s="76" t="s">
        <v>1124</v>
      </c>
      <c r="J106" s="54" t="s">
        <v>57</v>
      </c>
      <c r="K106" s="54" t="s">
        <v>21</v>
      </c>
      <c r="L106" s="100">
        <v>116891</v>
      </c>
      <c r="M106" s="67">
        <v>46023</v>
      </c>
    </row>
    <row r="107" spans="1:13" x14ac:dyDescent="0.2">
      <c r="A107" s="54" t="s">
        <v>38</v>
      </c>
      <c r="B107" s="54" t="s">
        <v>933</v>
      </c>
      <c r="C107" s="76" t="s">
        <v>1125</v>
      </c>
      <c r="D107" s="81" t="s">
        <v>42</v>
      </c>
      <c r="E107" s="114">
        <v>46009</v>
      </c>
      <c r="F107" s="56" t="s">
        <v>19</v>
      </c>
      <c r="G107" s="76">
        <v>10260009</v>
      </c>
      <c r="H107" s="114">
        <v>46035</v>
      </c>
      <c r="I107" s="76" t="s">
        <v>1126</v>
      </c>
      <c r="J107" s="76" t="s">
        <v>1127</v>
      </c>
      <c r="K107" s="112" t="s">
        <v>1128</v>
      </c>
      <c r="L107" s="100">
        <v>1800000</v>
      </c>
      <c r="M107" s="67">
        <v>46023</v>
      </c>
    </row>
    <row r="108" spans="1:13" x14ac:dyDescent="0.2">
      <c r="A108" s="54" t="s">
        <v>38</v>
      </c>
      <c r="B108" s="97" t="s">
        <v>109</v>
      </c>
      <c r="C108" s="56" t="s">
        <v>12</v>
      </c>
      <c r="D108" s="81" t="s">
        <v>42</v>
      </c>
      <c r="E108" s="56" t="s">
        <v>12</v>
      </c>
      <c r="F108" s="56" t="s">
        <v>19</v>
      </c>
      <c r="G108" s="76">
        <v>10260010</v>
      </c>
      <c r="H108" s="114">
        <v>46035</v>
      </c>
      <c r="I108" s="76" t="s">
        <v>159</v>
      </c>
      <c r="J108" s="76" t="s">
        <v>1129</v>
      </c>
      <c r="K108" s="112" t="s">
        <v>1130</v>
      </c>
      <c r="L108" s="100">
        <v>128000</v>
      </c>
      <c r="M108" s="67">
        <v>46023</v>
      </c>
    </row>
    <row r="109" spans="1:13" x14ac:dyDescent="0.2">
      <c r="A109" s="54" t="s">
        <v>38</v>
      </c>
      <c r="B109" s="95" t="s">
        <v>0</v>
      </c>
      <c r="C109" s="96" t="s">
        <v>96</v>
      </c>
      <c r="D109" s="81" t="s">
        <v>0</v>
      </c>
      <c r="E109" s="91">
        <v>45517</v>
      </c>
      <c r="F109" s="56" t="s">
        <v>19</v>
      </c>
      <c r="G109" s="76">
        <v>10260011</v>
      </c>
      <c r="H109" s="114">
        <v>46035</v>
      </c>
      <c r="I109" s="76" t="s">
        <v>1131</v>
      </c>
      <c r="J109" s="54" t="s">
        <v>57</v>
      </c>
      <c r="K109" s="54" t="s">
        <v>21</v>
      </c>
      <c r="L109" s="100">
        <v>225598</v>
      </c>
      <c r="M109" s="67">
        <v>46023</v>
      </c>
    </row>
    <row r="110" spans="1:13" x14ac:dyDescent="0.2">
      <c r="A110" s="54" t="s">
        <v>38</v>
      </c>
      <c r="B110" s="95" t="s">
        <v>0</v>
      </c>
      <c r="C110" s="96" t="s">
        <v>96</v>
      </c>
      <c r="D110" s="81" t="s">
        <v>0</v>
      </c>
      <c r="E110" s="91">
        <v>45517</v>
      </c>
      <c r="F110" s="56" t="s">
        <v>19</v>
      </c>
      <c r="G110" s="76">
        <v>10260013</v>
      </c>
      <c r="H110" s="114">
        <v>46036</v>
      </c>
      <c r="I110" s="76" t="s">
        <v>1132</v>
      </c>
      <c r="J110" s="54" t="s">
        <v>57</v>
      </c>
      <c r="K110" s="54" t="s">
        <v>21</v>
      </c>
      <c r="L110" s="100">
        <v>370400</v>
      </c>
      <c r="M110" s="67">
        <v>46023</v>
      </c>
    </row>
    <row r="111" spans="1:13" x14ac:dyDescent="0.2">
      <c r="A111" s="54" t="s">
        <v>38</v>
      </c>
      <c r="B111" s="95" t="s">
        <v>0</v>
      </c>
      <c r="C111" s="96" t="s">
        <v>96</v>
      </c>
      <c r="D111" s="81" t="s">
        <v>0</v>
      </c>
      <c r="E111" s="91">
        <v>45517</v>
      </c>
      <c r="F111" s="56" t="s">
        <v>19</v>
      </c>
      <c r="G111" s="76">
        <v>10260014</v>
      </c>
      <c r="H111" s="114">
        <v>46036</v>
      </c>
      <c r="I111" s="76" t="s">
        <v>1132</v>
      </c>
      <c r="J111" s="54" t="s">
        <v>57</v>
      </c>
      <c r="K111" s="54" t="s">
        <v>21</v>
      </c>
      <c r="L111" s="100">
        <v>270400</v>
      </c>
      <c r="M111" s="67">
        <v>46023</v>
      </c>
    </row>
    <row r="112" spans="1:13" x14ac:dyDescent="0.2">
      <c r="A112" s="54" t="s">
        <v>38</v>
      </c>
      <c r="B112" s="95" t="s">
        <v>0</v>
      </c>
      <c r="C112" s="96" t="s">
        <v>96</v>
      </c>
      <c r="D112" s="81" t="s">
        <v>0</v>
      </c>
      <c r="E112" s="91">
        <v>45517</v>
      </c>
      <c r="F112" s="56" t="s">
        <v>19</v>
      </c>
      <c r="G112" s="76">
        <v>10260015</v>
      </c>
      <c r="H112" s="114">
        <v>46036</v>
      </c>
      <c r="I112" s="76" t="s">
        <v>1132</v>
      </c>
      <c r="J112" s="54" t="s">
        <v>57</v>
      </c>
      <c r="K112" s="54" t="s">
        <v>21</v>
      </c>
      <c r="L112" s="100">
        <v>270400</v>
      </c>
      <c r="M112" s="67">
        <v>46023</v>
      </c>
    </row>
    <row r="113" spans="1:13" x14ac:dyDescent="0.2">
      <c r="A113" s="54" t="s">
        <v>38</v>
      </c>
      <c r="B113" s="95" t="s">
        <v>0</v>
      </c>
      <c r="C113" s="96" t="s">
        <v>96</v>
      </c>
      <c r="D113" s="81" t="s">
        <v>0</v>
      </c>
      <c r="E113" s="91">
        <v>45517</v>
      </c>
      <c r="F113" s="56" t="s">
        <v>19</v>
      </c>
      <c r="G113" s="76">
        <v>10260016</v>
      </c>
      <c r="H113" s="114">
        <v>46036</v>
      </c>
      <c r="I113" s="76" t="s">
        <v>1133</v>
      </c>
      <c r="J113" s="54" t="s">
        <v>57</v>
      </c>
      <c r="K113" s="54" t="s">
        <v>21</v>
      </c>
      <c r="L113" s="100">
        <v>242741</v>
      </c>
      <c r="M113" s="67">
        <v>46023</v>
      </c>
    </row>
    <row r="114" spans="1:13" x14ac:dyDescent="0.2">
      <c r="A114" s="54" t="s">
        <v>38</v>
      </c>
      <c r="B114" s="95" t="s">
        <v>0</v>
      </c>
      <c r="C114" s="96" t="s">
        <v>96</v>
      </c>
      <c r="D114" s="81" t="s">
        <v>0</v>
      </c>
      <c r="E114" s="91">
        <v>45517</v>
      </c>
      <c r="F114" s="56" t="s">
        <v>19</v>
      </c>
      <c r="G114" s="76">
        <v>10260017</v>
      </c>
      <c r="H114" s="114">
        <v>46036</v>
      </c>
      <c r="I114" s="76" t="s">
        <v>1133</v>
      </c>
      <c r="J114" s="54" t="s">
        <v>57</v>
      </c>
      <c r="K114" s="54" t="s">
        <v>21</v>
      </c>
      <c r="L114" s="100">
        <v>242741</v>
      </c>
      <c r="M114" s="67">
        <v>46023</v>
      </c>
    </row>
    <row r="115" spans="1:13" x14ac:dyDescent="0.2">
      <c r="A115" s="54" t="s">
        <v>38</v>
      </c>
      <c r="B115" s="95" t="s">
        <v>0</v>
      </c>
      <c r="C115" s="96" t="s">
        <v>96</v>
      </c>
      <c r="D115" s="81" t="s">
        <v>0</v>
      </c>
      <c r="E115" s="91">
        <v>45517</v>
      </c>
      <c r="F115" s="56" t="s">
        <v>19</v>
      </c>
      <c r="G115" s="76">
        <v>10260018</v>
      </c>
      <c r="H115" s="114">
        <v>46036</v>
      </c>
      <c r="I115" s="76" t="s">
        <v>1133</v>
      </c>
      <c r="J115" s="54" t="s">
        <v>57</v>
      </c>
      <c r="K115" s="54" t="s">
        <v>21</v>
      </c>
      <c r="L115" s="100">
        <v>242741</v>
      </c>
      <c r="M115" s="67">
        <v>46023</v>
      </c>
    </row>
    <row r="116" spans="1:13" x14ac:dyDescent="0.2">
      <c r="A116" s="54" t="s">
        <v>38</v>
      </c>
      <c r="B116" s="95" t="s">
        <v>0</v>
      </c>
      <c r="C116" s="96" t="s">
        <v>96</v>
      </c>
      <c r="D116" s="81" t="s">
        <v>0</v>
      </c>
      <c r="E116" s="91">
        <v>45517</v>
      </c>
      <c r="F116" s="56" t="s">
        <v>19</v>
      </c>
      <c r="G116" s="76">
        <v>10260020</v>
      </c>
      <c r="H116" s="114">
        <v>46042</v>
      </c>
      <c r="I116" s="76" t="s">
        <v>1132</v>
      </c>
      <c r="J116" s="54" t="s">
        <v>57</v>
      </c>
      <c r="K116" s="54" t="s">
        <v>21</v>
      </c>
      <c r="L116" s="100">
        <v>389056</v>
      </c>
      <c r="M116" s="67">
        <v>46023</v>
      </c>
    </row>
    <row r="117" spans="1:13" x14ac:dyDescent="0.2">
      <c r="A117" s="54" t="s">
        <v>38</v>
      </c>
      <c r="B117" s="97" t="s">
        <v>109</v>
      </c>
      <c r="C117" s="56" t="s">
        <v>12</v>
      </c>
      <c r="D117" s="81" t="s">
        <v>42</v>
      </c>
      <c r="E117" s="56" t="s">
        <v>12</v>
      </c>
      <c r="F117" s="56" t="s">
        <v>19</v>
      </c>
      <c r="G117" s="76">
        <v>10260021</v>
      </c>
      <c r="H117" s="114">
        <v>46042</v>
      </c>
      <c r="I117" s="76" t="s">
        <v>1134</v>
      </c>
      <c r="J117" s="76" t="s">
        <v>1080</v>
      </c>
      <c r="K117" s="112" t="s">
        <v>74</v>
      </c>
      <c r="L117" s="100">
        <v>48929</v>
      </c>
      <c r="M117" s="67">
        <v>46023</v>
      </c>
    </row>
    <row r="118" spans="1:13" x14ac:dyDescent="0.2">
      <c r="A118" s="54" t="s">
        <v>38</v>
      </c>
      <c r="B118" s="97" t="s">
        <v>109</v>
      </c>
      <c r="C118" s="56" t="s">
        <v>12</v>
      </c>
      <c r="D118" s="81" t="s">
        <v>42</v>
      </c>
      <c r="E118" s="56" t="s">
        <v>12</v>
      </c>
      <c r="F118" s="56" t="s">
        <v>19</v>
      </c>
      <c r="G118" s="76">
        <v>10260022</v>
      </c>
      <c r="H118" s="114">
        <v>46042</v>
      </c>
      <c r="I118" s="76" t="s">
        <v>1135</v>
      </c>
      <c r="J118" s="76" t="s">
        <v>118</v>
      </c>
      <c r="K118" s="112" t="s">
        <v>97</v>
      </c>
      <c r="L118" s="100">
        <v>169500</v>
      </c>
      <c r="M118" s="67">
        <v>46023</v>
      </c>
    </row>
    <row r="119" spans="1:13" x14ac:dyDescent="0.2">
      <c r="A119" s="54" t="s">
        <v>38</v>
      </c>
      <c r="B119" s="95" t="s">
        <v>0</v>
      </c>
      <c r="C119" s="96" t="s">
        <v>96</v>
      </c>
      <c r="D119" s="81" t="s">
        <v>0</v>
      </c>
      <c r="E119" s="91">
        <v>45517</v>
      </c>
      <c r="F119" s="56" t="s">
        <v>19</v>
      </c>
      <c r="G119" s="76">
        <v>10260025</v>
      </c>
      <c r="H119" s="114">
        <v>46044</v>
      </c>
      <c r="I119" s="76" t="s">
        <v>1136</v>
      </c>
      <c r="J119" s="54" t="s">
        <v>57</v>
      </c>
      <c r="K119" s="54" t="s">
        <v>21</v>
      </c>
      <c r="L119" s="100">
        <v>25000</v>
      </c>
      <c r="M119" s="67">
        <v>46023</v>
      </c>
    </row>
    <row r="120" spans="1:13" x14ac:dyDescent="0.2">
      <c r="A120" s="54" t="s">
        <v>38</v>
      </c>
      <c r="B120" s="95" t="s">
        <v>0</v>
      </c>
      <c r="C120" s="96" t="s">
        <v>96</v>
      </c>
      <c r="D120" s="81" t="s">
        <v>0</v>
      </c>
      <c r="E120" s="91">
        <v>45517</v>
      </c>
      <c r="F120" s="56" t="s">
        <v>19</v>
      </c>
      <c r="G120" s="76">
        <v>10260026</v>
      </c>
      <c r="H120" s="114">
        <v>46048</v>
      </c>
      <c r="I120" s="76" t="s">
        <v>1137</v>
      </c>
      <c r="J120" s="54" t="s">
        <v>57</v>
      </c>
      <c r="K120" s="54" t="s">
        <v>21</v>
      </c>
      <c r="L120" s="100">
        <v>211469</v>
      </c>
      <c r="M120" s="67">
        <v>46023</v>
      </c>
    </row>
    <row r="121" spans="1:13" x14ac:dyDescent="0.2">
      <c r="A121" s="54" t="s">
        <v>38</v>
      </c>
      <c r="B121" s="95" t="s">
        <v>0</v>
      </c>
      <c r="C121" s="96" t="s">
        <v>96</v>
      </c>
      <c r="D121" s="81" t="s">
        <v>0</v>
      </c>
      <c r="E121" s="91">
        <v>45517</v>
      </c>
      <c r="F121" s="56" t="s">
        <v>19</v>
      </c>
      <c r="G121" s="76">
        <v>10260027</v>
      </c>
      <c r="H121" s="114">
        <v>46048</v>
      </c>
      <c r="I121" s="76" t="s">
        <v>1137</v>
      </c>
      <c r="J121" s="54" t="s">
        <v>57</v>
      </c>
      <c r="K121" s="54" t="s">
        <v>21</v>
      </c>
      <c r="L121" s="100">
        <v>211469</v>
      </c>
      <c r="M121" s="67">
        <v>46023</v>
      </c>
    </row>
    <row r="122" spans="1:13" x14ac:dyDescent="0.2">
      <c r="A122" s="54" t="s">
        <v>38</v>
      </c>
      <c r="B122" s="95" t="s">
        <v>0</v>
      </c>
      <c r="C122" s="96" t="s">
        <v>96</v>
      </c>
      <c r="D122" s="81" t="s">
        <v>0</v>
      </c>
      <c r="E122" s="91">
        <v>45517</v>
      </c>
      <c r="F122" s="56" t="s">
        <v>19</v>
      </c>
      <c r="G122" s="76">
        <v>10260028</v>
      </c>
      <c r="H122" s="114">
        <v>46048</v>
      </c>
      <c r="I122" s="76" t="s">
        <v>1137</v>
      </c>
      <c r="J122" s="54" t="s">
        <v>57</v>
      </c>
      <c r="K122" s="54" t="s">
        <v>21</v>
      </c>
      <c r="L122" s="100">
        <v>164469</v>
      </c>
      <c r="M122" s="67">
        <v>46023</v>
      </c>
    </row>
    <row r="123" spans="1:13" x14ac:dyDescent="0.2">
      <c r="A123" s="54" t="s">
        <v>38</v>
      </c>
      <c r="B123" s="95" t="s">
        <v>0</v>
      </c>
      <c r="C123" s="96" t="s">
        <v>96</v>
      </c>
      <c r="D123" s="81" t="s">
        <v>0</v>
      </c>
      <c r="E123" s="91">
        <v>45517</v>
      </c>
      <c r="F123" s="56" t="s">
        <v>19</v>
      </c>
      <c r="G123" s="76">
        <v>10260029</v>
      </c>
      <c r="H123" s="114">
        <v>46048</v>
      </c>
      <c r="I123" s="76" t="s">
        <v>1137</v>
      </c>
      <c r="J123" s="54" t="s">
        <v>57</v>
      </c>
      <c r="K123" s="54" t="s">
        <v>21</v>
      </c>
      <c r="L123" s="100">
        <v>175469</v>
      </c>
      <c r="M123" s="67">
        <v>46023</v>
      </c>
    </row>
    <row r="124" spans="1:13" x14ac:dyDescent="0.2">
      <c r="A124" s="54" t="s">
        <v>38</v>
      </c>
      <c r="B124" s="95" t="s">
        <v>0</v>
      </c>
      <c r="C124" s="96" t="s">
        <v>96</v>
      </c>
      <c r="D124" s="81" t="s">
        <v>0</v>
      </c>
      <c r="E124" s="91">
        <v>45517</v>
      </c>
      <c r="F124" s="56" t="s">
        <v>19</v>
      </c>
      <c r="G124" s="76">
        <v>10260030</v>
      </c>
      <c r="H124" s="114">
        <v>46048</v>
      </c>
      <c r="I124" s="76" t="s">
        <v>1137</v>
      </c>
      <c r="J124" s="54" t="s">
        <v>57</v>
      </c>
      <c r="K124" s="54" t="s">
        <v>21</v>
      </c>
      <c r="L124" s="100">
        <v>189469</v>
      </c>
      <c r="M124" s="67">
        <v>46023</v>
      </c>
    </row>
    <row r="125" spans="1:13" x14ac:dyDescent="0.2">
      <c r="A125" s="54" t="s">
        <v>38</v>
      </c>
      <c r="B125" s="95" t="s">
        <v>0</v>
      </c>
      <c r="C125" s="96" t="s">
        <v>96</v>
      </c>
      <c r="D125" s="81" t="s">
        <v>0</v>
      </c>
      <c r="E125" s="91">
        <v>45517</v>
      </c>
      <c r="F125" s="56" t="s">
        <v>19</v>
      </c>
      <c r="G125" s="76">
        <v>10260031</v>
      </c>
      <c r="H125" s="114">
        <v>46048</v>
      </c>
      <c r="I125" s="76" t="s">
        <v>1137</v>
      </c>
      <c r="J125" s="54" t="s">
        <v>57</v>
      </c>
      <c r="K125" s="54" t="s">
        <v>21</v>
      </c>
      <c r="L125" s="100">
        <v>189469</v>
      </c>
      <c r="M125" s="67">
        <v>46023</v>
      </c>
    </row>
    <row r="126" spans="1:13" x14ac:dyDescent="0.2">
      <c r="A126" s="54" t="s">
        <v>38</v>
      </c>
      <c r="B126" s="95" t="s">
        <v>0</v>
      </c>
      <c r="C126" s="96" t="s">
        <v>96</v>
      </c>
      <c r="D126" s="81" t="s">
        <v>0</v>
      </c>
      <c r="E126" s="91">
        <v>45517</v>
      </c>
      <c r="F126" s="56" t="s">
        <v>19</v>
      </c>
      <c r="G126" s="76">
        <v>10260032</v>
      </c>
      <c r="H126" s="114">
        <v>46050</v>
      </c>
      <c r="I126" s="76" t="s">
        <v>1138</v>
      </c>
      <c r="J126" s="54" t="s">
        <v>57</v>
      </c>
      <c r="K126" s="54" t="s">
        <v>21</v>
      </c>
      <c r="L126" s="100">
        <v>299397</v>
      </c>
      <c r="M126" s="67">
        <v>46023</v>
      </c>
    </row>
    <row r="127" spans="1:13" x14ac:dyDescent="0.2">
      <c r="A127" s="54" t="s">
        <v>38</v>
      </c>
      <c r="B127" s="95" t="s">
        <v>0</v>
      </c>
      <c r="C127" s="96" t="s">
        <v>96</v>
      </c>
      <c r="D127" s="81" t="s">
        <v>0</v>
      </c>
      <c r="E127" s="91">
        <v>45517</v>
      </c>
      <c r="F127" s="56" t="s">
        <v>19</v>
      </c>
      <c r="G127" s="76">
        <v>10260033</v>
      </c>
      <c r="H127" s="114">
        <v>46052</v>
      </c>
      <c r="I127" s="76" t="s">
        <v>1139</v>
      </c>
      <c r="J127" s="54" t="s">
        <v>57</v>
      </c>
      <c r="K127" s="54" t="s">
        <v>21</v>
      </c>
      <c r="L127" s="100">
        <v>300326</v>
      </c>
      <c r="M127" s="67">
        <v>46023</v>
      </c>
    </row>
    <row r="128" spans="1:13" x14ac:dyDescent="0.2">
      <c r="A128" s="54" t="s">
        <v>38</v>
      </c>
      <c r="B128" s="95" t="s">
        <v>0</v>
      </c>
      <c r="C128" s="96" t="s">
        <v>96</v>
      </c>
      <c r="D128" s="81" t="s">
        <v>0</v>
      </c>
      <c r="E128" s="91">
        <v>45517</v>
      </c>
      <c r="F128" s="56" t="s">
        <v>19</v>
      </c>
      <c r="G128" s="76">
        <v>10260034</v>
      </c>
      <c r="H128" s="114">
        <v>46052</v>
      </c>
      <c r="I128" s="76" t="s">
        <v>1139</v>
      </c>
      <c r="J128" s="54" t="s">
        <v>57</v>
      </c>
      <c r="K128" s="54" t="s">
        <v>21</v>
      </c>
      <c r="L128" s="100">
        <v>300326</v>
      </c>
      <c r="M128" s="67">
        <v>46023</v>
      </c>
    </row>
    <row r="129" spans="1:13" x14ac:dyDescent="0.2">
      <c r="A129" s="54" t="s">
        <v>38</v>
      </c>
      <c r="B129" s="95" t="s">
        <v>0</v>
      </c>
      <c r="C129" s="96" t="s">
        <v>96</v>
      </c>
      <c r="D129" s="81" t="s">
        <v>0</v>
      </c>
      <c r="E129" s="91">
        <v>45517</v>
      </c>
      <c r="F129" s="56" t="s">
        <v>19</v>
      </c>
      <c r="G129" s="76">
        <v>10260035</v>
      </c>
      <c r="H129" s="114">
        <v>46052</v>
      </c>
      <c r="I129" s="76" t="s">
        <v>1139</v>
      </c>
      <c r="J129" s="54" t="s">
        <v>57</v>
      </c>
      <c r="K129" s="54" t="s">
        <v>21</v>
      </c>
      <c r="L129" s="100">
        <v>300326</v>
      </c>
      <c r="M129" s="67">
        <v>46023</v>
      </c>
    </row>
    <row r="130" spans="1:13" x14ac:dyDescent="0.2">
      <c r="A130" s="54" t="s">
        <v>38</v>
      </c>
      <c r="B130" s="95" t="s">
        <v>0</v>
      </c>
      <c r="C130" s="96" t="s">
        <v>96</v>
      </c>
      <c r="D130" s="81" t="s">
        <v>0</v>
      </c>
      <c r="E130" s="91">
        <v>45517</v>
      </c>
      <c r="F130" s="56" t="s">
        <v>19</v>
      </c>
      <c r="G130" s="76">
        <v>10260036</v>
      </c>
      <c r="H130" s="114">
        <v>46052</v>
      </c>
      <c r="I130" s="76" t="s">
        <v>1139</v>
      </c>
      <c r="J130" s="54" t="s">
        <v>57</v>
      </c>
      <c r="K130" s="54" t="s">
        <v>21</v>
      </c>
      <c r="L130" s="100">
        <v>308326</v>
      </c>
      <c r="M130" s="67">
        <v>46023</v>
      </c>
    </row>
    <row r="131" spans="1:13" x14ac:dyDescent="0.2">
      <c r="A131" s="54" t="s">
        <v>38</v>
      </c>
      <c r="B131" s="95" t="s">
        <v>0</v>
      </c>
      <c r="C131" s="96" t="s">
        <v>96</v>
      </c>
      <c r="D131" s="81" t="s">
        <v>0</v>
      </c>
      <c r="E131" s="91">
        <v>45517</v>
      </c>
      <c r="F131" s="56" t="s">
        <v>19</v>
      </c>
      <c r="G131" s="76">
        <v>10260037</v>
      </c>
      <c r="H131" s="114">
        <v>46052</v>
      </c>
      <c r="I131" s="76" t="s">
        <v>1140</v>
      </c>
      <c r="J131" s="54" t="s">
        <v>57</v>
      </c>
      <c r="K131" s="54" t="s">
        <v>21</v>
      </c>
      <c r="L131" s="100">
        <v>358426</v>
      </c>
      <c r="M131" s="67">
        <v>46023</v>
      </c>
    </row>
    <row r="132" spans="1:13" x14ac:dyDescent="0.2">
      <c r="A132" s="54" t="s">
        <v>38</v>
      </c>
      <c r="B132" s="95" t="s">
        <v>0</v>
      </c>
      <c r="C132" s="96" t="s">
        <v>96</v>
      </c>
      <c r="D132" s="81" t="s">
        <v>0</v>
      </c>
      <c r="E132" s="91">
        <v>45517</v>
      </c>
      <c r="F132" s="56" t="s">
        <v>19</v>
      </c>
      <c r="G132" s="76">
        <v>10260038</v>
      </c>
      <c r="H132" s="114">
        <v>46052</v>
      </c>
      <c r="I132" s="76" t="s">
        <v>1141</v>
      </c>
      <c r="J132" s="54" t="s">
        <v>57</v>
      </c>
      <c r="K132" s="54" t="s">
        <v>21</v>
      </c>
      <c r="L132" s="100">
        <v>211283</v>
      </c>
      <c r="M132" s="67">
        <v>46023</v>
      </c>
    </row>
    <row r="133" spans="1:13" x14ac:dyDescent="0.2">
      <c r="A133" s="54" t="s">
        <v>38</v>
      </c>
      <c r="B133" s="95" t="s">
        <v>0</v>
      </c>
      <c r="C133" s="96" t="s">
        <v>96</v>
      </c>
      <c r="D133" s="81" t="s">
        <v>0</v>
      </c>
      <c r="E133" s="91">
        <v>45517</v>
      </c>
      <c r="F133" s="56" t="s">
        <v>19</v>
      </c>
      <c r="G133" s="76">
        <v>10260039</v>
      </c>
      <c r="H133" s="114">
        <v>46052</v>
      </c>
      <c r="I133" s="76" t="s">
        <v>1142</v>
      </c>
      <c r="J133" s="54" t="s">
        <v>57</v>
      </c>
      <c r="K133" s="54" t="s">
        <v>21</v>
      </c>
      <c r="L133" s="100">
        <v>387426</v>
      </c>
      <c r="M133" s="67">
        <v>46023</v>
      </c>
    </row>
    <row r="134" spans="1:13" x14ac:dyDescent="0.2">
      <c r="A134" s="54" t="s">
        <v>38</v>
      </c>
      <c r="B134" s="81" t="s">
        <v>207</v>
      </c>
      <c r="C134" s="76" t="s">
        <v>1143</v>
      </c>
      <c r="D134" s="81" t="s">
        <v>42</v>
      </c>
      <c r="E134" s="114">
        <v>46041</v>
      </c>
      <c r="F134" s="76" t="s">
        <v>17</v>
      </c>
      <c r="G134" s="76" t="s">
        <v>67</v>
      </c>
      <c r="H134" s="114">
        <v>46041</v>
      </c>
      <c r="I134" s="76" t="s">
        <v>1144</v>
      </c>
      <c r="J134" s="76" t="s">
        <v>1145</v>
      </c>
      <c r="K134" s="112" t="s">
        <v>1146</v>
      </c>
      <c r="L134" s="100">
        <v>3000000</v>
      </c>
      <c r="M134" s="67">
        <v>46023</v>
      </c>
    </row>
    <row r="135" spans="1:13" x14ac:dyDescent="0.2">
      <c r="A135" s="54" t="s">
        <v>29</v>
      </c>
      <c r="B135" s="95" t="s">
        <v>0</v>
      </c>
      <c r="C135" s="96" t="s">
        <v>96</v>
      </c>
      <c r="D135" s="81" t="s">
        <v>0</v>
      </c>
      <c r="E135" s="91">
        <v>45517</v>
      </c>
      <c r="F135" s="56" t="s">
        <v>19</v>
      </c>
      <c r="G135" s="54">
        <v>11260001</v>
      </c>
      <c r="H135" s="91">
        <v>46027</v>
      </c>
      <c r="I135" s="54" t="s">
        <v>1147</v>
      </c>
      <c r="J135" s="54" t="s">
        <v>57</v>
      </c>
      <c r="K135" s="54" t="s">
        <v>21</v>
      </c>
      <c r="L135" s="93">
        <v>35500</v>
      </c>
      <c r="M135" s="67">
        <v>46023</v>
      </c>
    </row>
    <row r="136" spans="1:13" x14ac:dyDescent="0.2">
      <c r="A136" s="54" t="s">
        <v>29</v>
      </c>
      <c r="B136" s="95" t="s">
        <v>0</v>
      </c>
      <c r="C136" s="96" t="s">
        <v>96</v>
      </c>
      <c r="D136" s="81" t="s">
        <v>0</v>
      </c>
      <c r="E136" s="91">
        <v>45517</v>
      </c>
      <c r="F136" s="56" t="s">
        <v>19</v>
      </c>
      <c r="G136" s="54">
        <v>11260002</v>
      </c>
      <c r="H136" s="91">
        <v>46030</v>
      </c>
      <c r="I136" s="54" t="s">
        <v>1148</v>
      </c>
      <c r="J136" s="54" t="s">
        <v>57</v>
      </c>
      <c r="K136" s="54" t="s">
        <v>21</v>
      </c>
      <c r="L136" s="93">
        <v>466572</v>
      </c>
      <c r="M136" s="67">
        <v>46023</v>
      </c>
    </row>
    <row r="137" spans="1:13" x14ac:dyDescent="0.2">
      <c r="A137" s="54" t="s">
        <v>29</v>
      </c>
      <c r="B137" s="81" t="s">
        <v>207</v>
      </c>
      <c r="C137" s="56" t="s">
        <v>1149</v>
      </c>
      <c r="D137" s="81" t="s">
        <v>42</v>
      </c>
      <c r="E137" s="75">
        <v>46030</v>
      </c>
      <c r="F137" s="68" t="s">
        <v>18</v>
      </c>
      <c r="G137" s="54">
        <v>11260004</v>
      </c>
      <c r="H137" s="91">
        <v>46030</v>
      </c>
      <c r="I137" s="54" t="s">
        <v>1150</v>
      </c>
      <c r="J137" s="54" t="s">
        <v>1151</v>
      </c>
      <c r="K137" s="54" t="s">
        <v>1152</v>
      </c>
      <c r="L137" s="93">
        <v>1071000</v>
      </c>
      <c r="M137" s="67">
        <v>46023</v>
      </c>
    </row>
    <row r="138" spans="1:13" x14ac:dyDescent="0.2">
      <c r="A138" s="54" t="s">
        <v>29</v>
      </c>
      <c r="B138" s="95" t="s">
        <v>0</v>
      </c>
      <c r="C138" s="96" t="s">
        <v>96</v>
      </c>
      <c r="D138" s="81" t="s">
        <v>0</v>
      </c>
      <c r="E138" s="91">
        <v>45517</v>
      </c>
      <c r="F138" s="56" t="s">
        <v>19</v>
      </c>
      <c r="G138" s="54">
        <v>11260005</v>
      </c>
      <c r="H138" s="91">
        <v>46035</v>
      </c>
      <c r="I138" s="54" t="s">
        <v>1153</v>
      </c>
      <c r="J138" s="54" t="s">
        <v>57</v>
      </c>
      <c r="K138" s="54" t="s">
        <v>21</v>
      </c>
      <c r="L138" s="93">
        <v>330700</v>
      </c>
      <c r="M138" s="67">
        <v>46023</v>
      </c>
    </row>
    <row r="139" spans="1:13" x14ac:dyDescent="0.2">
      <c r="A139" s="54" t="s">
        <v>29</v>
      </c>
      <c r="B139" s="95" t="s">
        <v>0</v>
      </c>
      <c r="C139" s="96" t="s">
        <v>96</v>
      </c>
      <c r="D139" s="81" t="s">
        <v>0</v>
      </c>
      <c r="E139" s="91">
        <v>45517</v>
      </c>
      <c r="F139" s="56" t="s">
        <v>19</v>
      </c>
      <c r="G139" s="54">
        <v>11260008</v>
      </c>
      <c r="H139" s="91">
        <v>46036</v>
      </c>
      <c r="I139" s="54" t="s">
        <v>1154</v>
      </c>
      <c r="J139" s="54" t="s">
        <v>57</v>
      </c>
      <c r="K139" s="54" t="s">
        <v>21</v>
      </c>
      <c r="L139" s="93">
        <v>233848</v>
      </c>
      <c r="M139" s="67">
        <v>46023</v>
      </c>
    </row>
    <row r="140" spans="1:13" x14ac:dyDescent="0.2">
      <c r="A140" s="54" t="s">
        <v>29</v>
      </c>
      <c r="B140" s="97" t="s">
        <v>109</v>
      </c>
      <c r="C140" s="56" t="s">
        <v>12</v>
      </c>
      <c r="D140" s="81" t="s">
        <v>42</v>
      </c>
      <c r="E140" s="56" t="s">
        <v>12</v>
      </c>
      <c r="F140" s="68" t="s">
        <v>18</v>
      </c>
      <c r="G140" s="54">
        <v>11260015</v>
      </c>
      <c r="H140" s="91">
        <v>46045</v>
      </c>
      <c r="I140" s="54" t="s">
        <v>1155</v>
      </c>
      <c r="J140" s="54" t="s">
        <v>86</v>
      </c>
      <c r="K140" s="54" t="s">
        <v>87</v>
      </c>
      <c r="L140" s="93">
        <v>60690</v>
      </c>
      <c r="M140" s="67">
        <v>46023</v>
      </c>
    </row>
    <row r="141" spans="1:13" x14ac:dyDescent="0.2">
      <c r="A141" s="54" t="s">
        <v>29</v>
      </c>
      <c r="B141" s="97" t="s">
        <v>109</v>
      </c>
      <c r="C141" s="56" t="s">
        <v>12</v>
      </c>
      <c r="D141" s="81" t="s">
        <v>42</v>
      </c>
      <c r="E141" s="56" t="s">
        <v>12</v>
      </c>
      <c r="F141" s="68" t="s">
        <v>18</v>
      </c>
      <c r="G141" s="54">
        <v>11260016</v>
      </c>
      <c r="H141" s="91">
        <v>46048</v>
      </c>
      <c r="I141" s="54" t="s">
        <v>1156</v>
      </c>
      <c r="J141" s="54" t="s">
        <v>1157</v>
      </c>
      <c r="K141" s="54" t="s">
        <v>1158</v>
      </c>
      <c r="L141" s="93">
        <v>94395</v>
      </c>
      <c r="M141" s="67">
        <v>46023</v>
      </c>
    </row>
    <row r="142" spans="1:13" x14ac:dyDescent="0.2">
      <c r="A142" s="54" t="s">
        <v>29</v>
      </c>
      <c r="B142" s="95" t="s">
        <v>0</v>
      </c>
      <c r="C142" s="96" t="s">
        <v>96</v>
      </c>
      <c r="D142" s="81" t="s">
        <v>0</v>
      </c>
      <c r="E142" s="91">
        <v>45517</v>
      </c>
      <c r="F142" s="56" t="s">
        <v>19</v>
      </c>
      <c r="G142" s="54">
        <v>11260018</v>
      </c>
      <c r="H142" s="91">
        <v>46050</v>
      </c>
      <c r="I142" s="54" t="s">
        <v>1159</v>
      </c>
      <c r="J142" s="54" t="s">
        <v>57</v>
      </c>
      <c r="K142" s="54" t="s">
        <v>21</v>
      </c>
      <c r="L142" s="93">
        <v>772046</v>
      </c>
      <c r="M142" s="67">
        <v>46023</v>
      </c>
    </row>
    <row r="143" spans="1:13" x14ac:dyDescent="0.2">
      <c r="A143" s="54" t="s">
        <v>29</v>
      </c>
      <c r="B143" s="95" t="s">
        <v>0</v>
      </c>
      <c r="C143" s="96" t="s">
        <v>96</v>
      </c>
      <c r="D143" s="81" t="s">
        <v>0</v>
      </c>
      <c r="E143" s="91">
        <v>45517</v>
      </c>
      <c r="F143" s="56" t="s">
        <v>19</v>
      </c>
      <c r="G143" s="54">
        <v>11260021</v>
      </c>
      <c r="H143" s="91">
        <v>46052</v>
      </c>
      <c r="I143" s="54" t="s">
        <v>1159</v>
      </c>
      <c r="J143" s="54" t="s">
        <v>57</v>
      </c>
      <c r="K143" s="54" t="s">
        <v>21</v>
      </c>
      <c r="L143" s="93">
        <v>646937</v>
      </c>
      <c r="M143" s="67">
        <v>46023</v>
      </c>
    </row>
    <row r="144" spans="1:13" x14ac:dyDescent="0.2">
      <c r="A144" s="54" t="s">
        <v>28</v>
      </c>
      <c r="B144" s="95" t="s">
        <v>0</v>
      </c>
      <c r="C144" s="96" t="s">
        <v>96</v>
      </c>
      <c r="D144" s="81" t="s">
        <v>0</v>
      </c>
      <c r="E144" s="91">
        <v>45517</v>
      </c>
      <c r="F144" s="56" t="s">
        <v>19</v>
      </c>
      <c r="G144" s="54">
        <v>12260004</v>
      </c>
      <c r="H144" s="66">
        <v>46030</v>
      </c>
      <c r="I144" s="98" t="s">
        <v>1160</v>
      </c>
      <c r="J144" s="54" t="s">
        <v>57</v>
      </c>
      <c r="K144" s="54" t="s">
        <v>21</v>
      </c>
      <c r="L144" s="99">
        <v>297495</v>
      </c>
      <c r="M144" s="67">
        <v>46023</v>
      </c>
    </row>
    <row r="145" spans="1:13" x14ac:dyDescent="0.2">
      <c r="A145" s="54" t="s">
        <v>28</v>
      </c>
      <c r="B145" s="97" t="s">
        <v>109</v>
      </c>
      <c r="C145" s="56" t="s">
        <v>12</v>
      </c>
      <c r="D145" s="81" t="s">
        <v>42</v>
      </c>
      <c r="E145" s="56" t="s">
        <v>12</v>
      </c>
      <c r="F145" s="56" t="s">
        <v>19</v>
      </c>
      <c r="G145" s="54">
        <v>12260005</v>
      </c>
      <c r="H145" s="66">
        <v>46031</v>
      </c>
      <c r="I145" s="98" t="s">
        <v>1161</v>
      </c>
      <c r="J145" s="68" t="s">
        <v>1162</v>
      </c>
      <c r="K145" s="92" t="s">
        <v>1163</v>
      </c>
      <c r="L145" s="99">
        <v>208063</v>
      </c>
      <c r="M145" s="67">
        <v>46023</v>
      </c>
    </row>
    <row r="146" spans="1:13" x14ac:dyDescent="0.2">
      <c r="A146" s="54" t="s">
        <v>28</v>
      </c>
      <c r="B146" s="54" t="s">
        <v>933</v>
      </c>
      <c r="C146" s="56" t="s">
        <v>12</v>
      </c>
      <c r="D146" s="81" t="s">
        <v>42</v>
      </c>
      <c r="E146" s="56" t="s">
        <v>12</v>
      </c>
      <c r="F146" s="56" t="s">
        <v>19</v>
      </c>
      <c r="G146" s="54">
        <v>12260006</v>
      </c>
      <c r="H146" s="66">
        <v>46031</v>
      </c>
      <c r="I146" s="98" t="s">
        <v>1164</v>
      </c>
      <c r="J146" s="68" t="s">
        <v>1165</v>
      </c>
      <c r="K146" s="92" t="s">
        <v>1166</v>
      </c>
      <c r="L146" s="99">
        <v>1200000</v>
      </c>
      <c r="M146" s="67">
        <v>46023</v>
      </c>
    </row>
    <row r="147" spans="1:13" x14ac:dyDescent="0.2">
      <c r="A147" s="54" t="s">
        <v>28</v>
      </c>
      <c r="B147" s="97" t="s">
        <v>109</v>
      </c>
      <c r="C147" s="56" t="s">
        <v>12</v>
      </c>
      <c r="D147" s="81" t="s">
        <v>42</v>
      </c>
      <c r="E147" s="56" t="s">
        <v>12</v>
      </c>
      <c r="F147" s="56" t="s">
        <v>19</v>
      </c>
      <c r="G147" s="54">
        <v>12260007</v>
      </c>
      <c r="H147" s="66">
        <v>46031</v>
      </c>
      <c r="I147" s="98" t="s">
        <v>1167</v>
      </c>
      <c r="J147" s="68" t="s">
        <v>1168</v>
      </c>
      <c r="K147" s="92" t="s">
        <v>1169</v>
      </c>
      <c r="L147" s="99">
        <v>141593</v>
      </c>
      <c r="M147" s="67">
        <v>46023</v>
      </c>
    </row>
    <row r="148" spans="1:13" x14ac:dyDescent="0.2">
      <c r="A148" s="54" t="s">
        <v>28</v>
      </c>
      <c r="B148" s="97" t="s">
        <v>109</v>
      </c>
      <c r="C148" s="56" t="s">
        <v>12</v>
      </c>
      <c r="D148" s="81" t="s">
        <v>42</v>
      </c>
      <c r="E148" s="56" t="s">
        <v>12</v>
      </c>
      <c r="F148" s="56" t="s">
        <v>19</v>
      </c>
      <c r="G148" s="54">
        <v>12260009</v>
      </c>
      <c r="H148" s="66">
        <v>46035</v>
      </c>
      <c r="I148" s="98" t="s">
        <v>1170</v>
      </c>
      <c r="J148" s="68" t="s">
        <v>263</v>
      </c>
      <c r="K148" s="92" t="s">
        <v>264</v>
      </c>
      <c r="L148" s="99">
        <v>108643</v>
      </c>
      <c r="M148" s="67">
        <v>46023</v>
      </c>
    </row>
    <row r="149" spans="1:13" x14ac:dyDescent="0.2">
      <c r="A149" s="54" t="s">
        <v>28</v>
      </c>
      <c r="B149" s="54" t="s">
        <v>933</v>
      </c>
      <c r="C149" s="56" t="s">
        <v>12</v>
      </c>
      <c r="D149" s="81" t="s">
        <v>42</v>
      </c>
      <c r="E149" s="56" t="s">
        <v>12</v>
      </c>
      <c r="F149" s="56" t="s">
        <v>19</v>
      </c>
      <c r="G149" s="54">
        <v>12260010</v>
      </c>
      <c r="H149" s="66">
        <v>46036</v>
      </c>
      <c r="I149" s="54" t="s">
        <v>1171</v>
      </c>
      <c r="J149" s="68" t="s">
        <v>1165</v>
      </c>
      <c r="K149" s="92" t="s">
        <v>1166</v>
      </c>
      <c r="L149" s="99">
        <v>1200000</v>
      </c>
      <c r="M149" s="67">
        <v>46023</v>
      </c>
    </row>
    <row r="150" spans="1:13" x14ac:dyDescent="0.2">
      <c r="A150" s="54" t="s">
        <v>28</v>
      </c>
      <c r="B150" s="97" t="s">
        <v>109</v>
      </c>
      <c r="C150" s="56" t="s">
        <v>12</v>
      </c>
      <c r="D150" s="81" t="s">
        <v>42</v>
      </c>
      <c r="E150" s="56" t="s">
        <v>12</v>
      </c>
      <c r="F150" s="56" t="s">
        <v>19</v>
      </c>
      <c r="G150" s="54">
        <v>12260011</v>
      </c>
      <c r="H150" s="66">
        <v>46036</v>
      </c>
      <c r="I150" s="98" t="s">
        <v>1172</v>
      </c>
      <c r="J150" s="68" t="s">
        <v>1173</v>
      </c>
      <c r="K150" s="92" t="s">
        <v>1174</v>
      </c>
      <c r="L150" s="99">
        <v>200700</v>
      </c>
      <c r="M150" s="67">
        <v>46023</v>
      </c>
    </row>
    <row r="151" spans="1:13" x14ac:dyDescent="0.2">
      <c r="A151" s="54" t="s">
        <v>28</v>
      </c>
      <c r="B151" s="95" t="s">
        <v>0</v>
      </c>
      <c r="C151" s="96" t="s">
        <v>96</v>
      </c>
      <c r="D151" s="81" t="s">
        <v>0</v>
      </c>
      <c r="E151" s="91">
        <v>45517</v>
      </c>
      <c r="F151" s="56" t="s">
        <v>19</v>
      </c>
      <c r="G151" s="54">
        <v>12260012</v>
      </c>
      <c r="H151" s="66">
        <v>46037</v>
      </c>
      <c r="I151" s="54" t="s">
        <v>1175</v>
      </c>
      <c r="J151" s="54" t="s">
        <v>57</v>
      </c>
      <c r="K151" s="54" t="s">
        <v>21</v>
      </c>
      <c r="L151" s="99">
        <v>397170</v>
      </c>
      <c r="M151" s="67">
        <v>46023</v>
      </c>
    </row>
    <row r="152" spans="1:13" x14ac:dyDescent="0.2">
      <c r="A152" s="54" t="s">
        <v>28</v>
      </c>
      <c r="B152" s="97" t="s">
        <v>109</v>
      </c>
      <c r="C152" s="56" t="s">
        <v>12</v>
      </c>
      <c r="D152" s="81" t="s">
        <v>42</v>
      </c>
      <c r="E152" s="56" t="s">
        <v>12</v>
      </c>
      <c r="F152" s="56" t="s">
        <v>19</v>
      </c>
      <c r="G152" s="54">
        <v>12260013</v>
      </c>
      <c r="H152" s="66">
        <v>46038</v>
      </c>
      <c r="I152" s="54" t="s">
        <v>1176</v>
      </c>
      <c r="J152" s="68" t="s">
        <v>1177</v>
      </c>
      <c r="K152" s="92" t="s">
        <v>1178</v>
      </c>
      <c r="L152" s="99">
        <v>208250</v>
      </c>
      <c r="M152" s="67">
        <v>46023</v>
      </c>
    </row>
    <row r="153" spans="1:13" x14ac:dyDescent="0.2">
      <c r="A153" s="54" t="s">
        <v>28</v>
      </c>
      <c r="B153" s="97" t="s">
        <v>109</v>
      </c>
      <c r="C153" s="56" t="s">
        <v>12</v>
      </c>
      <c r="D153" s="81" t="s">
        <v>42</v>
      </c>
      <c r="E153" s="56" t="s">
        <v>12</v>
      </c>
      <c r="F153" s="56" t="s">
        <v>19</v>
      </c>
      <c r="G153" s="54">
        <v>12260014</v>
      </c>
      <c r="H153" s="66">
        <v>46044</v>
      </c>
      <c r="I153" s="98" t="s">
        <v>1179</v>
      </c>
      <c r="J153" s="68" t="s">
        <v>1177</v>
      </c>
      <c r="K153" s="92" t="s">
        <v>1178</v>
      </c>
      <c r="L153" s="99">
        <v>168980</v>
      </c>
      <c r="M153" s="67">
        <v>46023</v>
      </c>
    </row>
    <row r="154" spans="1:13" x14ac:dyDescent="0.2">
      <c r="A154" s="54" t="s">
        <v>31</v>
      </c>
      <c r="B154" s="97" t="s">
        <v>109</v>
      </c>
      <c r="C154" s="56" t="s">
        <v>12</v>
      </c>
      <c r="D154" s="81" t="s">
        <v>42</v>
      </c>
      <c r="E154" s="56" t="s">
        <v>12</v>
      </c>
      <c r="F154" s="56" t="s">
        <v>19</v>
      </c>
      <c r="G154" s="68">
        <v>13260006</v>
      </c>
      <c r="H154" s="66">
        <v>46035</v>
      </c>
      <c r="I154" s="68" t="s">
        <v>1180</v>
      </c>
      <c r="J154" s="68" t="s">
        <v>85</v>
      </c>
      <c r="K154" s="92" t="s">
        <v>168</v>
      </c>
      <c r="L154" s="115">
        <v>203880</v>
      </c>
      <c r="M154" s="67">
        <v>46023</v>
      </c>
    </row>
    <row r="155" spans="1:13" x14ac:dyDescent="0.2">
      <c r="A155" s="54" t="s">
        <v>31</v>
      </c>
      <c r="B155" s="95" t="s">
        <v>0</v>
      </c>
      <c r="C155" s="116" t="s">
        <v>81</v>
      </c>
      <c r="D155" s="81" t="s">
        <v>0</v>
      </c>
      <c r="E155" s="117">
        <v>45631</v>
      </c>
      <c r="F155" s="56" t="s">
        <v>19</v>
      </c>
      <c r="G155" s="68">
        <v>13260013</v>
      </c>
      <c r="H155" s="66">
        <v>46035</v>
      </c>
      <c r="I155" s="68" t="s">
        <v>1181</v>
      </c>
      <c r="J155" s="68" t="s">
        <v>65</v>
      </c>
      <c r="K155" s="92" t="s">
        <v>122</v>
      </c>
      <c r="L155" s="115">
        <v>556308</v>
      </c>
      <c r="M155" s="67">
        <v>46023</v>
      </c>
    </row>
    <row r="156" spans="1:13" x14ac:dyDescent="0.2">
      <c r="A156" s="54" t="s">
        <v>31</v>
      </c>
      <c r="B156" s="95" t="s">
        <v>0</v>
      </c>
      <c r="C156" s="116" t="s">
        <v>81</v>
      </c>
      <c r="D156" s="81" t="s">
        <v>0</v>
      </c>
      <c r="E156" s="117">
        <v>45631</v>
      </c>
      <c r="F156" s="56" t="s">
        <v>19</v>
      </c>
      <c r="G156" s="68">
        <v>13260027</v>
      </c>
      <c r="H156" s="66">
        <v>46048</v>
      </c>
      <c r="I156" s="68" t="s">
        <v>1182</v>
      </c>
      <c r="J156" s="68" t="s">
        <v>65</v>
      </c>
      <c r="K156" s="92" t="s">
        <v>122</v>
      </c>
      <c r="L156" s="115">
        <v>377330</v>
      </c>
      <c r="M156" s="67">
        <v>46023</v>
      </c>
    </row>
    <row r="157" spans="1:13" x14ac:dyDescent="0.2">
      <c r="A157" s="54" t="s">
        <v>31</v>
      </c>
      <c r="B157" s="81" t="s">
        <v>207</v>
      </c>
      <c r="C157" s="116" t="s">
        <v>1183</v>
      </c>
      <c r="D157" s="81" t="s">
        <v>42</v>
      </c>
      <c r="E157" s="117">
        <v>46050</v>
      </c>
      <c r="F157" s="56" t="s">
        <v>19</v>
      </c>
      <c r="G157" s="68">
        <v>13260028</v>
      </c>
      <c r="H157" s="66">
        <v>46051</v>
      </c>
      <c r="I157" s="68" t="s">
        <v>1184</v>
      </c>
      <c r="J157" s="68" t="s">
        <v>1185</v>
      </c>
      <c r="K157" s="92" t="s">
        <v>1186</v>
      </c>
      <c r="L157" s="115">
        <v>672945</v>
      </c>
      <c r="M157" s="67">
        <v>46023</v>
      </c>
    </row>
    <row r="158" spans="1:13" x14ac:dyDescent="0.2">
      <c r="A158" s="54" t="s">
        <v>31</v>
      </c>
      <c r="B158" s="95" t="s">
        <v>0</v>
      </c>
      <c r="C158" s="116" t="s">
        <v>81</v>
      </c>
      <c r="D158" s="81" t="s">
        <v>0</v>
      </c>
      <c r="E158" s="117">
        <v>45631</v>
      </c>
      <c r="F158" s="56" t="s">
        <v>19</v>
      </c>
      <c r="G158" s="68">
        <v>13260030</v>
      </c>
      <c r="H158" s="66">
        <v>46052</v>
      </c>
      <c r="I158" s="68" t="s">
        <v>1187</v>
      </c>
      <c r="J158" s="68" t="s">
        <v>65</v>
      </c>
      <c r="K158" s="92" t="s">
        <v>122</v>
      </c>
      <c r="L158" s="115">
        <v>277960</v>
      </c>
      <c r="M158" s="67">
        <v>46023</v>
      </c>
    </row>
    <row r="159" spans="1:13" x14ac:dyDescent="0.2">
      <c r="A159" s="54" t="s">
        <v>33</v>
      </c>
      <c r="B159" s="97" t="s">
        <v>109</v>
      </c>
      <c r="C159" s="56" t="s">
        <v>12</v>
      </c>
      <c r="D159" s="81" t="s">
        <v>42</v>
      </c>
      <c r="E159" s="56" t="s">
        <v>12</v>
      </c>
      <c r="F159" s="56" t="s">
        <v>19</v>
      </c>
      <c r="G159" s="68">
        <v>14260003</v>
      </c>
      <c r="H159" s="66">
        <v>46037</v>
      </c>
      <c r="I159" s="54" t="s">
        <v>1188</v>
      </c>
      <c r="J159" s="118" t="s">
        <v>125</v>
      </c>
      <c r="K159" s="68" t="s">
        <v>82</v>
      </c>
      <c r="L159" s="93">
        <v>202300</v>
      </c>
      <c r="M159" s="67">
        <v>46023</v>
      </c>
    </row>
    <row r="160" spans="1:13" x14ac:dyDescent="0.2">
      <c r="A160" s="54" t="s">
        <v>33</v>
      </c>
      <c r="B160" s="97" t="s">
        <v>109</v>
      </c>
      <c r="C160" s="56" t="s">
        <v>12</v>
      </c>
      <c r="D160" s="81" t="s">
        <v>42</v>
      </c>
      <c r="E160" s="56" t="s">
        <v>12</v>
      </c>
      <c r="F160" s="56" t="s">
        <v>19</v>
      </c>
      <c r="G160" s="68">
        <v>14260004</v>
      </c>
      <c r="H160" s="66">
        <v>46038</v>
      </c>
      <c r="I160" s="54" t="s">
        <v>1189</v>
      </c>
      <c r="J160" s="118" t="s">
        <v>1190</v>
      </c>
      <c r="K160" s="68" t="s">
        <v>1191</v>
      </c>
      <c r="L160" s="93">
        <v>208250</v>
      </c>
      <c r="M160" s="67">
        <v>46023</v>
      </c>
    </row>
    <row r="161" spans="1:13" x14ac:dyDescent="0.2">
      <c r="A161" s="54" t="s">
        <v>33</v>
      </c>
      <c r="B161" s="97" t="s">
        <v>109</v>
      </c>
      <c r="C161" s="56" t="s">
        <v>12</v>
      </c>
      <c r="D161" s="81" t="s">
        <v>42</v>
      </c>
      <c r="E161" s="56" t="s">
        <v>12</v>
      </c>
      <c r="F161" s="56" t="s">
        <v>19</v>
      </c>
      <c r="G161" s="68">
        <v>14260006</v>
      </c>
      <c r="H161" s="66">
        <v>46042</v>
      </c>
      <c r="I161" s="54" t="s">
        <v>1192</v>
      </c>
      <c r="J161" s="118" t="s">
        <v>198</v>
      </c>
      <c r="K161" s="68" t="s">
        <v>199</v>
      </c>
      <c r="L161" s="93">
        <v>177065</v>
      </c>
      <c r="M161" s="67">
        <v>46023</v>
      </c>
    </row>
    <row r="162" spans="1:13" x14ac:dyDescent="0.2">
      <c r="A162" s="54" t="s">
        <v>33</v>
      </c>
      <c r="B162" s="97" t="s">
        <v>109</v>
      </c>
      <c r="C162" s="56" t="s">
        <v>12</v>
      </c>
      <c r="D162" s="81" t="s">
        <v>42</v>
      </c>
      <c r="E162" s="56" t="s">
        <v>12</v>
      </c>
      <c r="F162" s="56" t="s">
        <v>19</v>
      </c>
      <c r="G162" s="68">
        <v>14260008</v>
      </c>
      <c r="H162" s="66">
        <v>46049</v>
      </c>
      <c r="I162" s="54" t="s">
        <v>1189</v>
      </c>
      <c r="J162" s="118" t="s">
        <v>1193</v>
      </c>
      <c r="K162" s="68" t="s">
        <v>1191</v>
      </c>
      <c r="L162" s="93">
        <v>153629</v>
      </c>
      <c r="M162" s="67">
        <v>46023</v>
      </c>
    </row>
    <row r="163" spans="1:13" x14ac:dyDescent="0.2">
      <c r="A163" s="54" t="s">
        <v>33</v>
      </c>
      <c r="B163" s="97" t="s">
        <v>109</v>
      </c>
      <c r="C163" s="56" t="s">
        <v>12</v>
      </c>
      <c r="D163" s="81" t="s">
        <v>42</v>
      </c>
      <c r="E163" s="56" t="s">
        <v>12</v>
      </c>
      <c r="F163" s="56" t="s">
        <v>19</v>
      </c>
      <c r="G163" s="68">
        <v>14260010</v>
      </c>
      <c r="H163" s="66">
        <v>46052</v>
      </c>
      <c r="I163" s="54" t="s">
        <v>1194</v>
      </c>
      <c r="J163" s="118" t="s">
        <v>198</v>
      </c>
      <c r="K163" s="68" t="s">
        <v>199</v>
      </c>
      <c r="L163" s="93">
        <v>110468</v>
      </c>
      <c r="M163" s="67">
        <v>46023</v>
      </c>
    </row>
    <row r="164" spans="1:13" x14ac:dyDescent="0.2">
      <c r="A164" s="54" t="s">
        <v>33</v>
      </c>
      <c r="B164" s="95" t="s">
        <v>0</v>
      </c>
      <c r="C164" s="54" t="s">
        <v>803</v>
      </c>
      <c r="D164" s="81" t="s">
        <v>0</v>
      </c>
      <c r="E164" s="91">
        <v>45586</v>
      </c>
      <c r="F164" s="56" t="s">
        <v>19</v>
      </c>
      <c r="G164" s="68">
        <v>14260011</v>
      </c>
      <c r="H164" s="66">
        <v>46052</v>
      </c>
      <c r="I164" s="54" t="s">
        <v>1195</v>
      </c>
      <c r="J164" s="118" t="s">
        <v>805</v>
      </c>
      <c r="K164" s="68" t="s">
        <v>806</v>
      </c>
      <c r="L164" s="93">
        <v>477600</v>
      </c>
      <c r="M164" s="67">
        <v>46023</v>
      </c>
    </row>
    <row r="165" spans="1:13" x14ac:dyDescent="0.2">
      <c r="A165" s="54" t="s">
        <v>26</v>
      </c>
      <c r="B165" s="95" t="s">
        <v>0</v>
      </c>
      <c r="C165" s="119" t="s">
        <v>1196</v>
      </c>
      <c r="D165" s="81" t="s">
        <v>0</v>
      </c>
      <c r="E165" s="120">
        <v>45909</v>
      </c>
      <c r="F165" s="56" t="s">
        <v>19</v>
      </c>
      <c r="G165" s="68">
        <v>15260001</v>
      </c>
      <c r="H165" s="66">
        <v>46027</v>
      </c>
      <c r="I165" s="68" t="s">
        <v>1197</v>
      </c>
      <c r="J165" s="68" t="s">
        <v>538</v>
      </c>
      <c r="K165" s="92" t="s">
        <v>539</v>
      </c>
      <c r="L165" s="93">
        <v>624300</v>
      </c>
      <c r="M165" s="67">
        <v>46023</v>
      </c>
    </row>
    <row r="166" spans="1:13" x14ac:dyDescent="0.2">
      <c r="A166" s="54" t="s">
        <v>26</v>
      </c>
      <c r="B166" s="95" t="s">
        <v>0</v>
      </c>
      <c r="C166" s="119" t="s">
        <v>1196</v>
      </c>
      <c r="D166" s="81" t="s">
        <v>0</v>
      </c>
      <c r="E166" s="120">
        <v>45909</v>
      </c>
      <c r="F166" s="56" t="s">
        <v>19</v>
      </c>
      <c r="G166" s="68">
        <v>15260002</v>
      </c>
      <c r="H166" s="66">
        <v>46028</v>
      </c>
      <c r="I166" s="68" t="s">
        <v>1198</v>
      </c>
      <c r="J166" s="68" t="s">
        <v>538</v>
      </c>
      <c r="K166" s="92" t="s">
        <v>539</v>
      </c>
      <c r="L166" s="93">
        <v>219152</v>
      </c>
      <c r="M166" s="67">
        <v>46023</v>
      </c>
    </row>
    <row r="167" spans="1:13" x14ac:dyDescent="0.2">
      <c r="A167" s="54" t="s">
        <v>26</v>
      </c>
      <c r="B167" s="97" t="s">
        <v>109</v>
      </c>
      <c r="C167" s="56" t="s">
        <v>12</v>
      </c>
      <c r="D167" s="81" t="s">
        <v>42</v>
      </c>
      <c r="E167" s="56" t="s">
        <v>12</v>
      </c>
      <c r="F167" s="56" t="s">
        <v>19</v>
      </c>
      <c r="G167" s="68">
        <v>15260003</v>
      </c>
      <c r="H167" s="66">
        <v>46028</v>
      </c>
      <c r="I167" s="68" t="s">
        <v>1199</v>
      </c>
      <c r="J167" s="68" t="s">
        <v>200</v>
      </c>
      <c r="K167" s="92" t="s">
        <v>201</v>
      </c>
      <c r="L167" s="93">
        <v>130900</v>
      </c>
      <c r="M167" s="67">
        <v>46023</v>
      </c>
    </row>
    <row r="168" spans="1:13" x14ac:dyDescent="0.2">
      <c r="A168" s="54" t="s">
        <v>26</v>
      </c>
      <c r="B168" s="97" t="s">
        <v>109</v>
      </c>
      <c r="C168" s="56" t="s">
        <v>12</v>
      </c>
      <c r="D168" s="81" t="s">
        <v>42</v>
      </c>
      <c r="E168" s="56" t="s">
        <v>12</v>
      </c>
      <c r="F168" s="56" t="s">
        <v>19</v>
      </c>
      <c r="G168" s="68">
        <v>15260005</v>
      </c>
      <c r="H168" s="66">
        <v>46029</v>
      </c>
      <c r="I168" s="68" t="s">
        <v>1200</v>
      </c>
      <c r="J168" s="68" t="s">
        <v>200</v>
      </c>
      <c r="K168" s="92" t="s">
        <v>201</v>
      </c>
      <c r="L168" s="93">
        <v>149940</v>
      </c>
      <c r="M168" s="67">
        <v>46023</v>
      </c>
    </row>
    <row r="169" spans="1:13" x14ac:dyDescent="0.2">
      <c r="A169" s="54" t="s">
        <v>26</v>
      </c>
      <c r="B169" s="97" t="s">
        <v>109</v>
      </c>
      <c r="C169" s="56" t="s">
        <v>12</v>
      </c>
      <c r="D169" s="81" t="s">
        <v>42</v>
      </c>
      <c r="E169" s="56" t="s">
        <v>12</v>
      </c>
      <c r="F169" s="56" t="s">
        <v>19</v>
      </c>
      <c r="G169" s="68">
        <v>15260011</v>
      </c>
      <c r="H169" s="66">
        <v>46041</v>
      </c>
      <c r="I169" s="68" t="s">
        <v>1201</v>
      </c>
      <c r="J169" s="68" t="s">
        <v>24</v>
      </c>
      <c r="K169" s="92" t="s">
        <v>25</v>
      </c>
      <c r="L169" s="93">
        <v>48909</v>
      </c>
      <c r="M169" s="67">
        <v>46023</v>
      </c>
    </row>
    <row r="170" spans="1:13" x14ac:dyDescent="0.2">
      <c r="A170" s="54" t="s">
        <v>26</v>
      </c>
      <c r="B170" s="97" t="s">
        <v>109</v>
      </c>
      <c r="C170" s="56" t="s">
        <v>12</v>
      </c>
      <c r="D170" s="81" t="s">
        <v>42</v>
      </c>
      <c r="E170" s="56" t="s">
        <v>12</v>
      </c>
      <c r="F170" s="56" t="s">
        <v>19</v>
      </c>
      <c r="G170" s="68">
        <v>15260012</v>
      </c>
      <c r="H170" s="66">
        <v>46041</v>
      </c>
      <c r="I170" s="68" t="s">
        <v>1202</v>
      </c>
      <c r="J170" s="68" t="s">
        <v>24</v>
      </c>
      <c r="K170" s="92" t="s">
        <v>25</v>
      </c>
      <c r="L170" s="93">
        <v>48909</v>
      </c>
      <c r="M170" s="67">
        <v>46023</v>
      </c>
    </row>
    <row r="171" spans="1:13" x14ac:dyDescent="0.2">
      <c r="A171" s="54" t="s">
        <v>26</v>
      </c>
      <c r="B171" s="97" t="s">
        <v>109</v>
      </c>
      <c r="C171" s="56" t="s">
        <v>12</v>
      </c>
      <c r="D171" s="81" t="s">
        <v>42</v>
      </c>
      <c r="E171" s="56" t="s">
        <v>12</v>
      </c>
      <c r="F171" s="56" t="s">
        <v>19</v>
      </c>
      <c r="G171" s="68">
        <v>15260013</v>
      </c>
      <c r="H171" s="66">
        <v>46041</v>
      </c>
      <c r="I171" s="68" t="s">
        <v>1203</v>
      </c>
      <c r="J171" s="68" t="s">
        <v>24</v>
      </c>
      <c r="K171" s="92" t="s">
        <v>25</v>
      </c>
      <c r="L171" s="93">
        <v>48909</v>
      </c>
      <c r="M171" s="67">
        <v>46023</v>
      </c>
    </row>
    <row r="172" spans="1:13" x14ac:dyDescent="0.2">
      <c r="A172" s="54" t="s">
        <v>26</v>
      </c>
      <c r="B172" s="97" t="s">
        <v>109</v>
      </c>
      <c r="C172" s="56" t="s">
        <v>12</v>
      </c>
      <c r="D172" s="81" t="s">
        <v>42</v>
      </c>
      <c r="E172" s="56" t="s">
        <v>12</v>
      </c>
      <c r="F172" s="56" t="s">
        <v>19</v>
      </c>
      <c r="G172" s="68">
        <v>15260014</v>
      </c>
      <c r="H172" s="66">
        <v>46041</v>
      </c>
      <c r="I172" s="68" t="s">
        <v>1203</v>
      </c>
      <c r="J172" s="68" t="s">
        <v>24</v>
      </c>
      <c r="K172" s="92" t="s">
        <v>25</v>
      </c>
      <c r="L172" s="93">
        <v>48909</v>
      </c>
      <c r="M172" s="67">
        <v>46023</v>
      </c>
    </row>
    <row r="173" spans="1:13" x14ac:dyDescent="0.2">
      <c r="A173" s="54" t="s">
        <v>26</v>
      </c>
      <c r="B173" s="97" t="s">
        <v>109</v>
      </c>
      <c r="C173" s="56" t="s">
        <v>12</v>
      </c>
      <c r="D173" s="81" t="s">
        <v>42</v>
      </c>
      <c r="E173" s="56" t="s">
        <v>12</v>
      </c>
      <c r="F173" s="56" t="s">
        <v>19</v>
      </c>
      <c r="G173" s="68">
        <v>15260016</v>
      </c>
      <c r="H173" s="66">
        <v>46043</v>
      </c>
      <c r="I173" s="68" t="s">
        <v>1204</v>
      </c>
      <c r="J173" s="68" t="s">
        <v>1205</v>
      </c>
      <c r="K173" s="92" t="s">
        <v>1206</v>
      </c>
      <c r="L173" s="93">
        <v>128520</v>
      </c>
      <c r="M173" s="67">
        <v>46023</v>
      </c>
    </row>
    <row r="174" spans="1:13" x14ac:dyDescent="0.2">
      <c r="A174" s="54" t="s">
        <v>26</v>
      </c>
      <c r="B174" s="97" t="s">
        <v>109</v>
      </c>
      <c r="C174" s="56" t="s">
        <v>12</v>
      </c>
      <c r="D174" s="81" t="s">
        <v>42</v>
      </c>
      <c r="E174" s="56" t="s">
        <v>12</v>
      </c>
      <c r="F174" s="56" t="s">
        <v>19</v>
      </c>
      <c r="G174" s="68">
        <v>15260017</v>
      </c>
      <c r="H174" s="66">
        <v>46043</v>
      </c>
      <c r="I174" s="68" t="s">
        <v>1207</v>
      </c>
      <c r="J174" s="68" t="s">
        <v>1208</v>
      </c>
      <c r="K174" s="92" t="s">
        <v>1209</v>
      </c>
      <c r="L174" s="93">
        <v>199920</v>
      </c>
      <c r="M174" s="67">
        <v>46023</v>
      </c>
    </row>
    <row r="175" spans="1:13" x14ac:dyDescent="0.2">
      <c r="A175" s="54" t="s">
        <v>26</v>
      </c>
      <c r="B175" s="95" t="s">
        <v>0</v>
      </c>
      <c r="C175" s="96" t="s">
        <v>96</v>
      </c>
      <c r="D175" s="81" t="s">
        <v>0</v>
      </c>
      <c r="E175" s="91">
        <v>45517</v>
      </c>
      <c r="F175" s="56" t="s">
        <v>19</v>
      </c>
      <c r="G175" s="68">
        <v>15260018</v>
      </c>
      <c r="H175" s="66">
        <v>46045</v>
      </c>
      <c r="I175" s="68" t="s">
        <v>1210</v>
      </c>
      <c r="J175" s="54" t="s">
        <v>57</v>
      </c>
      <c r="K175" s="54" t="s">
        <v>21</v>
      </c>
      <c r="L175" s="93">
        <v>204748</v>
      </c>
      <c r="M175" s="67">
        <v>46023</v>
      </c>
    </row>
    <row r="176" spans="1:13" x14ac:dyDescent="0.2">
      <c r="A176" s="54" t="s">
        <v>26</v>
      </c>
      <c r="B176" s="97" t="s">
        <v>109</v>
      </c>
      <c r="C176" s="56" t="s">
        <v>12</v>
      </c>
      <c r="D176" s="81" t="s">
        <v>42</v>
      </c>
      <c r="E176" s="56" t="s">
        <v>12</v>
      </c>
      <c r="F176" s="56" t="s">
        <v>19</v>
      </c>
      <c r="G176" s="68">
        <v>15260020</v>
      </c>
      <c r="H176" s="66">
        <v>46048</v>
      </c>
      <c r="I176" s="68" t="s">
        <v>1211</v>
      </c>
      <c r="J176" s="68" t="s">
        <v>1212</v>
      </c>
      <c r="K176" s="92" t="s">
        <v>60</v>
      </c>
      <c r="L176" s="93">
        <v>119000</v>
      </c>
      <c r="M176" s="67">
        <v>46023</v>
      </c>
    </row>
    <row r="177" spans="1:13" x14ac:dyDescent="0.2">
      <c r="A177" s="54" t="s">
        <v>26</v>
      </c>
      <c r="B177" s="97" t="s">
        <v>109</v>
      </c>
      <c r="C177" s="56" t="s">
        <v>12</v>
      </c>
      <c r="D177" s="81" t="s">
        <v>42</v>
      </c>
      <c r="E177" s="56" t="s">
        <v>12</v>
      </c>
      <c r="F177" s="56" t="s">
        <v>19</v>
      </c>
      <c r="G177" s="68">
        <v>15260022</v>
      </c>
      <c r="H177" s="66">
        <v>46051</v>
      </c>
      <c r="I177" s="68" t="s">
        <v>1213</v>
      </c>
      <c r="J177" s="68" t="s">
        <v>1208</v>
      </c>
      <c r="K177" s="92" t="s">
        <v>1209</v>
      </c>
      <c r="L177" s="93">
        <v>202300</v>
      </c>
      <c r="M177" s="67">
        <v>46023</v>
      </c>
    </row>
    <row r="178" spans="1:13" x14ac:dyDescent="0.2">
      <c r="A178" s="54" t="s">
        <v>36</v>
      </c>
      <c r="B178" s="97" t="s">
        <v>109</v>
      </c>
      <c r="C178" s="56" t="s">
        <v>12</v>
      </c>
      <c r="D178" s="81" t="s">
        <v>42</v>
      </c>
      <c r="E178" s="56" t="s">
        <v>12</v>
      </c>
      <c r="F178" s="56" t="s">
        <v>19</v>
      </c>
      <c r="G178" s="68">
        <v>16260002</v>
      </c>
      <c r="H178" s="66">
        <v>46037</v>
      </c>
      <c r="I178" s="68" t="s">
        <v>821</v>
      </c>
      <c r="J178" s="68" t="s">
        <v>822</v>
      </c>
      <c r="K178" s="92" t="s">
        <v>823</v>
      </c>
      <c r="L178" s="121">
        <v>198611</v>
      </c>
      <c r="M178" s="67">
        <v>46023</v>
      </c>
    </row>
    <row r="179" spans="1:13" x14ac:dyDescent="0.2">
      <c r="A179" s="54" t="s">
        <v>36</v>
      </c>
      <c r="B179" s="81" t="s">
        <v>207</v>
      </c>
      <c r="C179" s="111" t="s">
        <v>1214</v>
      </c>
      <c r="D179" s="81" t="s">
        <v>42</v>
      </c>
      <c r="E179" s="105">
        <v>45882</v>
      </c>
      <c r="F179" s="56" t="s">
        <v>19</v>
      </c>
      <c r="G179" s="68">
        <v>16260003</v>
      </c>
      <c r="H179" s="66">
        <v>46037</v>
      </c>
      <c r="I179" s="68" t="s">
        <v>1215</v>
      </c>
      <c r="J179" s="68" t="s">
        <v>1216</v>
      </c>
      <c r="K179" s="92" t="s">
        <v>1217</v>
      </c>
      <c r="L179" s="121">
        <v>690200</v>
      </c>
      <c r="M179" s="67">
        <v>46023</v>
      </c>
    </row>
    <row r="180" spans="1:13" x14ac:dyDescent="0.2">
      <c r="A180" s="54" t="s">
        <v>36</v>
      </c>
      <c r="B180" s="97" t="s">
        <v>109</v>
      </c>
      <c r="C180" s="56" t="s">
        <v>12</v>
      </c>
      <c r="D180" s="81" t="s">
        <v>42</v>
      </c>
      <c r="E180" s="56" t="s">
        <v>12</v>
      </c>
      <c r="F180" s="56" t="s">
        <v>19</v>
      </c>
      <c r="G180" s="68">
        <v>16260007</v>
      </c>
      <c r="H180" s="66">
        <v>46041</v>
      </c>
      <c r="I180" s="68" t="s">
        <v>1218</v>
      </c>
      <c r="J180" s="68" t="s">
        <v>24</v>
      </c>
      <c r="K180" s="92" t="s">
        <v>25</v>
      </c>
      <c r="L180" s="121">
        <v>48909</v>
      </c>
      <c r="M180" s="67">
        <v>46023</v>
      </c>
    </row>
    <row r="181" spans="1:13" x14ac:dyDescent="0.2">
      <c r="A181" s="54" t="s">
        <v>36</v>
      </c>
      <c r="B181" s="97" t="s">
        <v>109</v>
      </c>
      <c r="C181" s="56" t="s">
        <v>12</v>
      </c>
      <c r="D181" s="81" t="s">
        <v>42</v>
      </c>
      <c r="E181" s="56" t="s">
        <v>12</v>
      </c>
      <c r="F181" s="56" t="s">
        <v>19</v>
      </c>
      <c r="G181" s="68">
        <v>16260008</v>
      </c>
      <c r="H181" s="66">
        <v>46041</v>
      </c>
      <c r="I181" s="68" t="s">
        <v>1219</v>
      </c>
      <c r="J181" s="68" t="s">
        <v>24</v>
      </c>
      <c r="K181" s="92" t="s">
        <v>25</v>
      </c>
      <c r="L181" s="121">
        <v>48909</v>
      </c>
      <c r="M181" s="67">
        <v>46023</v>
      </c>
    </row>
    <row r="182" spans="1:13" x14ac:dyDescent="0.2">
      <c r="A182" s="54" t="s">
        <v>36</v>
      </c>
      <c r="B182" s="97" t="s">
        <v>109</v>
      </c>
      <c r="C182" s="56" t="s">
        <v>12</v>
      </c>
      <c r="D182" s="81" t="s">
        <v>42</v>
      </c>
      <c r="E182" s="56" t="s">
        <v>12</v>
      </c>
      <c r="F182" s="56" t="s">
        <v>19</v>
      </c>
      <c r="G182" s="68">
        <v>16260009</v>
      </c>
      <c r="H182" s="66">
        <v>46041</v>
      </c>
      <c r="I182" s="68" t="s">
        <v>1220</v>
      </c>
      <c r="J182" s="68" t="s">
        <v>24</v>
      </c>
      <c r="K182" s="92" t="s">
        <v>25</v>
      </c>
      <c r="L182" s="121">
        <v>48909</v>
      </c>
      <c r="M182" s="67">
        <v>46023</v>
      </c>
    </row>
    <row r="183" spans="1:13" x14ac:dyDescent="0.2">
      <c r="A183" s="54" t="s">
        <v>36</v>
      </c>
      <c r="B183" s="97" t="s">
        <v>109</v>
      </c>
      <c r="C183" s="56" t="s">
        <v>12</v>
      </c>
      <c r="D183" s="81" t="s">
        <v>42</v>
      </c>
      <c r="E183" s="56" t="s">
        <v>12</v>
      </c>
      <c r="F183" s="56" t="s">
        <v>19</v>
      </c>
      <c r="G183" s="68">
        <v>16260010</v>
      </c>
      <c r="H183" s="66">
        <v>46041</v>
      </c>
      <c r="I183" s="68" t="s">
        <v>1221</v>
      </c>
      <c r="J183" s="68" t="s">
        <v>24</v>
      </c>
      <c r="K183" s="92" t="s">
        <v>25</v>
      </c>
      <c r="L183" s="121">
        <v>48909</v>
      </c>
      <c r="M183" s="67">
        <v>46023</v>
      </c>
    </row>
    <row r="184" spans="1:13" x14ac:dyDescent="0.2">
      <c r="A184" s="54" t="s">
        <v>36</v>
      </c>
      <c r="B184" s="97" t="s">
        <v>109</v>
      </c>
      <c r="C184" s="56" t="s">
        <v>12</v>
      </c>
      <c r="D184" s="81" t="s">
        <v>42</v>
      </c>
      <c r="E184" s="56" t="s">
        <v>12</v>
      </c>
      <c r="F184" s="56" t="s">
        <v>19</v>
      </c>
      <c r="G184" s="68">
        <v>16260011</v>
      </c>
      <c r="H184" s="66">
        <v>46042</v>
      </c>
      <c r="I184" s="68" t="s">
        <v>828</v>
      </c>
      <c r="J184" s="68" t="s">
        <v>83</v>
      </c>
      <c r="K184" s="92" t="s">
        <v>84</v>
      </c>
      <c r="L184" s="121">
        <v>204680</v>
      </c>
      <c r="M184" s="67">
        <v>46023</v>
      </c>
    </row>
    <row r="185" spans="1:13" x14ac:dyDescent="0.2">
      <c r="A185" s="54" t="s">
        <v>36</v>
      </c>
      <c r="B185" s="97" t="s">
        <v>109</v>
      </c>
      <c r="C185" s="56" t="s">
        <v>12</v>
      </c>
      <c r="D185" s="81" t="s">
        <v>42</v>
      </c>
      <c r="E185" s="56" t="s">
        <v>12</v>
      </c>
      <c r="F185" s="56" t="s">
        <v>19</v>
      </c>
      <c r="G185" s="68">
        <v>16260013</v>
      </c>
      <c r="H185" s="66">
        <v>46043</v>
      </c>
      <c r="I185" s="68" t="s">
        <v>829</v>
      </c>
      <c r="J185" s="68" t="s">
        <v>830</v>
      </c>
      <c r="K185" s="92" t="s">
        <v>831</v>
      </c>
      <c r="L185" s="121">
        <v>153392</v>
      </c>
      <c r="M185" s="67">
        <v>46023</v>
      </c>
    </row>
    <row r="186" spans="1:13" x14ac:dyDescent="0.2">
      <c r="A186" s="54" t="s">
        <v>36</v>
      </c>
      <c r="B186" s="97" t="s">
        <v>109</v>
      </c>
      <c r="C186" s="56" t="s">
        <v>12</v>
      </c>
      <c r="D186" s="81" t="s">
        <v>42</v>
      </c>
      <c r="E186" s="56" t="s">
        <v>12</v>
      </c>
      <c r="F186" s="56" t="s">
        <v>19</v>
      </c>
      <c r="G186" s="68">
        <v>16260014</v>
      </c>
      <c r="H186" s="66">
        <v>46043</v>
      </c>
      <c r="I186" s="68" t="s">
        <v>832</v>
      </c>
      <c r="J186" s="68" t="s">
        <v>830</v>
      </c>
      <c r="K186" s="92" t="s">
        <v>831</v>
      </c>
      <c r="L186" s="121">
        <v>94395</v>
      </c>
      <c r="M186" s="67">
        <v>46023</v>
      </c>
    </row>
    <row r="187" spans="1:13" x14ac:dyDescent="0.2">
      <c r="A187" s="54" t="s">
        <v>36</v>
      </c>
      <c r="B187" s="97" t="s">
        <v>109</v>
      </c>
      <c r="C187" s="56" t="s">
        <v>12</v>
      </c>
      <c r="D187" s="81" t="s">
        <v>42</v>
      </c>
      <c r="E187" s="56" t="s">
        <v>12</v>
      </c>
      <c r="F187" s="56" t="s">
        <v>19</v>
      </c>
      <c r="G187" s="68">
        <v>16260016</v>
      </c>
      <c r="H187" s="66">
        <v>46045</v>
      </c>
      <c r="I187" s="68" t="s">
        <v>833</v>
      </c>
      <c r="J187" s="68" t="s">
        <v>555</v>
      </c>
      <c r="K187" s="92" t="s">
        <v>556</v>
      </c>
      <c r="L187" s="121">
        <v>117994</v>
      </c>
      <c r="M187" s="67">
        <v>46023</v>
      </c>
    </row>
    <row r="188" spans="1:13" x14ac:dyDescent="0.2">
      <c r="A188" s="54" t="s">
        <v>36</v>
      </c>
      <c r="B188" s="81" t="s">
        <v>207</v>
      </c>
      <c r="C188" s="111" t="s">
        <v>1222</v>
      </c>
      <c r="D188" s="81" t="s">
        <v>42</v>
      </c>
      <c r="E188" s="105">
        <v>46050</v>
      </c>
      <c r="F188" s="56" t="s">
        <v>19</v>
      </c>
      <c r="G188" s="68">
        <v>16260018</v>
      </c>
      <c r="H188" s="66">
        <v>46045</v>
      </c>
      <c r="I188" s="68" t="s">
        <v>1223</v>
      </c>
      <c r="J188" s="68" t="s">
        <v>171</v>
      </c>
      <c r="K188" s="92" t="s">
        <v>59</v>
      </c>
      <c r="L188" s="121">
        <v>280000</v>
      </c>
      <c r="M188" s="67">
        <v>46023</v>
      </c>
    </row>
    <row r="189" spans="1:13" x14ac:dyDescent="0.2">
      <c r="A189" s="54" t="s">
        <v>36</v>
      </c>
      <c r="B189" s="81" t="s">
        <v>207</v>
      </c>
      <c r="C189" s="111" t="s">
        <v>834</v>
      </c>
      <c r="D189" s="81" t="s">
        <v>42</v>
      </c>
      <c r="E189" s="105">
        <v>46045</v>
      </c>
      <c r="F189" s="56" t="s">
        <v>19</v>
      </c>
      <c r="G189" s="68">
        <v>16260019</v>
      </c>
      <c r="H189" s="66">
        <v>46045</v>
      </c>
      <c r="I189" s="68" t="s">
        <v>1224</v>
      </c>
      <c r="J189" s="68" t="s">
        <v>836</v>
      </c>
      <c r="K189" s="92" t="s">
        <v>837</v>
      </c>
      <c r="L189" s="121">
        <v>438006</v>
      </c>
      <c r="M189" s="67">
        <v>46023</v>
      </c>
    </row>
    <row r="190" spans="1:13" x14ac:dyDescent="0.2">
      <c r="A190" s="54" t="s">
        <v>36</v>
      </c>
      <c r="B190" s="97" t="s">
        <v>109</v>
      </c>
      <c r="C190" s="56" t="s">
        <v>12</v>
      </c>
      <c r="D190" s="81" t="s">
        <v>42</v>
      </c>
      <c r="E190" s="56" t="s">
        <v>12</v>
      </c>
      <c r="F190" s="56" t="s">
        <v>19</v>
      </c>
      <c r="G190" s="68">
        <v>16260020</v>
      </c>
      <c r="H190" s="66">
        <v>46048</v>
      </c>
      <c r="I190" s="68" t="s">
        <v>1225</v>
      </c>
      <c r="J190" s="68" t="s">
        <v>1226</v>
      </c>
      <c r="K190" s="92" t="s">
        <v>1227</v>
      </c>
      <c r="L190" s="121">
        <v>209000</v>
      </c>
      <c r="M190" s="67">
        <v>46023</v>
      </c>
    </row>
    <row r="191" spans="1:13" x14ac:dyDescent="0.2">
      <c r="A191" s="54" t="s">
        <v>36</v>
      </c>
      <c r="B191" s="97" t="s">
        <v>109</v>
      </c>
      <c r="C191" s="56" t="s">
        <v>12</v>
      </c>
      <c r="D191" s="81" t="s">
        <v>42</v>
      </c>
      <c r="E191" s="56" t="s">
        <v>12</v>
      </c>
      <c r="F191" s="56" t="s">
        <v>19</v>
      </c>
      <c r="G191" s="68">
        <v>16260021</v>
      </c>
      <c r="H191" s="66">
        <v>46050</v>
      </c>
      <c r="I191" s="68" t="s">
        <v>838</v>
      </c>
      <c r="J191" s="68" t="s">
        <v>839</v>
      </c>
      <c r="K191" s="92" t="s">
        <v>840</v>
      </c>
      <c r="L191" s="121">
        <v>154700</v>
      </c>
      <c r="M191" s="67">
        <v>46023</v>
      </c>
    </row>
    <row r="192" spans="1:13" x14ac:dyDescent="0.2">
      <c r="A192" s="54" t="s">
        <v>36</v>
      </c>
      <c r="B192" s="97" t="s">
        <v>109</v>
      </c>
      <c r="C192" s="56" t="s">
        <v>12</v>
      </c>
      <c r="D192" s="81" t="s">
        <v>42</v>
      </c>
      <c r="E192" s="56" t="s">
        <v>12</v>
      </c>
      <c r="F192" s="56" t="s">
        <v>19</v>
      </c>
      <c r="G192" s="68">
        <v>16260024</v>
      </c>
      <c r="H192" s="66">
        <v>46050</v>
      </c>
      <c r="I192" s="68" t="s">
        <v>841</v>
      </c>
      <c r="J192" s="68" t="s">
        <v>567</v>
      </c>
      <c r="K192" s="92" t="s">
        <v>568</v>
      </c>
      <c r="L192" s="121">
        <v>193000</v>
      </c>
      <c r="M192" s="67">
        <v>46023</v>
      </c>
    </row>
    <row r="193" spans="1:13" x14ac:dyDescent="0.2">
      <c r="A193" s="54" t="s">
        <v>36</v>
      </c>
      <c r="B193" s="97" t="s">
        <v>109</v>
      </c>
      <c r="C193" s="56" t="s">
        <v>12</v>
      </c>
      <c r="D193" s="81" t="s">
        <v>42</v>
      </c>
      <c r="E193" s="56" t="s">
        <v>12</v>
      </c>
      <c r="F193" s="56" t="s">
        <v>19</v>
      </c>
      <c r="G193" s="68">
        <v>16260025</v>
      </c>
      <c r="H193" s="66">
        <v>46050</v>
      </c>
      <c r="I193" s="68" t="s">
        <v>842</v>
      </c>
      <c r="J193" s="68" t="s">
        <v>27</v>
      </c>
      <c r="K193" s="92" t="s">
        <v>41</v>
      </c>
      <c r="L193" s="121">
        <v>208250</v>
      </c>
      <c r="M193" s="67">
        <v>46023</v>
      </c>
    </row>
    <row r="194" spans="1:13" x14ac:dyDescent="0.2">
      <c r="A194" s="54" t="s">
        <v>36</v>
      </c>
      <c r="B194" s="97" t="s">
        <v>109</v>
      </c>
      <c r="C194" s="56" t="s">
        <v>12</v>
      </c>
      <c r="D194" s="81" t="s">
        <v>42</v>
      </c>
      <c r="E194" s="56" t="s">
        <v>12</v>
      </c>
      <c r="F194" s="56" t="s">
        <v>19</v>
      </c>
      <c r="G194" s="68">
        <v>16260026</v>
      </c>
      <c r="H194" s="66">
        <v>46050</v>
      </c>
      <c r="I194" s="68" t="s">
        <v>843</v>
      </c>
      <c r="J194" s="68" t="s">
        <v>83</v>
      </c>
      <c r="K194" s="92" t="s">
        <v>84</v>
      </c>
      <c r="L194" s="121">
        <v>142800</v>
      </c>
      <c r="M194" s="67">
        <v>46023</v>
      </c>
    </row>
    <row r="195" spans="1:13" x14ac:dyDescent="0.2">
      <c r="A195" s="54" t="s">
        <v>36</v>
      </c>
      <c r="B195" s="97" t="s">
        <v>109</v>
      </c>
      <c r="C195" s="56" t="s">
        <v>12</v>
      </c>
      <c r="D195" s="81" t="s">
        <v>42</v>
      </c>
      <c r="E195" s="56" t="s">
        <v>12</v>
      </c>
      <c r="F195" s="56" t="s">
        <v>19</v>
      </c>
      <c r="G195" s="68">
        <v>16260027</v>
      </c>
      <c r="H195" s="66">
        <v>46050</v>
      </c>
      <c r="I195" s="68" t="s">
        <v>844</v>
      </c>
      <c r="J195" s="68" t="s">
        <v>830</v>
      </c>
      <c r="K195" s="92" t="s">
        <v>831</v>
      </c>
      <c r="L195" s="121">
        <v>47198</v>
      </c>
      <c r="M195" s="67">
        <v>46023</v>
      </c>
    </row>
    <row r="196" spans="1:13" x14ac:dyDescent="0.2">
      <c r="A196" s="54" t="s">
        <v>36</v>
      </c>
      <c r="B196" s="97" t="s">
        <v>109</v>
      </c>
      <c r="C196" s="56" t="s">
        <v>12</v>
      </c>
      <c r="D196" s="81" t="s">
        <v>42</v>
      </c>
      <c r="E196" s="56" t="s">
        <v>12</v>
      </c>
      <c r="F196" s="56" t="s">
        <v>19</v>
      </c>
      <c r="G196" s="68">
        <v>16260028</v>
      </c>
      <c r="H196" s="66">
        <v>46050</v>
      </c>
      <c r="I196" s="68" t="s">
        <v>845</v>
      </c>
      <c r="J196" s="68" t="s">
        <v>27</v>
      </c>
      <c r="K196" s="92" t="s">
        <v>41</v>
      </c>
      <c r="L196" s="121">
        <v>208250</v>
      </c>
      <c r="M196" s="67">
        <v>46023</v>
      </c>
    </row>
    <row r="197" spans="1:13" x14ac:dyDescent="0.2">
      <c r="A197" s="54" t="s">
        <v>36</v>
      </c>
      <c r="B197" s="97" t="s">
        <v>109</v>
      </c>
      <c r="C197" s="56" t="s">
        <v>12</v>
      </c>
      <c r="D197" s="81" t="s">
        <v>42</v>
      </c>
      <c r="E197" s="56" t="s">
        <v>12</v>
      </c>
      <c r="F197" s="56" t="s">
        <v>19</v>
      </c>
      <c r="G197" s="68">
        <v>16260029</v>
      </c>
      <c r="H197" s="66">
        <v>46051</v>
      </c>
      <c r="I197" s="68" t="s">
        <v>846</v>
      </c>
      <c r="J197" s="68" t="s">
        <v>83</v>
      </c>
      <c r="K197" s="92" t="s">
        <v>84</v>
      </c>
      <c r="L197" s="121">
        <v>202300</v>
      </c>
      <c r="M197" s="67">
        <v>46023</v>
      </c>
    </row>
    <row r="198" spans="1:13" x14ac:dyDescent="0.2">
      <c r="A198" s="54" t="s">
        <v>36</v>
      </c>
      <c r="B198" s="97" t="s">
        <v>109</v>
      </c>
      <c r="C198" s="56" t="s">
        <v>12</v>
      </c>
      <c r="D198" s="81" t="s">
        <v>42</v>
      </c>
      <c r="E198" s="56" t="s">
        <v>12</v>
      </c>
      <c r="F198" s="56" t="s">
        <v>19</v>
      </c>
      <c r="G198" s="68">
        <v>16260030</v>
      </c>
      <c r="H198" s="66">
        <v>46051</v>
      </c>
      <c r="I198" s="68" t="s">
        <v>847</v>
      </c>
      <c r="J198" s="68" t="s">
        <v>848</v>
      </c>
      <c r="K198" s="92" t="s">
        <v>849</v>
      </c>
      <c r="L198" s="121">
        <v>196350</v>
      </c>
      <c r="M198" s="67">
        <v>46023</v>
      </c>
    </row>
    <row r="199" spans="1:13" x14ac:dyDescent="0.2">
      <c r="A199" s="54" t="s">
        <v>36</v>
      </c>
      <c r="B199" s="97" t="s">
        <v>109</v>
      </c>
      <c r="C199" s="56" t="s">
        <v>12</v>
      </c>
      <c r="D199" s="81" t="s">
        <v>42</v>
      </c>
      <c r="E199" s="56" t="s">
        <v>12</v>
      </c>
      <c r="F199" s="56" t="s">
        <v>19</v>
      </c>
      <c r="G199" s="68">
        <v>16260031</v>
      </c>
      <c r="H199" s="66">
        <v>46052</v>
      </c>
      <c r="I199" s="68" t="s">
        <v>850</v>
      </c>
      <c r="J199" s="68" t="s">
        <v>27</v>
      </c>
      <c r="K199" s="92" t="s">
        <v>41</v>
      </c>
      <c r="L199" s="121">
        <v>208250</v>
      </c>
      <c r="M199" s="67">
        <v>46023</v>
      </c>
    </row>
    <row r="200" spans="1:13" x14ac:dyDescent="0.2">
      <c r="A200" s="54" t="s">
        <v>36</v>
      </c>
      <c r="B200" s="97" t="s">
        <v>109</v>
      </c>
      <c r="C200" s="56" t="s">
        <v>12</v>
      </c>
      <c r="D200" s="81" t="s">
        <v>42</v>
      </c>
      <c r="E200" s="56" t="s">
        <v>12</v>
      </c>
      <c r="F200" s="56" t="s">
        <v>19</v>
      </c>
      <c r="G200" s="68">
        <v>16260033</v>
      </c>
      <c r="H200" s="66">
        <v>46052</v>
      </c>
      <c r="I200" s="68" t="s">
        <v>851</v>
      </c>
      <c r="J200" s="68" t="s">
        <v>24</v>
      </c>
      <c r="K200" s="92" t="s">
        <v>25</v>
      </c>
      <c r="L200" s="121">
        <v>48909</v>
      </c>
      <c r="M200" s="67">
        <v>46023</v>
      </c>
    </row>
    <row r="201" spans="1:13" x14ac:dyDescent="0.2">
      <c r="A201" s="56" t="s">
        <v>13</v>
      </c>
      <c r="B201" s="95" t="s">
        <v>0</v>
      </c>
      <c r="C201" s="96" t="s">
        <v>96</v>
      </c>
      <c r="D201" s="81" t="s">
        <v>0</v>
      </c>
      <c r="E201" s="91">
        <v>45517</v>
      </c>
      <c r="F201" s="56" t="s">
        <v>19</v>
      </c>
      <c r="G201" s="122">
        <v>17260001</v>
      </c>
      <c r="H201" s="66">
        <v>46027</v>
      </c>
      <c r="I201" s="96" t="s">
        <v>1228</v>
      </c>
      <c r="J201" s="54" t="s">
        <v>57</v>
      </c>
      <c r="K201" s="54" t="s">
        <v>21</v>
      </c>
      <c r="L201" s="93">
        <v>407584</v>
      </c>
      <c r="M201" s="67">
        <v>46023</v>
      </c>
    </row>
    <row r="202" spans="1:13" x14ac:dyDescent="0.2">
      <c r="A202" s="56" t="s">
        <v>13</v>
      </c>
      <c r="B202" s="95" t="s">
        <v>0</v>
      </c>
      <c r="C202" s="96" t="s">
        <v>96</v>
      </c>
      <c r="D202" s="81" t="s">
        <v>0</v>
      </c>
      <c r="E202" s="91">
        <v>45517</v>
      </c>
      <c r="F202" s="56" t="s">
        <v>19</v>
      </c>
      <c r="G202" s="122">
        <v>17260002</v>
      </c>
      <c r="H202" s="66">
        <v>46027</v>
      </c>
      <c r="I202" s="96" t="s">
        <v>1229</v>
      </c>
      <c r="J202" s="54" t="s">
        <v>57</v>
      </c>
      <c r="K202" s="54" t="s">
        <v>21</v>
      </c>
      <c r="L202" s="93">
        <v>407584</v>
      </c>
      <c r="M202" s="67">
        <v>46023</v>
      </c>
    </row>
    <row r="203" spans="1:13" x14ac:dyDescent="0.2">
      <c r="A203" s="56" t="s">
        <v>13</v>
      </c>
      <c r="B203" s="95" t="s">
        <v>0</v>
      </c>
      <c r="C203" s="96" t="s">
        <v>96</v>
      </c>
      <c r="D203" s="81" t="s">
        <v>0</v>
      </c>
      <c r="E203" s="91">
        <v>45517</v>
      </c>
      <c r="F203" s="56" t="s">
        <v>19</v>
      </c>
      <c r="G203" s="122">
        <v>17260003</v>
      </c>
      <c r="H203" s="66">
        <v>46027</v>
      </c>
      <c r="I203" s="96" t="s">
        <v>1230</v>
      </c>
      <c r="J203" s="54" t="s">
        <v>57</v>
      </c>
      <c r="K203" s="54" t="s">
        <v>21</v>
      </c>
      <c r="L203" s="93">
        <v>419584</v>
      </c>
      <c r="M203" s="67">
        <v>46023</v>
      </c>
    </row>
    <row r="204" spans="1:13" x14ac:dyDescent="0.2">
      <c r="A204" s="56" t="s">
        <v>13</v>
      </c>
      <c r="B204" s="95" t="s">
        <v>0</v>
      </c>
      <c r="C204" s="96" t="s">
        <v>96</v>
      </c>
      <c r="D204" s="81" t="s">
        <v>0</v>
      </c>
      <c r="E204" s="91">
        <v>45517</v>
      </c>
      <c r="F204" s="56" t="s">
        <v>19</v>
      </c>
      <c r="G204" s="122">
        <v>17260004</v>
      </c>
      <c r="H204" s="66">
        <v>46027</v>
      </c>
      <c r="I204" s="96" t="s">
        <v>1231</v>
      </c>
      <c r="J204" s="54" t="s">
        <v>57</v>
      </c>
      <c r="K204" s="54" t="s">
        <v>21</v>
      </c>
      <c r="L204" s="93">
        <v>419584</v>
      </c>
      <c r="M204" s="67">
        <v>46023</v>
      </c>
    </row>
    <row r="205" spans="1:13" x14ac:dyDescent="0.2">
      <c r="A205" s="56" t="s">
        <v>13</v>
      </c>
      <c r="B205" s="95" t="s">
        <v>0</v>
      </c>
      <c r="C205" s="96" t="s">
        <v>96</v>
      </c>
      <c r="D205" s="81" t="s">
        <v>0</v>
      </c>
      <c r="E205" s="91">
        <v>45517</v>
      </c>
      <c r="F205" s="56" t="s">
        <v>19</v>
      </c>
      <c r="G205" s="122">
        <v>17260005</v>
      </c>
      <c r="H205" s="66">
        <v>46027</v>
      </c>
      <c r="I205" s="96" t="s">
        <v>1232</v>
      </c>
      <c r="J205" s="54" t="s">
        <v>57</v>
      </c>
      <c r="K205" s="54" t="s">
        <v>21</v>
      </c>
      <c r="L205" s="93">
        <v>168428</v>
      </c>
      <c r="M205" s="67">
        <v>46023</v>
      </c>
    </row>
    <row r="206" spans="1:13" x14ac:dyDescent="0.2">
      <c r="A206" s="56" t="s">
        <v>13</v>
      </c>
      <c r="B206" s="95" t="s">
        <v>0</v>
      </c>
      <c r="C206" s="96" t="s">
        <v>96</v>
      </c>
      <c r="D206" s="81" t="s">
        <v>0</v>
      </c>
      <c r="E206" s="91">
        <v>45517</v>
      </c>
      <c r="F206" s="56" t="s">
        <v>19</v>
      </c>
      <c r="G206" s="122">
        <v>17260006</v>
      </c>
      <c r="H206" s="66">
        <v>46027</v>
      </c>
      <c r="I206" s="96" t="s">
        <v>1233</v>
      </c>
      <c r="J206" s="54" t="s">
        <v>57</v>
      </c>
      <c r="K206" s="54" t="s">
        <v>21</v>
      </c>
      <c r="L206" s="93">
        <v>168428</v>
      </c>
      <c r="M206" s="67">
        <v>46023</v>
      </c>
    </row>
    <row r="207" spans="1:13" x14ac:dyDescent="0.2">
      <c r="A207" s="56" t="s">
        <v>13</v>
      </c>
      <c r="B207" s="95" t="s">
        <v>0</v>
      </c>
      <c r="C207" s="96" t="s">
        <v>96</v>
      </c>
      <c r="D207" s="81" t="s">
        <v>0</v>
      </c>
      <c r="E207" s="91">
        <v>45517</v>
      </c>
      <c r="F207" s="56" t="s">
        <v>19</v>
      </c>
      <c r="G207" s="122">
        <v>17260007</v>
      </c>
      <c r="H207" s="66">
        <v>46029</v>
      </c>
      <c r="I207" s="96" t="s">
        <v>1234</v>
      </c>
      <c r="J207" s="54" t="s">
        <v>57</v>
      </c>
      <c r="K207" s="54" t="s">
        <v>21</v>
      </c>
      <c r="L207" s="93">
        <v>250642</v>
      </c>
      <c r="M207" s="67">
        <v>46023</v>
      </c>
    </row>
    <row r="208" spans="1:13" x14ac:dyDescent="0.2">
      <c r="A208" s="56" t="s">
        <v>13</v>
      </c>
      <c r="B208" s="95" t="s">
        <v>0</v>
      </c>
      <c r="C208" s="96" t="s">
        <v>96</v>
      </c>
      <c r="D208" s="81" t="s">
        <v>0</v>
      </c>
      <c r="E208" s="91">
        <v>45517</v>
      </c>
      <c r="F208" s="56" t="s">
        <v>19</v>
      </c>
      <c r="G208" s="122">
        <v>17260008</v>
      </c>
      <c r="H208" s="66">
        <v>46029</v>
      </c>
      <c r="I208" s="96" t="s">
        <v>1235</v>
      </c>
      <c r="J208" s="54" t="s">
        <v>57</v>
      </c>
      <c r="K208" s="54" t="s">
        <v>21</v>
      </c>
      <c r="L208" s="93">
        <v>668642</v>
      </c>
      <c r="M208" s="67">
        <v>46023</v>
      </c>
    </row>
    <row r="209" spans="1:13" x14ac:dyDescent="0.2">
      <c r="A209" s="56" t="s">
        <v>13</v>
      </c>
      <c r="B209" s="81" t="s">
        <v>207</v>
      </c>
      <c r="C209" s="68" t="s">
        <v>1236</v>
      </c>
      <c r="D209" s="81" t="s">
        <v>42</v>
      </c>
      <c r="E209" s="66">
        <v>45873</v>
      </c>
      <c r="F209" s="56" t="s">
        <v>19</v>
      </c>
      <c r="G209" s="122">
        <v>17260009</v>
      </c>
      <c r="H209" s="66">
        <v>46030</v>
      </c>
      <c r="I209" s="68" t="s">
        <v>1237</v>
      </c>
      <c r="J209" s="68" t="s">
        <v>1238</v>
      </c>
      <c r="K209" s="123" t="s">
        <v>1239</v>
      </c>
      <c r="L209" s="93">
        <v>2960000</v>
      </c>
      <c r="M209" s="67">
        <v>46023</v>
      </c>
    </row>
    <row r="210" spans="1:13" x14ac:dyDescent="0.2">
      <c r="A210" s="56" t="s">
        <v>13</v>
      </c>
      <c r="B210" s="97" t="s">
        <v>109</v>
      </c>
      <c r="C210" s="56" t="s">
        <v>12</v>
      </c>
      <c r="D210" s="81" t="s">
        <v>42</v>
      </c>
      <c r="E210" s="56" t="s">
        <v>12</v>
      </c>
      <c r="F210" s="56" t="s">
        <v>19</v>
      </c>
      <c r="G210" s="122">
        <v>17260010</v>
      </c>
      <c r="H210" s="66">
        <v>46030</v>
      </c>
      <c r="I210" s="68" t="s">
        <v>1240</v>
      </c>
      <c r="J210" s="68" t="s">
        <v>172</v>
      </c>
      <c r="K210" s="123" t="s">
        <v>168</v>
      </c>
      <c r="L210" s="93">
        <v>119880</v>
      </c>
      <c r="M210" s="67">
        <v>46023</v>
      </c>
    </row>
    <row r="211" spans="1:13" x14ac:dyDescent="0.2">
      <c r="A211" s="56" t="s">
        <v>13</v>
      </c>
      <c r="B211" s="97" t="s">
        <v>109</v>
      </c>
      <c r="C211" s="56" t="s">
        <v>12</v>
      </c>
      <c r="D211" s="81" t="s">
        <v>42</v>
      </c>
      <c r="E211" s="56" t="s">
        <v>12</v>
      </c>
      <c r="F211" s="56" t="s">
        <v>19</v>
      </c>
      <c r="G211" s="122">
        <v>17260011</v>
      </c>
      <c r="H211" s="66">
        <v>46030</v>
      </c>
      <c r="I211" s="68" t="s">
        <v>1241</v>
      </c>
      <c r="J211" s="68" t="s">
        <v>175</v>
      </c>
      <c r="K211" s="123" t="s">
        <v>176</v>
      </c>
      <c r="L211" s="93">
        <v>207869</v>
      </c>
      <c r="M211" s="67">
        <v>46023</v>
      </c>
    </row>
    <row r="212" spans="1:13" x14ac:dyDescent="0.2">
      <c r="A212" s="56" t="s">
        <v>13</v>
      </c>
      <c r="B212" s="54" t="s">
        <v>933</v>
      </c>
      <c r="C212" s="68" t="s">
        <v>12</v>
      </c>
      <c r="D212" s="81" t="s">
        <v>42</v>
      </c>
      <c r="E212" s="66" t="s">
        <v>12</v>
      </c>
      <c r="F212" s="56" t="s">
        <v>19</v>
      </c>
      <c r="G212" s="122">
        <v>17260013</v>
      </c>
      <c r="H212" s="66">
        <v>46030</v>
      </c>
      <c r="I212" s="68" t="s">
        <v>1242</v>
      </c>
      <c r="J212" s="68" t="s">
        <v>179</v>
      </c>
      <c r="K212" s="123" t="s">
        <v>180</v>
      </c>
      <c r="L212" s="93">
        <v>1712886</v>
      </c>
      <c r="M212" s="67">
        <v>46023</v>
      </c>
    </row>
    <row r="213" spans="1:13" x14ac:dyDescent="0.2">
      <c r="A213" s="56" t="s">
        <v>13</v>
      </c>
      <c r="B213" s="97" t="s">
        <v>109</v>
      </c>
      <c r="C213" s="56" t="s">
        <v>12</v>
      </c>
      <c r="D213" s="81" t="s">
        <v>42</v>
      </c>
      <c r="E213" s="56" t="s">
        <v>12</v>
      </c>
      <c r="F213" s="56" t="s">
        <v>19</v>
      </c>
      <c r="G213" s="122">
        <v>17260014</v>
      </c>
      <c r="H213" s="66">
        <v>46030</v>
      </c>
      <c r="I213" s="68" t="s">
        <v>1243</v>
      </c>
      <c r="J213" s="68" t="s">
        <v>131</v>
      </c>
      <c r="K213" s="124" t="s">
        <v>75</v>
      </c>
      <c r="L213" s="93">
        <v>155537</v>
      </c>
      <c r="M213" s="67">
        <v>46023</v>
      </c>
    </row>
    <row r="214" spans="1:13" x14ac:dyDescent="0.2">
      <c r="A214" s="56" t="s">
        <v>13</v>
      </c>
      <c r="B214" s="95" t="s">
        <v>0</v>
      </c>
      <c r="C214" s="96" t="s">
        <v>96</v>
      </c>
      <c r="D214" s="81" t="s">
        <v>0</v>
      </c>
      <c r="E214" s="91">
        <v>45517</v>
      </c>
      <c r="F214" s="56" t="s">
        <v>19</v>
      </c>
      <c r="G214" s="122">
        <v>17260015</v>
      </c>
      <c r="H214" s="66">
        <v>46034</v>
      </c>
      <c r="I214" s="96" t="s">
        <v>1244</v>
      </c>
      <c r="J214" s="54" t="s">
        <v>57</v>
      </c>
      <c r="K214" s="54" t="s">
        <v>21</v>
      </c>
      <c r="L214" s="93">
        <v>195598</v>
      </c>
      <c r="M214" s="67">
        <v>46023</v>
      </c>
    </row>
    <row r="215" spans="1:13" x14ac:dyDescent="0.2">
      <c r="A215" s="56" t="s">
        <v>13</v>
      </c>
      <c r="B215" s="95" t="s">
        <v>0</v>
      </c>
      <c r="C215" s="96" t="s">
        <v>96</v>
      </c>
      <c r="D215" s="81" t="s">
        <v>0</v>
      </c>
      <c r="E215" s="91">
        <v>45517</v>
      </c>
      <c r="F215" s="56" t="s">
        <v>19</v>
      </c>
      <c r="G215" s="122">
        <v>17260016</v>
      </c>
      <c r="H215" s="66">
        <v>46035</v>
      </c>
      <c r="I215" s="96" t="s">
        <v>1245</v>
      </c>
      <c r="J215" s="54" t="s">
        <v>57</v>
      </c>
      <c r="K215" s="54" t="s">
        <v>21</v>
      </c>
      <c r="L215" s="93">
        <v>427456</v>
      </c>
      <c r="M215" s="67">
        <v>46023</v>
      </c>
    </row>
    <row r="216" spans="1:13" x14ac:dyDescent="0.2">
      <c r="A216" s="56" t="s">
        <v>13</v>
      </c>
      <c r="B216" s="95" t="s">
        <v>0</v>
      </c>
      <c r="C216" s="96" t="s">
        <v>96</v>
      </c>
      <c r="D216" s="81" t="s">
        <v>0</v>
      </c>
      <c r="E216" s="91">
        <v>45517</v>
      </c>
      <c r="F216" s="56" t="s">
        <v>19</v>
      </c>
      <c r="G216" s="122">
        <v>17260017</v>
      </c>
      <c r="H216" s="66">
        <v>46035</v>
      </c>
      <c r="I216" s="96" t="s">
        <v>1246</v>
      </c>
      <c r="J216" s="54" t="s">
        <v>57</v>
      </c>
      <c r="K216" s="54" t="s">
        <v>21</v>
      </c>
      <c r="L216" s="93">
        <v>408456</v>
      </c>
      <c r="M216" s="67">
        <v>46023</v>
      </c>
    </row>
    <row r="217" spans="1:13" x14ac:dyDescent="0.2">
      <c r="A217" s="56" t="s">
        <v>13</v>
      </c>
      <c r="B217" s="95" t="s">
        <v>0</v>
      </c>
      <c r="C217" s="96" t="s">
        <v>96</v>
      </c>
      <c r="D217" s="81" t="s">
        <v>0</v>
      </c>
      <c r="E217" s="91">
        <v>45517</v>
      </c>
      <c r="F217" s="56" t="s">
        <v>19</v>
      </c>
      <c r="G217" s="122">
        <v>17260018</v>
      </c>
      <c r="H217" s="66">
        <v>46035</v>
      </c>
      <c r="I217" s="96" t="s">
        <v>1247</v>
      </c>
      <c r="J217" s="54" t="s">
        <v>57</v>
      </c>
      <c r="K217" s="54" t="s">
        <v>21</v>
      </c>
      <c r="L217" s="93">
        <v>339456</v>
      </c>
      <c r="M217" s="67">
        <v>46023</v>
      </c>
    </row>
    <row r="218" spans="1:13" x14ac:dyDescent="0.2">
      <c r="A218" s="56" t="s">
        <v>13</v>
      </c>
      <c r="B218" s="95" t="s">
        <v>0</v>
      </c>
      <c r="C218" s="96" t="s">
        <v>96</v>
      </c>
      <c r="D218" s="81" t="s">
        <v>0</v>
      </c>
      <c r="E218" s="91">
        <v>45517</v>
      </c>
      <c r="F218" s="56" t="s">
        <v>19</v>
      </c>
      <c r="G218" s="122">
        <v>17260019</v>
      </c>
      <c r="H218" s="66">
        <v>46035</v>
      </c>
      <c r="I218" s="96" t="s">
        <v>1248</v>
      </c>
      <c r="J218" s="54" t="s">
        <v>57</v>
      </c>
      <c r="K218" s="54" t="s">
        <v>21</v>
      </c>
      <c r="L218" s="93">
        <v>339456</v>
      </c>
      <c r="M218" s="67">
        <v>46023</v>
      </c>
    </row>
    <row r="219" spans="1:13" x14ac:dyDescent="0.2">
      <c r="A219" s="56" t="s">
        <v>13</v>
      </c>
      <c r="B219" s="95" t="s">
        <v>0</v>
      </c>
      <c r="C219" s="96" t="s">
        <v>96</v>
      </c>
      <c r="D219" s="81" t="s">
        <v>0</v>
      </c>
      <c r="E219" s="91">
        <v>45517</v>
      </c>
      <c r="F219" s="56" t="s">
        <v>19</v>
      </c>
      <c r="G219" s="122">
        <v>17260020</v>
      </c>
      <c r="H219" s="66">
        <v>46035</v>
      </c>
      <c r="I219" s="96" t="s">
        <v>1249</v>
      </c>
      <c r="J219" s="54" t="s">
        <v>57</v>
      </c>
      <c r="K219" s="54" t="s">
        <v>21</v>
      </c>
      <c r="L219" s="93">
        <v>1922120</v>
      </c>
      <c r="M219" s="67">
        <v>46023</v>
      </c>
    </row>
    <row r="220" spans="1:13" x14ac:dyDescent="0.2">
      <c r="A220" s="56" t="s">
        <v>13</v>
      </c>
      <c r="B220" s="95" t="s">
        <v>0</v>
      </c>
      <c r="C220" s="96" t="s">
        <v>96</v>
      </c>
      <c r="D220" s="81" t="s">
        <v>0</v>
      </c>
      <c r="E220" s="91">
        <v>45517</v>
      </c>
      <c r="F220" s="56" t="s">
        <v>19</v>
      </c>
      <c r="G220" s="122">
        <v>17260021</v>
      </c>
      <c r="H220" s="66">
        <v>46035</v>
      </c>
      <c r="I220" s="96" t="s">
        <v>1250</v>
      </c>
      <c r="J220" s="54" t="s">
        <v>57</v>
      </c>
      <c r="K220" s="54" t="s">
        <v>21</v>
      </c>
      <c r="L220" s="93">
        <v>1922120</v>
      </c>
      <c r="M220" s="67">
        <v>46023</v>
      </c>
    </row>
    <row r="221" spans="1:13" x14ac:dyDescent="0.2">
      <c r="A221" s="56" t="s">
        <v>13</v>
      </c>
      <c r="B221" s="95" t="s">
        <v>0</v>
      </c>
      <c r="C221" s="96" t="s">
        <v>96</v>
      </c>
      <c r="D221" s="81" t="s">
        <v>0</v>
      </c>
      <c r="E221" s="91">
        <v>45517</v>
      </c>
      <c r="F221" s="56" t="s">
        <v>19</v>
      </c>
      <c r="G221" s="122">
        <v>17260022</v>
      </c>
      <c r="H221" s="66">
        <v>46035</v>
      </c>
      <c r="I221" s="96" t="s">
        <v>1251</v>
      </c>
      <c r="J221" s="54" t="s">
        <v>57</v>
      </c>
      <c r="K221" s="54" t="s">
        <v>21</v>
      </c>
      <c r="L221" s="93">
        <v>3987905</v>
      </c>
      <c r="M221" s="67">
        <v>46023</v>
      </c>
    </row>
    <row r="222" spans="1:13" x14ac:dyDescent="0.2">
      <c r="A222" s="56" t="s">
        <v>13</v>
      </c>
      <c r="B222" s="97" t="s">
        <v>109</v>
      </c>
      <c r="C222" s="56" t="s">
        <v>12</v>
      </c>
      <c r="D222" s="81" t="s">
        <v>42</v>
      </c>
      <c r="E222" s="56" t="s">
        <v>12</v>
      </c>
      <c r="F222" s="56" t="s">
        <v>19</v>
      </c>
      <c r="G222" s="122">
        <v>17260025</v>
      </c>
      <c r="H222" s="66">
        <v>46037</v>
      </c>
      <c r="I222" s="68" t="s">
        <v>1252</v>
      </c>
      <c r="J222" s="68" t="s">
        <v>869</v>
      </c>
      <c r="K222" s="68" t="s">
        <v>870</v>
      </c>
      <c r="L222" s="93">
        <v>204000</v>
      </c>
      <c r="M222" s="67">
        <v>46023</v>
      </c>
    </row>
    <row r="223" spans="1:13" x14ac:dyDescent="0.2">
      <c r="A223" s="56" t="s">
        <v>13</v>
      </c>
      <c r="B223" s="54" t="s">
        <v>933</v>
      </c>
      <c r="C223" s="96" t="s">
        <v>1253</v>
      </c>
      <c r="D223" s="81" t="s">
        <v>42</v>
      </c>
      <c r="E223" s="91">
        <v>46034</v>
      </c>
      <c r="F223" s="56" t="s">
        <v>19</v>
      </c>
      <c r="G223" s="122">
        <v>17260026</v>
      </c>
      <c r="H223" s="66">
        <v>46037</v>
      </c>
      <c r="I223" s="96" t="s">
        <v>1254</v>
      </c>
      <c r="J223" s="96" t="s">
        <v>1255</v>
      </c>
      <c r="K223" s="125" t="s">
        <v>1256</v>
      </c>
      <c r="L223" s="93">
        <v>1713600</v>
      </c>
      <c r="M223" s="67">
        <v>46023</v>
      </c>
    </row>
    <row r="224" spans="1:13" x14ac:dyDescent="0.2">
      <c r="A224" s="56" t="s">
        <v>13</v>
      </c>
      <c r="B224" s="95" t="s">
        <v>0</v>
      </c>
      <c r="C224" s="96" t="s">
        <v>96</v>
      </c>
      <c r="D224" s="81" t="s">
        <v>0</v>
      </c>
      <c r="E224" s="91">
        <v>45517</v>
      </c>
      <c r="F224" s="56" t="s">
        <v>19</v>
      </c>
      <c r="G224" s="122">
        <v>17260027</v>
      </c>
      <c r="H224" s="66">
        <v>46037</v>
      </c>
      <c r="I224" s="96" t="s">
        <v>1257</v>
      </c>
      <c r="J224" s="54" t="s">
        <v>57</v>
      </c>
      <c r="K224" s="54" t="s">
        <v>21</v>
      </c>
      <c r="L224" s="93">
        <v>251599</v>
      </c>
      <c r="M224" s="67">
        <v>46023</v>
      </c>
    </row>
    <row r="225" spans="1:13" x14ac:dyDescent="0.2">
      <c r="A225" s="56" t="s">
        <v>13</v>
      </c>
      <c r="B225" s="95" t="s">
        <v>0</v>
      </c>
      <c r="C225" s="96" t="s">
        <v>96</v>
      </c>
      <c r="D225" s="81" t="s">
        <v>0</v>
      </c>
      <c r="E225" s="91">
        <v>45517</v>
      </c>
      <c r="F225" s="56" t="s">
        <v>19</v>
      </c>
      <c r="G225" s="122">
        <v>17260030</v>
      </c>
      <c r="H225" s="66">
        <v>46041</v>
      </c>
      <c r="I225" s="96" t="s">
        <v>1258</v>
      </c>
      <c r="J225" s="54" t="s">
        <v>57</v>
      </c>
      <c r="K225" s="54" t="s">
        <v>21</v>
      </c>
      <c r="L225" s="93">
        <v>35472</v>
      </c>
      <c r="M225" s="67">
        <v>46023</v>
      </c>
    </row>
    <row r="226" spans="1:13" x14ac:dyDescent="0.2">
      <c r="A226" s="56" t="s">
        <v>13</v>
      </c>
      <c r="B226" s="95" t="s">
        <v>0</v>
      </c>
      <c r="C226" s="96" t="s">
        <v>96</v>
      </c>
      <c r="D226" s="81" t="s">
        <v>0</v>
      </c>
      <c r="E226" s="91">
        <v>45517</v>
      </c>
      <c r="F226" s="56" t="s">
        <v>19</v>
      </c>
      <c r="G226" s="122">
        <v>17260031</v>
      </c>
      <c r="H226" s="66">
        <v>46041</v>
      </c>
      <c r="I226" s="96" t="s">
        <v>1259</v>
      </c>
      <c r="J226" s="54" t="s">
        <v>57</v>
      </c>
      <c r="K226" s="54" t="s">
        <v>21</v>
      </c>
      <c r="L226" s="93">
        <v>35472</v>
      </c>
      <c r="M226" s="67">
        <v>46023</v>
      </c>
    </row>
    <row r="227" spans="1:13" x14ac:dyDescent="0.2">
      <c r="A227" s="56" t="s">
        <v>13</v>
      </c>
      <c r="B227" s="95" t="s">
        <v>0</v>
      </c>
      <c r="C227" s="96" t="s">
        <v>1260</v>
      </c>
      <c r="D227" s="81" t="s">
        <v>0</v>
      </c>
      <c r="E227" s="91">
        <v>46038</v>
      </c>
      <c r="F227" s="56" t="s">
        <v>19</v>
      </c>
      <c r="G227" s="122">
        <v>17260034</v>
      </c>
      <c r="H227" s="66">
        <v>46042</v>
      </c>
      <c r="I227" s="96" t="s">
        <v>1261</v>
      </c>
      <c r="J227" s="96" t="s">
        <v>608</v>
      </c>
      <c r="K227" s="125" t="s">
        <v>609</v>
      </c>
      <c r="L227" s="93">
        <v>378420</v>
      </c>
      <c r="M227" s="67">
        <v>46023</v>
      </c>
    </row>
    <row r="228" spans="1:13" x14ac:dyDescent="0.2">
      <c r="A228" s="56" t="s">
        <v>13</v>
      </c>
      <c r="B228" s="95" t="s">
        <v>0</v>
      </c>
      <c r="C228" s="96" t="s">
        <v>1260</v>
      </c>
      <c r="D228" s="81" t="s">
        <v>0</v>
      </c>
      <c r="E228" s="91">
        <v>46038</v>
      </c>
      <c r="F228" s="56" t="s">
        <v>19</v>
      </c>
      <c r="G228" s="122">
        <v>17260035</v>
      </c>
      <c r="H228" s="66">
        <v>46042</v>
      </c>
      <c r="I228" s="96" t="s">
        <v>1262</v>
      </c>
      <c r="J228" s="96" t="s">
        <v>608</v>
      </c>
      <c r="K228" s="125" t="s">
        <v>609</v>
      </c>
      <c r="L228" s="93">
        <v>477200</v>
      </c>
      <c r="M228" s="67">
        <v>46023</v>
      </c>
    </row>
    <row r="229" spans="1:13" x14ac:dyDescent="0.2">
      <c r="A229" s="56" t="s">
        <v>13</v>
      </c>
      <c r="B229" s="97" t="s">
        <v>109</v>
      </c>
      <c r="C229" s="56" t="s">
        <v>12</v>
      </c>
      <c r="D229" s="81" t="s">
        <v>42</v>
      </c>
      <c r="E229" s="56" t="s">
        <v>12</v>
      </c>
      <c r="F229" s="56" t="s">
        <v>19</v>
      </c>
      <c r="G229" s="122">
        <v>17260036</v>
      </c>
      <c r="H229" s="66">
        <v>46043</v>
      </c>
      <c r="I229" s="96" t="s">
        <v>1263</v>
      </c>
      <c r="J229" s="68" t="s">
        <v>175</v>
      </c>
      <c r="K229" s="123" t="s">
        <v>176</v>
      </c>
      <c r="L229" s="93">
        <v>59500</v>
      </c>
      <c r="M229" s="67">
        <v>46023</v>
      </c>
    </row>
    <row r="230" spans="1:13" x14ac:dyDescent="0.2">
      <c r="A230" s="56" t="s">
        <v>13</v>
      </c>
      <c r="B230" s="95" t="s">
        <v>0</v>
      </c>
      <c r="C230" s="96" t="s">
        <v>96</v>
      </c>
      <c r="D230" s="81" t="s">
        <v>0</v>
      </c>
      <c r="E230" s="91">
        <v>45517</v>
      </c>
      <c r="F230" s="56" t="s">
        <v>19</v>
      </c>
      <c r="G230" s="122">
        <v>17260037</v>
      </c>
      <c r="H230" s="66">
        <v>46044</v>
      </c>
      <c r="I230" s="96" t="s">
        <v>1264</v>
      </c>
      <c r="J230" s="54" t="s">
        <v>57</v>
      </c>
      <c r="K230" s="54" t="s">
        <v>21</v>
      </c>
      <c r="L230" s="93">
        <v>300340</v>
      </c>
      <c r="M230" s="67">
        <v>46023</v>
      </c>
    </row>
    <row r="231" spans="1:13" x14ac:dyDescent="0.2">
      <c r="A231" s="56" t="s">
        <v>13</v>
      </c>
      <c r="B231" s="95" t="s">
        <v>0</v>
      </c>
      <c r="C231" s="96" t="s">
        <v>96</v>
      </c>
      <c r="D231" s="81" t="s">
        <v>0</v>
      </c>
      <c r="E231" s="91">
        <v>45517</v>
      </c>
      <c r="F231" s="56" t="s">
        <v>19</v>
      </c>
      <c r="G231" s="122">
        <v>17260041</v>
      </c>
      <c r="H231" s="66">
        <v>46048</v>
      </c>
      <c r="I231" s="96" t="s">
        <v>1265</v>
      </c>
      <c r="J231" s="54" t="s">
        <v>57</v>
      </c>
      <c r="K231" s="54" t="s">
        <v>21</v>
      </c>
      <c r="L231" s="93">
        <v>367169</v>
      </c>
      <c r="M231" s="67">
        <v>46023</v>
      </c>
    </row>
    <row r="232" spans="1:13" x14ac:dyDescent="0.2">
      <c r="A232" s="56" t="s">
        <v>13</v>
      </c>
      <c r="B232" s="95" t="s">
        <v>0</v>
      </c>
      <c r="C232" s="96" t="s">
        <v>96</v>
      </c>
      <c r="D232" s="81" t="s">
        <v>0</v>
      </c>
      <c r="E232" s="91">
        <v>45517</v>
      </c>
      <c r="F232" s="56" t="s">
        <v>19</v>
      </c>
      <c r="G232" s="122">
        <v>17260042</v>
      </c>
      <c r="H232" s="66">
        <v>46048</v>
      </c>
      <c r="I232" s="96" t="s">
        <v>1266</v>
      </c>
      <c r="J232" s="54" t="s">
        <v>57</v>
      </c>
      <c r="K232" s="54" t="s">
        <v>21</v>
      </c>
      <c r="L232" s="93">
        <v>106985</v>
      </c>
      <c r="M232" s="67">
        <v>46023</v>
      </c>
    </row>
    <row r="233" spans="1:13" x14ac:dyDescent="0.2">
      <c r="A233" s="56" t="s">
        <v>13</v>
      </c>
      <c r="B233" s="95" t="s">
        <v>0</v>
      </c>
      <c r="C233" s="96" t="s">
        <v>96</v>
      </c>
      <c r="D233" s="81" t="s">
        <v>0</v>
      </c>
      <c r="E233" s="91">
        <v>45517</v>
      </c>
      <c r="F233" s="56" t="s">
        <v>19</v>
      </c>
      <c r="G233" s="122">
        <v>17260046</v>
      </c>
      <c r="H233" s="66">
        <v>46050</v>
      </c>
      <c r="I233" s="96" t="s">
        <v>1267</v>
      </c>
      <c r="J233" s="54" t="s">
        <v>57</v>
      </c>
      <c r="K233" s="54" t="s">
        <v>21</v>
      </c>
      <c r="L233" s="93">
        <v>239540</v>
      </c>
      <c r="M233" s="67">
        <v>46023</v>
      </c>
    </row>
    <row r="234" spans="1:13" x14ac:dyDescent="0.2">
      <c r="A234" s="56" t="s">
        <v>13</v>
      </c>
      <c r="B234" s="95" t="s">
        <v>0</v>
      </c>
      <c r="C234" s="96" t="s">
        <v>96</v>
      </c>
      <c r="D234" s="81" t="s">
        <v>0</v>
      </c>
      <c r="E234" s="91">
        <v>45517</v>
      </c>
      <c r="F234" s="56" t="s">
        <v>19</v>
      </c>
      <c r="G234" s="122">
        <v>17260047</v>
      </c>
      <c r="H234" s="66">
        <v>46050</v>
      </c>
      <c r="I234" s="96" t="s">
        <v>1268</v>
      </c>
      <c r="J234" s="54" t="s">
        <v>57</v>
      </c>
      <c r="K234" s="54" t="s">
        <v>21</v>
      </c>
      <c r="L234" s="93">
        <v>239540</v>
      </c>
      <c r="M234" s="67">
        <v>46023</v>
      </c>
    </row>
    <row r="235" spans="1:13" x14ac:dyDescent="0.2">
      <c r="A235" s="56" t="s">
        <v>13</v>
      </c>
      <c r="B235" s="95" t="s">
        <v>0</v>
      </c>
      <c r="C235" s="96" t="s">
        <v>96</v>
      </c>
      <c r="D235" s="81" t="s">
        <v>0</v>
      </c>
      <c r="E235" s="91">
        <v>45517</v>
      </c>
      <c r="F235" s="56" t="s">
        <v>19</v>
      </c>
      <c r="G235" s="122">
        <v>17260051</v>
      </c>
      <c r="H235" s="66">
        <v>46052</v>
      </c>
      <c r="I235" s="96" t="s">
        <v>1269</v>
      </c>
      <c r="J235" s="54" t="s">
        <v>57</v>
      </c>
      <c r="K235" s="54" t="s">
        <v>21</v>
      </c>
      <c r="L235" s="93">
        <v>291568</v>
      </c>
      <c r="M235" s="67">
        <v>46023</v>
      </c>
    </row>
    <row r="236" spans="1:13" x14ac:dyDescent="0.2">
      <c r="A236" s="54"/>
      <c r="B236" s="69" t="s">
        <v>1544</v>
      </c>
      <c r="C236" s="126" t="s">
        <v>42</v>
      </c>
      <c r="D236" s="126" t="s">
        <v>42</v>
      </c>
      <c r="E236" s="54"/>
      <c r="F236" s="54"/>
      <c r="G236" s="127"/>
      <c r="H236" s="70">
        <v>46053.011574074073</v>
      </c>
      <c r="I236" s="54"/>
      <c r="J236" s="54"/>
      <c r="K236" s="54"/>
      <c r="L236" s="71">
        <v>976228.4</v>
      </c>
      <c r="M236" s="67">
        <v>46023</v>
      </c>
    </row>
    <row r="237" spans="1:13" x14ac:dyDescent="0.2">
      <c r="A237" s="54"/>
      <c r="B237" s="72" t="s">
        <v>1545</v>
      </c>
      <c r="C237" s="126" t="s">
        <v>42</v>
      </c>
      <c r="D237" s="126" t="s">
        <v>42</v>
      </c>
      <c r="E237" s="54"/>
      <c r="F237" s="54"/>
      <c r="G237" s="127"/>
      <c r="H237" s="73">
        <v>46053.000960648147</v>
      </c>
      <c r="I237" s="54"/>
      <c r="J237" s="54"/>
      <c r="K237" s="54"/>
      <c r="L237" s="74">
        <v>794240.51</v>
      </c>
      <c r="M237" s="67">
        <v>46023</v>
      </c>
    </row>
    <row r="238" spans="1:13" x14ac:dyDescent="0.2">
      <c r="A238" s="54"/>
      <c r="B238" s="72" t="s">
        <v>1546</v>
      </c>
      <c r="C238" s="56" t="s">
        <v>204</v>
      </c>
      <c r="D238" s="96" t="s">
        <v>1615</v>
      </c>
      <c r="E238" s="54"/>
      <c r="F238" s="54"/>
      <c r="G238" s="127"/>
      <c r="H238" s="73">
        <v>46052.628333333334</v>
      </c>
      <c r="I238" s="54"/>
      <c r="J238" s="54"/>
      <c r="K238" s="54"/>
      <c r="L238" s="74">
        <v>830620</v>
      </c>
      <c r="M238" s="67">
        <v>46023</v>
      </c>
    </row>
    <row r="239" spans="1:13" x14ac:dyDescent="0.2">
      <c r="A239" s="54"/>
      <c r="B239" s="72" t="s">
        <v>1547</v>
      </c>
      <c r="C239" s="126" t="s">
        <v>42</v>
      </c>
      <c r="D239" s="126" t="s">
        <v>42</v>
      </c>
      <c r="E239" s="54"/>
      <c r="F239" s="54"/>
      <c r="G239" s="127"/>
      <c r="H239" s="73">
        <v>46051.53266203704</v>
      </c>
      <c r="I239" s="54"/>
      <c r="J239" s="54"/>
      <c r="K239" s="54"/>
      <c r="L239" s="74">
        <v>655133.07999999996</v>
      </c>
      <c r="M239" s="67">
        <v>46023</v>
      </c>
    </row>
    <row r="240" spans="1:13" x14ac:dyDescent="0.2">
      <c r="A240" s="54"/>
      <c r="B240" s="72" t="s">
        <v>1548</v>
      </c>
      <c r="C240" s="126" t="s">
        <v>42</v>
      </c>
      <c r="D240" s="126" t="s">
        <v>42</v>
      </c>
      <c r="E240" s="54"/>
      <c r="F240" s="54"/>
      <c r="G240" s="127"/>
      <c r="H240" s="73">
        <v>46050.669004629628</v>
      </c>
      <c r="I240" s="54"/>
      <c r="J240" s="54"/>
      <c r="K240" s="54"/>
      <c r="L240" s="74">
        <v>672945</v>
      </c>
      <c r="M240" s="67">
        <v>46023</v>
      </c>
    </row>
    <row r="241" spans="1:13" x14ac:dyDescent="0.2">
      <c r="A241" s="54"/>
      <c r="B241" s="69" t="s">
        <v>1549</v>
      </c>
      <c r="C241" s="126" t="s">
        <v>42</v>
      </c>
      <c r="D241" s="126" t="s">
        <v>42</v>
      </c>
      <c r="E241" s="54"/>
      <c r="F241" s="54"/>
      <c r="G241" s="127"/>
      <c r="H241" s="70">
        <v>46050.484467592592</v>
      </c>
      <c r="I241" s="54"/>
      <c r="J241" s="54"/>
      <c r="K241" s="54"/>
      <c r="L241" s="71">
        <v>714000</v>
      </c>
      <c r="M241" s="67">
        <v>46023</v>
      </c>
    </row>
    <row r="242" spans="1:13" x14ac:dyDescent="0.2">
      <c r="A242" s="54"/>
      <c r="B242" s="72" t="s">
        <v>1550</v>
      </c>
      <c r="C242" s="56" t="s">
        <v>204</v>
      </c>
      <c r="D242" s="96" t="s">
        <v>1615</v>
      </c>
      <c r="E242" s="54"/>
      <c r="F242" s="54"/>
      <c r="G242" s="127"/>
      <c r="H242" s="73">
        <v>46050.469768518517</v>
      </c>
      <c r="I242" s="54"/>
      <c r="J242" s="54"/>
      <c r="K242" s="54"/>
      <c r="L242" s="74">
        <v>1904000</v>
      </c>
      <c r="M242" s="67">
        <v>46023</v>
      </c>
    </row>
    <row r="243" spans="1:13" x14ac:dyDescent="0.2">
      <c r="A243" s="54"/>
      <c r="B243" s="72" t="s">
        <v>1551</v>
      </c>
      <c r="C243" s="56" t="s">
        <v>204</v>
      </c>
      <c r="D243" s="96" t="s">
        <v>1615</v>
      </c>
      <c r="E243" s="54"/>
      <c r="F243" s="54"/>
      <c r="G243" s="127"/>
      <c r="H243" s="73">
        <v>46049.694108796299</v>
      </c>
      <c r="I243" s="54"/>
      <c r="J243" s="54"/>
      <c r="K243" s="54"/>
      <c r="L243" s="74">
        <v>1130500</v>
      </c>
      <c r="M243" s="67">
        <v>46023</v>
      </c>
    </row>
    <row r="244" spans="1:13" x14ac:dyDescent="0.2">
      <c r="A244" s="54"/>
      <c r="B244" s="69" t="s">
        <v>1552</v>
      </c>
      <c r="C244" s="56" t="s">
        <v>204</v>
      </c>
      <c r="D244" s="96" t="s">
        <v>1615</v>
      </c>
      <c r="E244" s="54"/>
      <c r="F244" s="54"/>
      <c r="G244" s="127"/>
      <c r="H244" s="70">
        <v>46049.6562037037</v>
      </c>
      <c r="I244" s="54"/>
      <c r="J244" s="54"/>
      <c r="K244" s="54"/>
      <c r="L244" s="71">
        <v>6118668.2199999997</v>
      </c>
      <c r="M244" s="67">
        <v>46023</v>
      </c>
    </row>
    <row r="245" spans="1:13" x14ac:dyDescent="0.2">
      <c r="A245" s="54"/>
      <c r="B245" s="72" t="s">
        <v>1553</v>
      </c>
      <c r="C245" s="56" t="s">
        <v>204</v>
      </c>
      <c r="D245" s="96" t="s">
        <v>1615</v>
      </c>
      <c r="E245" s="54"/>
      <c r="F245" s="54"/>
      <c r="G245" s="127"/>
      <c r="H245" s="73">
        <v>46049.386180555557</v>
      </c>
      <c r="I245" s="54"/>
      <c r="J245" s="54"/>
      <c r="K245" s="54"/>
      <c r="L245" s="74">
        <v>369925.78</v>
      </c>
      <c r="M245" s="67">
        <v>46023</v>
      </c>
    </row>
    <row r="246" spans="1:13" x14ac:dyDescent="0.2">
      <c r="A246" s="54"/>
      <c r="B246" s="69" t="s">
        <v>1554</v>
      </c>
      <c r="C246" s="56" t="s">
        <v>204</v>
      </c>
      <c r="D246" s="96" t="s">
        <v>1615</v>
      </c>
      <c r="E246" s="54"/>
      <c r="F246" s="54"/>
      <c r="G246" s="127"/>
      <c r="H246" s="70">
        <v>46048.509652777779</v>
      </c>
      <c r="I246" s="54"/>
      <c r="J246" s="54"/>
      <c r="K246" s="54"/>
      <c r="L246" s="71">
        <v>880600</v>
      </c>
      <c r="M246" s="67">
        <v>46023</v>
      </c>
    </row>
    <row r="247" spans="1:13" x14ac:dyDescent="0.2">
      <c r="A247" s="54"/>
      <c r="B247" s="72" t="s">
        <v>1555</v>
      </c>
      <c r="C247" s="56" t="s">
        <v>204</v>
      </c>
      <c r="D247" s="96" t="s">
        <v>1615</v>
      </c>
      <c r="E247" s="54"/>
      <c r="F247" s="54"/>
      <c r="G247" s="127"/>
      <c r="H247" s="73">
        <v>46048.428587962961</v>
      </c>
      <c r="I247" s="54"/>
      <c r="J247" s="54"/>
      <c r="K247" s="54"/>
      <c r="L247" s="74">
        <v>120178.1</v>
      </c>
      <c r="M247" s="67">
        <v>46023</v>
      </c>
    </row>
    <row r="248" spans="1:13" x14ac:dyDescent="0.2">
      <c r="A248" s="54"/>
      <c r="B248" s="69" t="s">
        <v>1556</v>
      </c>
      <c r="C248" s="56" t="s">
        <v>204</v>
      </c>
      <c r="D248" s="96" t="s">
        <v>1615</v>
      </c>
      <c r="E248" s="54"/>
      <c r="F248" s="54"/>
      <c r="G248" s="127"/>
      <c r="H248" s="70">
        <v>46045.517083333332</v>
      </c>
      <c r="I248" s="54"/>
      <c r="J248" s="54"/>
      <c r="K248" s="54"/>
      <c r="L248" s="71">
        <v>3633789.95</v>
      </c>
      <c r="M248" s="67">
        <v>46023</v>
      </c>
    </row>
    <row r="249" spans="1:13" x14ac:dyDescent="0.2">
      <c r="A249" s="54"/>
      <c r="B249" s="72" t="s">
        <v>1557</v>
      </c>
      <c r="C249" s="56" t="s">
        <v>204</v>
      </c>
      <c r="D249" s="96" t="s">
        <v>1615</v>
      </c>
      <c r="E249" s="54"/>
      <c r="F249" s="54"/>
      <c r="G249" s="127"/>
      <c r="H249" s="73">
        <v>46045.425138888888</v>
      </c>
      <c r="I249" s="54"/>
      <c r="J249" s="54"/>
      <c r="K249" s="54"/>
      <c r="L249" s="74">
        <v>1261400</v>
      </c>
      <c r="M249" s="67">
        <v>46023</v>
      </c>
    </row>
    <row r="250" spans="1:13" x14ac:dyDescent="0.2">
      <c r="A250" s="54"/>
      <c r="B250" s="69" t="s">
        <v>1558</v>
      </c>
      <c r="C250" s="56" t="s">
        <v>204</v>
      </c>
      <c r="D250" s="96" t="s">
        <v>1615</v>
      </c>
      <c r="E250" s="54"/>
      <c r="F250" s="54"/>
      <c r="G250" s="127"/>
      <c r="H250" s="70">
        <v>46044.716782407406</v>
      </c>
      <c r="I250" s="54"/>
      <c r="J250" s="54"/>
      <c r="K250" s="54"/>
      <c r="L250" s="71">
        <v>33272.400000000001</v>
      </c>
      <c r="M250" s="67">
        <v>46023</v>
      </c>
    </row>
    <row r="251" spans="1:13" x14ac:dyDescent="0.2">
      <c r="A251" s="54"/>
      <c r="B251" s="72" t="s">
        <v>1559</v>
      </c>
      <c r="C251" s="126" t="s">
        <v>42</v>
      </c>
      <c r="D251" s="126" t="s">
        <v>42</v>
      </c>
      <c r="E251" s="54"/>
      <c r="F251" s="54"/>
      <c r="G251" s="127"/>
      <c r="H251" s="73">
        <v>46044.708275462966</v>
      </c>
      <c r="I251" s="54"/>
      <c r="J251" s="54"/>
      <c r="K251" s="54"/>
      <c r="L251" s="74">
        <v>559300</v>
      </c>
      <c r="M251" s="67">
        <v>46023</v>
      </c>
    </row>
    <row r="252" spans="1:13" x14ac:dyDescent="0.2">
      <c r="A252" s="54"/>
      <c r="B252" s="69" t="s">
        <v>1560</v>
      </c>
      <c r="C252" s="56" t="s">
        <v>204</v>
      </c>
      <c r="D252" s="96" t="s">
        <v>1615</v>
      </c>
      <c r="E252" s="54"/>
      <c r="F252" s="54"/>
      <c r="G252" s="127"/>
      <c r="H252" s="70">
        <v>46044.694189814814</v>
      </c>
      <c r="I252" s="54"/>
      <c r="J252" s="54"/>
      <c r="K252" s="54"/>
      <c r="L252" s="71">
        <v>922250</v>
      </c>
      <c r="M252" s="67">
        <v>46023</v>
      </c>
    </row>
    <row r="253" spans="1:13" x14ac:dyDescent="0.2">
      <c r="A253" s="54"/>
      <c r="B253" s="72" t="s">
        <v>1561</v>
      </c>
      <c r="C253" s="56" t="s">
        <v>204</v>
      </c>
      <c r="D253" s="96" t="s">
        <v>1615</v>
      </c>
      <c r="E253" s="54"/>
      <c r="F253" s="54"/>
      <c r="G253" s="127"/>
      <c r="H253" s="73">
        <v>46044.643125000002</v>
      </c>
      <c r="I253" s="54"/>
      <c r="J253" s="54"/>
      <c r="K253" s="54"/>
      <c r="L253" s="74">
        <v>398650</v>
      </c>
      <c r="M253" s="67">
        <v>46023</v>
      </c>
    </row>
    <row r="254" spans="1:13" x14ac:dyDescent="0.2">
      <c r="A254" s="54"/>
      <c r="B254" s="69" t="s">
        <v>1562</v>
      </c>
      <c r="C254" s="56" t="s">
        <v>204</v>
      </c>
      <c r="D254" s="96" t="s">
        <v>1615</v>
      </c>
      <c r="E254" s="54"/>
      <c r="F254" s="54"/>
      <c r="G254" s="127"/>
      <c r="H254" s="70">
        <v>46044.452141203707</v>
      </c>
      <c r="I254" s="54"/>
      <c r="J254" s="54"/>
      <c r="K254" s="54"/>
      <c r="L254" s="71">
        <v>2219540.4</v>
      </c>
      <c r="M254" s="67">
        <v>46023</v>
      </c>
    </row>
    <row r="255" spans="1:13" x14ac:dyDescent="0.2">
      <c r="A255" s="54"/>
      <c r="B255" s="72" t="s">
        <v>1563</v>
      </c>
      <c r="C255" s="56" t="s">
        <v>204</v>
      </c>
      <c r="D255" s="96" t="s">
        <v>1615</v>
      </c>
      <c r="E255" s="54"/>
      <c r="F255" s="54"/>
      <c r="G255" s="127"/>
      <c r="H255" s="73">
        <v>46043.727361111109</v>
      </c>
      <c r="I255" s="54"/>
      <c r="J255" s="54"/>
      <c r="K255" s="54"/>
      <c r="L255" s="74">
        <v>249999.96</v>
      </c>
      <c r="M255" s="67">
        <v>46023</v>
      </c>
    </row>
    <row r="256" spans="1:13" x14ac:dyDescent="0.2">
      <c r="A256" s="54"/>
      <c r="B256" s="69" t="s">
        <v>928</v>
      </c>
      <c r="C256" s="126" t="s">
        <v>42</v>
      </c>
      <c r="D256" s="126" t="s">
        <v>42</v>
      </c>
      <c r="E256" s="54"/>
      <c r="F256" s="54"/>
      <c r="G256" s="127"/>
      <c r="H256" s="70">
        <v>46043.685613425929</v>
      </c>
      <c r="I256" s="54"/>
      <c r="J256" s="54"/>
      <c r="K256" s="54"/>
      <c r="L256" s="71">
        <v>301689.99</v>
      </c>
      <c r="M256" s="67">
        <v>46023</v>
      </c>
    </row>
    <row r="257" spans="1:13" x14ac:dyDescent="0.2">
      <c r="A257" s="54"/>
      <c r="B257" s="72" t="s">
        <v>1564</v>
      </c>
      <c r="C257" s="56" t="s">
        <v>204</v>
      </c>
      <c r="D257" s="96" t="s">
        <v>1615</v>
      </c>
      <c r="E257" s="54"/>
      <c r="F257" s="54"/>
      <c r="G257" s="127"/>
      <c r="H257" s="73">
        <v>46043.447164351855</v>
      </c>
      <c r="I257" s="54"/>
      <c r="J257" s="54"/>
      <c r="K257" s="54"/>
      <c r="L257" s="74">
        <v>4783800</v>
      </c>
      <c r="M257" s="67">
        <v>46023</v>
      </c>
    </row>
    <row r="258" spans="1:13" x14ac:dyDescent="0.2">
      <c r="A258" s="54"/>
      <c r="B258" s="69" t="s">
        <v>1565</v>
      </c>
      <c r="C258" s="56" t="s">
        <v>204</v>
      </c>
      <c r="D258" s="96" t="s">
        <v>1615</v>
      </c>
      <c r="E258" s="54"/>
      <c r="F258" s="54"/>
      <c r="G258" s="127"/>
      <c r="H258" s="70">
        <v>46043.441886574074</v>
      </c>
      <c r="I258" s="54"/>
      <c r="J258" s="54"/>
      <c r="K258" s="54"/>
      <c r="L258" s="71">
        <v>449991</v>
      </c>
      <c r="M258" s="67">
        <v>46023</v>
      </c>
    </row>
    <row r="259" spans="1:13" x14ac:dyDescent="0.2">
      <c r="A259" s="54"/>
      <c r="B259" s="72" t="s">
        <v>1566</v>
      </c>
      <c r="C259" s="56" t="s">
        <v>204</v>
      </c>
      <c r="D259" s="96" t="s">
        <v>1615</v>
      </c>
      <c r="E259" s="54"/>
      <c r="F259" s="54"/>
      <c r="G259" s="127"/>
      <c r="H259" s="73">
        <v>46043.42732638889</v>
      </c>
      <c r="I259" s="54"/>
      <c r="J259" s="54"/>
      <c r="K259" s="54"/>
      <c r="L259" s="74">
        <v>451973.9</v>
      </c>
      <c r="M259" s="67">
        <v>46023</v>
      </c>
    </row>
    <row r="260" spans="1:13" x14ac:dyDescent="0.2">
      <c r="A260" s="54"/>
      <c r="B260" s="72" t="s">
        <v>1567</v>
      </c>
      <c r="C260" s="56" t="s">
        <v>204</v>
      </c>
      <c r="D260" s="96" t="s">
        <v>1615</v>
      </c>
      <c r="E260" s="54"/>
      <c r="F260" s="54"/>
      <c r="G260" s="127"/>
      <c r="H260" s="73">
        <v>46042.479537037034</v>
      </c>
      <c r="I260" s="54"/>
      <c r="J260" s="54"/>
      <c r="K260" s="54"/>
      <c r="L260" s="74">
        <v>476000</v>
      </c>
      <c r="M260" s="67">
        <v>46023</v>
      </c>
    </row>
    <row r="261" spans="1:13" x14ac:dyDescent="0.2">
      <c r="A261" s="54"/>
      <c r="B261" s="72" t="s">
        <v>1568</v>
      </c>
      <c r="C261" s="56" t="s">
        <v>204</v>
      </c>
      <c r="D261" s="96" t="s">
        <v>1615</v>
      </c>
      <c r="E261" s="54"/>
      <c r="F261" s="54"/>
      <c r="G261" s="127"/>
      <c r="H261" s="73">
        <v>46041.737349537034</v>
      </c>
      <c r="I261" s="54"/>
      <c r="J261" s="54"/>
      <c r="K261" s="54"/>
      <c r="L261" s="74">
        <v>1832600</v>
      </c>
      <c r="M261" s="67">
        <v>46023</v>
      </c>
    </row>
    <row r="262" spans="1:13" x14ac:dyDescent="0.2">
      <c r="A262" s="54"/>
      <c r="B262" s="69" t="s">
        <v>1569</v>
      </c>
      <c r="C262" s="56" t="s">
        <v>204</v>
      </c>
      <c r="D262" s="96" t="s">
        <v>1615</v>
      </c>
      <c r="E262" s="54"/>
      <c r="F262" s="54"/>
      <c r="G262" s="127"/>
      <c r="H262" s="70">
        <v>46041.528090277781</v>
      </c>
      <c r="I262" s="54"/>
      <c r="J262" s="54"/>
      <c r="K262" s="54"/>
      <c r="L262" s="71">
        <v>1473410.4</v>
      </c>
      <c r="M262" s="67">
        <v>46023</v>
      </c>
    </row>
    <row r="263" spans="1:13" x14ac:dyDescent="0.2">
      <c r="A263" s="54"/>
      <c r="B263" s="72" t="s">
        <v>1570</v>
      </c>
      <c r="C263" s="56" t="s">
        <v>204</v>
      </c>
      <c r="D263" s="96" t="s">
        <v>1615</v>
      </c>
      <c r="E263" s="54"/>
      <c r="F263" s="54"/>
      <c r="G263" s="127"/>
      <c r="H263" s="73">
        <v>46041.432175925926</v>
      </c>
      <c r="I263" s="54"/>
      <c r="J263" s="54"/>
      <c r="K263" s="54"/>
      <c r="L263" s="74">
        <v>1131368.7</v>
      </c>
      <c r="M263" s="67">
        <v>46023</v>
      </c>
    </row>
    <row r="264" spans="1:13" x14ac:dyDescent="0.2">
      <c r="A264" s="54"/>
      <c r="B264" s="69" t="s">
        <v>1571</v>
      </c>
      <c r="C264" s="56" t="s">
        <v>204</v>
      </c>
      <c r="D264" s="96" t="s">
        <v>1615</v>
      </c>
      <c r="E264" s="54"/>
      <c r="F264" s="54"/>
      <c r="G264" s="127"/>
      <c r="H264" s="70">
        <v>46038.672905092593</v>
      </c>
      <c r="I264" s="54"/>
      <c r="J264" s="54"/>
      <c r="K264" s="54"/>
      <c r="L264" s="71">
        <v>1026375</v>
      </c>
      <c r="M264" s="67">
        <v>46023</v>
      </c>
    </row>
    <row r="265" spans="1:13" x14ac:dyDescent="0.2">
      <c r="A265" s="54"/>
      <c r="B265" s="72" t="s">
        <v>1572</v>
      </c>
      <c r="C265" s="56" t="s">
        <v>204</v>
      </c>
      <c r="D265" s="96" t="s">
        <v>1615</v>
      </c>
      <c r="E265" s="54"/>
      <c r="F265" s="54"/>
      <c r="G265" s="127"/>
      <c r="H265" s="73">
        <v>46038.517094907409</v>
      </c>
      <c r="I265" s="54"/>
      <c r="J265" s="54"/>
      <c r="K265" s="54"/>
      <c r="L265" s="74">
        <v>2672748.33</v>
      </c>
      <c r="M265" s="67">
        <v>46023</v>
      </c>
    </row>
    <row r="266" spans="1:13" x14ac:dyDescent="0.2">
      <c r="A266" s="54"/>
      <c r="B266" s="69" t="s">
        <v>1573</v>
      </c>
      <c r="C266" s="56" t="s">
        <v>204</v>
      </c>
      <c r="D266" s="96" t="s">
        <v>1615</v>
      </c>
      <c r="E266" s="54"/>
      <c r="F266" s="54"/>
      <c r="G266" s="127"/>
      <c r="H266" s="70">
        <v>46038.450208333335</v>
      </c>
      <c r="I266" s="54"/>
      <c r="J266" s="54"/>
      <c r="K266" s="54"/>
      <c r="L266" s="71">
        <v>1902572</v>
      </c>
      <c r="M266" s="67">
        <v>46023</v>
      </c>
    </row>
    <row r="267" spans="1:13" x14ac:dyDescent="0.2">
      <c r="A267" s="54"/>
      <c r="B267" s="72" t="s">
        <v>1574</v>
      </c>
      <c r="C267" s="56" t="s">
        <v>204</v>
      </c>
      <c r="D267" s="96" t="s">
        <v>1615</v>
      </c>
      <c r="E267" s="54"/>
      <c r="F267" s="54"/>
      <c r="G267" s="127"/>
      <c r="H267" s="73">
        <v>46038.385914351849</v>
      </c>
      <c r="I267" s="54"/>
      <c r="J267" s="54"/>
      <c r="K267" s="54"/>
      <c r="L267" s="74">
        <v>1487500</v>
      </c>
      <c r="M267" s="67">
        <v>46023</v>
      </c>
    </row>
    <row r="268" spans="1:13" x14ac:dyDescent="0.2">
      <c r="A268" s="54"/>
      <c r="B268" s="69" t="s">
        <v>1575</v>
      </c>
      <c r="C268" s="56" t="s">
        <v>204</v>
      </c>
      <c r="D268" s="96" t="s">
        <v>1615</v>
      </c>
      <c r="E268" s="54"/>
      <c r="F268" s="54"/>
      <c r="G268" s="127"/>
      <c r="H268" s="70">
        <v>46037.717488425929</v>
      </c>
      <c r="I268" s="54"/>
      <c r="J268" s="54"/>
      <c r="K268" s="54"/>
      <c r="L268" s="71">
        <v>1800041.6</v>
      </c>
      <c r="M268" s="67">
        <v>46023</v>
      </c>
    </row>
    <row r="269" spans="1:13" x14ac:dyDescent="0.2">
      <c r="A269" s="54"/>
      <c r="B269" s="72" t="s">
        <v>1576</v>
      </c>
      <c r="C269" s="56" t="s">
        <v>204</v>
      </c>
      <c r="D269" s="96" t="s">
        <v>1615</v>
      </c>
      <c r="E269" s="54"/>
      <c r="F269" s="54"/>
      <c r="G269" s="127"/>
      <c r="H269" s="73">
        <v>46037.679386574076</v>
      </c>
      <c r="I269" s="54"/>
      <c r="J269" s="54"/>
      <c r="K269" s="54"/>
      <c r="L269" s="74">
        <v>892500</v>
      </c>
      <c r="M269" s="67">
        <v>46023</v>
      </c>
    </row>
    <row r="270" spans="1:13" x14ac:dyDescent="0.2">
      <c r="A270" s="54"/>
      <c r="B270" s="69" t="s">
        <v>1577</v>
      </c>
      <c r="C270" s="56" t="s">
        <v>204</v>
      </c>
      <c r="D270" s="96" t="s">
        <v>1615</v>
      </c>
      <c r="E270" s="54"/>
      <c r="F270" s="54"/>
      <c r="G270" s="127"/>
      <c r="H270" s="70">
        <v>46037.637789351851</v>
      </c>
      <c r="I270" s="54"/>
      <c r="J270" s="54"/>
      <c r="K270" s="54"/>
      <c r="L270" s="71">
        <v>6664005</v>
      </c>
      <c r="M270" s="67">
        <v>46023</v>
      </c>
    </row>
    <row r="271" spans="1:13" x14ac:dyDescent="0.2">
      <c r="A271" s="54"/>
      <c r="B271" s="72" t="s">
        <v>1578</v>
      </c>
      <c r="C271" s="56" t="s">
        <v>204</v>
      </c>
      <c r="D271" s="96" t="s">
        <v>1615</v>
      </c>
      <c r="E271" s="54"/>
      <c r="F271" s="54"/>
      <c r="G271" s="127"/>
      <c r="H271" s="73">
        <v>46037.557476851849</v>
      </c>
      <c r="I271" s="54"/>
      <c r="J271" s="54"/>
      <c r="K271" s="54"/>
      <c r="L271" s="74">
        <v>208000.1</v>
      </c>
      <c r="M271" s="67">
        <v>46023</v>
      </c>
    </row>
    <row r="272" spans="1:13" x14ac:dyDescent="0.2">
      <c r="A272" s="54"/>
      <c r="B272" s="69" t="s">
        <v>1579</v>
      </c>
      <c r="C272" s="126" t="s">
        <v>42</v>
      </c>
      <c r="D272" s="126" t="s">
        <v>42</v>
      </c>
      <c r="E272" s="54"/>
      <c r="F272" s="54"/>
      <c r="G272" s="127"/>
      <c r="H272" s="70">
        <v>46037.532106481478</v>
      </c>
      <c r="I272" s="54"/>
      <c r="J272" s="54"/>
      <c r="K272" s="54"/>
      <c r="L272" s="71">
        <v>1713600</v>
      </c>
      <c r="M272" s="67">
        <v>46023</v>
      </c>
    </row>
    <row r="273" spans="1:13" x14ac:dyDescent="0.2">
      <c r="A273" s="54"/>
      <c r="B273" s="72" t="s">
        <v>1580</v>
      </c>
      <c r="C273" s="56" t="s">
        <v>204</v>
      </c>
      <c r="D273" s="96" t="s">
        <v>1615</v>
      </c>
      <c r="E273" s="54"/>
      <c r="F273" s="54"/>
      <c r="G273" s="127"/>
      <c r="H273" s="73">
        <v>46037.452210648145</v>
      </c>
      <c r="I273" s="54"/>
      <c r="J273" s="54"/>
      <c r="K273" s="54"/>
      <c r="L273" s="74">
        <v>995018.5</v>
      </c>
      <c r="M273" s="67">
        <v>46023</v>
      </c>
    </row>
    <row r="274" spans="1:13" x14ac:dyDescent="0.2">
      <c r="A274" s="54"/>
      <c r="B274" s="69" t="s">
        <v>1581</v>
      </c>
      <c r="C274" s="56" t="s">
        <v>204</v>
      </c>
      <c r="D274" s="96" t="s">
        <v>1615</v>
      </c>
      <c r="E274" s="54"/>
      <c r="F274" s="54"/>
      <c r="G274" s="127"/>
      <c r="H274" s="70">
        <v>46037.442800925928</v>
      </c>
      <c r="I274" s="54"/>
      <c r="J274" s="54"/>
      <c r="K274" s="54"/>
      <c r="L274" s="71">
        <v>197778</v>
      </c>
      <c r="M274" s="67">
        <v>46023</v>
      </c>
    </row>
    <row r="275" spans="1:13" x14ac:dyDescent="0.2">
      <c r="A275" s="54"/>
      <c r="B275" s="72" t="s">
        <v>1582</v>
      </c>
      <c r="C275" s="56" t="s">
        <v>204</v>
      </c>
      <c r="D275" s="96" t="s">
        <v>1615</v>
      </c>
      <c r="E275" s="54"/>
      <c r="F275" s="54"/>
      <c r="G275" s="127"/>
      <c r="H275" s="73">
        <v>46035.725393518522</v>
      </c>
      <c r="I275" s="54"/>
      <c r="J275" s="54"/>
      <c r="K275" s="54"/>
      <c r="L275" s="74">
        <v>1805156.22</v>
      </c>
      <c r="M275" s="67">
        <v>46023</v>
      </c>
    </row>
    <row r="276" spans="1:13" x14ac:dyDescent="0.2">
      <c r="A276" s="54"/>
      <c r="B276" s="69" t="s">
        <v>1583</v>
      </c>
      <c r="C276" s="56" t="s">
        <v>204</v>
      </c>
      <c r="D276" s="96" t="s">
        <v>1615</v>
      </c>
      <c r="E276" s="54"/>
      <c r="F276" s="54"/>
      <c r="G276" s="127"/>
      <c r="H276" s="70">
        <v>46035.635208333333</v>
      </c>
      <c r="I276" s="54"/>
      <c r="J276" s="54"/>
      <c r="K276" s="54"/>
      <c r="L276" s="71">
        <v>195000</v>
      </c>
      <c r="M276" s="67">
        <v>46023</v>
      </c>
    </row>
    <row r="277" spans="1:13" x14ac:dyDescent="0.2">
      <c r="A277" s="54"/>
      <c r="B277" s="72" t="s">
        <v>1584</v>
      </c>
      <c r="C277" s="56" t="s">
        <v>204</v>
      </c>
      <c r="D277" s="96" t="s">
        <v>1615</v>
      </c>
      <c r="E277" s="54"/>
      <c r="F277" s="54"/>
      <c r="G277" s="127"/>
      <c r="H277" s="73">
        <v>46035.482303240744</v>
      </c>
      <c r="I277" s="54"/>
      <c r="J277" s="54"/>
      <c r="K277" s="54"/>
      <c r="L277" s="74">
        <v>967470</v>
      </c>
      <c r="M277" s="67">
        <v>46023</v>
      </c>
    </row>
    <row r="278" spans="1:13" x14ac:dyDescent="0.2">
      <c r="A278" s="54"/>
      <c r="B278" s="69" t="s">
        <v>1585</v>
      </c>
      <c r="C278" s="56" t="s">
        <v>204</v>
      </c>
      <c r="D278" s="96" t="s">
        <v>1615</v>
      </c>
      <c r="E278" s="54"/>
      <c r="F278" s="54"/>
      <c r="G278" s="127"/>
      <c r="H278" s="70">
        <v>46035.404479166667</v>
      </c>
      <c r="I278" s="54"/>
      <c r="J278" s="54"/>
      <c r="K278" s="54"/>
      <c r="L278" s="71">
        <v>1130500</v>
      </c>
      <c r="M278" s="67">
        <v>46023</v>
      </c>
    </row>
    <row r="279" spans="1:13" x14ac:dyDescent="0.2">
      <c r="A279" s="54"/>
      <c r="B279" s="72" t="s">
        <v>1586</v>
      </c>
      <c r="C279" s="56" t="s">
        <v>204</v>
      </c>
      <c r="D279" s="96" t="s">
        <v>1615</v>
      </c>
      <c r="E279" s="54"/>
      <c r="F279" s="54"/>
      <c r="G279" s="127"/>
      <c r="H279" s="73">
        <v>46034.783807870372</v>
      </c>
      <c r="I279" s="54"/>
      <c r="J279" s="54"/>
      <c r="K279" s="54"/>
      <c r="L279" s="74">
        <v>6899999.6100000003</v>
      </c>
      <c r="M279" s="67">
        <v>46023</v>
      </c>
    </row>
    <row r="280" spans="1:13" x14ac:dyDescent="0.2">
      <c r="A280" s="54"/>
      <c r="B280" s="69" t="s">
        <v>1587</v>
      </c>
      <c r="C280" s="56" t="s">
        <v>204</v>
      </c>
      <c r="D280" s="96" t="s">
        <v>1615</v>
      </c>
      <c r="E280" s="54"/>
      <c r="F280" s="54"/>
      <c r="G280" s="127"/>
      <c r="H280" s="70">
        <v>46034.640740740739</v>
      </c>
      <c r="I280" s="54"/>
      <c r="J280" s="54"/>
      <c r="K280" s="54"/>
      <c r="L280" s="71">
        <v>1166200</v>
      </c>
      <c r="M280" s="67">
        <v>46023</v>
      </c>
    </row>
    <row r="281" spans="1:13" x14ac:dyDescent="0.2">
      <c r="A281" s="54"/>
      <c r="B281" s="72" t="s">
        <v>1588</v>
      </c>
      <c r="C281" s="56" t="s">
        <v>204</v>
      </c>
      <c r="D281" s="96" t="s">
        <v>1615</v>
      </c>
      <c r="E281" s="54"/>
      <c r="F281" s="54"/>
      <c r="G281" s="127"/>
      <c r="H281" s="73">
        <v>46034.613692129627</v>
      </c>
      <c r="I281" s="54"/>
      <c r="J281" s="54"/>
      <c r="K281" s="54"/>
      <c r="L281" s="74">
        <v>800000.11</v>
      </c>
      <c r="M281" s="67">
        <v>46023</v>
      </c>
    </row>
    <row r="282" spans="1:13" x14ac:dyDescent="0.2">
      <c r="A282" s="54"/>
      <c r="B282" s="69" t="s">
        <v>1589</v>
      </c>
      <c r="C282" s="56" t="s">
        <v>204</v>
      </c>
      <c r="D282" s="96" t="s">
        <v>1615</v>
      </c>
      <c r="E282" s="54"/>
      <c r="F282" s="54"/>
      <c r="G282" s="127"/>
      <c r="H282" s="70">
        <v>46034.385370370372</v>
      </c>
      <c r="I282" s="54"/>
      <c r="J282" s="54"/>
      <c r="K282" s="54"/>
      <c r="L282" s="71">
        <v>440300</v>
      </c>
      <c r="M282" s="67">
        <v>46023</v>
      </c>
    </row>
    <row r="283" spans="1:13" x14ac:dyDescent="0.2">
      <c r="A283" s="54"/>
      <c r="B283" s="72" t="s">
        <v>1590</v>
      </c>
      <c r="C283" s="56" t="s">
        <v>204</v>
      </c>
      <c r="D283" s="96" t="s">
        <v>1615</v>
      </c>
      <c r="E283" s="54"/>
      <c r="F283" s="54"/>
      <c r="G283" s="127"/>
      <c r="H283" s="73">
        <v>46034.359398148146</v>
      </c>
      <c r="I283" s="54"/>
      <c r="J283" s="54"/>
      <c r="K283" s="54"/>
      <c r="L283" s="74">
        <v>2580872</v>
      </c>
      <c r="M283" s="67">
        <v>46023</v>
      </c>
    </row>
    <row r="284" spans="1:13" x14ac:dyDescent="0.2">
      <c r="A284" s="54"/>
      <c r="B284" s="69" t="s">
        <v>1591</v>
      </c>
      <c r="C284" s="56" t="s">
        <v>204</v>
      </c>
      <c r="D284" s="96" t="s">
        <v>1615</v>
      </c>
      <c r="E284" s="54"/>
      <c r="F284" s="54"/>
      <c r="G284" s="127"/>
      <c r="H284" s="70">
        <v>46031.656331018516</v>
      </c>
      <c r="I284" s="54"/>
      <c r="J284" s="54"/>
      <c r="K284" s="54"/>
      <c r="L284" s="71">
        <v>152760.29999999999</v>
      </c>
      <c r="M284" s="67">
        <v>46023</v>
      </c>
    </row>
    <row r="285" spans="1:13" x14ac:dyDescent="0.2">
      <c r="A285" s="54"/>
      <c r="B285" s="72" t="s">
        <v>1592</v>
      </c>
      <c r="C285" s="96" t="s">
        <v>43</v>
      </c>
      <c r="D285" s="96" t="s">
        <v>1615</v>
      </c>
      <c r="E285" s="54"/>
      <c r="F285" s="54"/>
      <c r="G285" s="127"/>
      <c r="H285" s="73">
        <v>46031.558912037035</v>
      </c>
      <c r="I285" s="54"/>
      <c r="J285" s="54"/>
      <c r="K285" s="54"/>
      <c r="L285" s="74">
        <v>130347</v>
      </c>
      <c r="M285" s="67">
        <v>46023</v>
      </c>
    </row>
    <row r="286" spans="1:13" x14ac:dyDescent="0.2">
      <c r="A286" s="54"/>
      <c r="B286" s="69" t="s">
        <v>1593</v>
      </c>
      <c r="C286" s="56" t="s">
        <v>204</v>
      </c>
      <c r="D286" s="96" t="s">
        <v>1615</v>
      </c>
      <c r="E286" s="54"/>
      <c r="F286" s="54"/>
      <c r="G286" s="127"/>
      <c r="H286" s="70">
        <v>46030.757824074077</v>
      </c>
      <c r="I286" s="54"/>
      <c r="J286" s="54"/>
      <c r="K286" s="54"/>
      <c r="L286" s="71">
        <v>166005</v>
      </c>
      <c r="M286" s="67">
        <v>46023</v>
      </c>
    </row>
    <row r="287" spans="1:13" x14ac:dyDescent="0.2">
      <c r="A287" s="54"/>
      <c r="B287" s="72" t="s">
        <v>1594</v>
      </c>
      <c r="C287" s="56" t="s">
        <v>204</v>
      </c>
      <c r="D287" s="96" t="s">
        <v>1615</v>
      </c>
      <c r="E287" s="54"/>
      <c r="F287" s="54"/>
      <c r="G287" s="127"/>
      <c r="H287" s="73">
        <v>46030.748437499999</v>
      </c>
      <c r="I287" s="54"/>
      <c r="J287" s="54"/>
      <c r="K287" s="54"/>
      <c r="L287" s="74">
        <v>2142000</v>
      </c>
      <c r="M287" s="67">
        <v>46023</v>
      </c>
    </row>
    <row r="288" spans="1:13" x14ac:dyDescent="0.2">
      <c r="A288" s="54"/>
      <c r="B288" s="69" t="s">
        <v>1595</v>
      </c>
      <c r="C288" s="56" t="s">
        <v>204</v>
      </c>
      <c r="D288" s="96" t="s">
        <v>1615</v>
      </c>
      <c r="E288" s="54"/>
      <c r="F288" s="54"/>
      <c r="G288" s="127"/>
      <c r="H288" s="70">
        <v>46030.544872685183</v>
      </c>
      <c r="I288" s="54"/>
      <c r="J288" s="54"/>
      <c r="K288" s="54"/>
      <c r="L288" s="71">
        <v>2266236</v>
      </c>
      <c r="M288" s="67">
        <v>46023</v>
      </c>
    </row>
    <row r="289" spans="1:13" x14ac:dyDescent="0.2">
      <c r="A289" s="54"/>
      <c r="B289" s="72" t="s">
        <v>1596</v>
      </c>
      <c r="C289" s="56" t="s">
        <v>204</v>
      </c>
      <c r="D289" s="96" t="s">
        <v>1615</v>
      </c>
      <c r="E289" s="54"/>
      <c r="F289" s="54"/>
      <c r="G289" s="127"/>
      <c r="H289" s="73">
        <v>46030.534236111111</v>
      </c>
      <c r="I289" s="54"/>
      <c r="J289" s="54"/>
      <c r="K289" s="54"/>
      <c r="L289" s="74">
        <v>773500</v>
      </c>
      <c r="M289" s="67">
        <v>46023</v>
      </c>
    </row>
    <row r="290" spans="1:13" x14ac:dyDescent="0.2">
      <c r="A290" s="54"/>
      <c r="B290" s="69" t="s">
        <v>1597</v>
      </c>
      <c r="C290" s="56" t="s">
        <v>204</v>
      </c>
      <c r="D290" s="96" t="s">
        <v>1615</v>
      </c>
      <c r="E290" s="54"/>
      <c r="F290" s="54"/>
      <c r="G290" s="127"/>
      <c r="H290" s="70">
        <v>46029.806643518517</v>
      </c>
      <c r="I290" s="54"/>
      <c r="J290" s="54"/>
      <c r="K290" s="54"/>
      <c r="L290" s="71">
        <v>931620.06</v>
      </c>
      <c r="M290" s="67">
        <v>46023</v>
      </c>
    </row>
    <row r="291" spans="1:13" x14ac:dyDescent="0.2">
      <c r="A291" s="54"/>
      <c r="B291" s="72" t="s">
        <v>1598</v>
      </c>
      <c r="C291" s="96" t="s">
        <v>0</v>
      </c>
      <c r="D291" s="96" t="s">
        <v>0</v>
      </c>
      <c r="E291" s="54"/>
      <c r="F291" s="54"/>
      <c r="G291" s="127"/>
      <c r="H291" s="73">
        <v>46029.644456018519</v>
      </c>
      <c r="I291" s="54"/>
      <c r="J291" s="54"/>
      <c r="K291" s="54"/>
      <c r="L291" s="74">
        <v>2603585.5299999998</v>
      </c>
      <c r="M291" s="67">
        <v>46023</v>
      </c>
    </row>
    <row r="292" spans="1:13" x14ac:dyDescent="0.2">
      <c r="A292" s="54"/>
      <c r="B292" s="69" t="s">
        <v>1599</v>
      </c>
      <c r="C292" s="56" t="s">
        <v>204</v>
      </c>
      <c r="D292" s="96" t="s">
        <v>1615</v>
      </c>
      <c r="E292" s="54"/>
      <c r="F292" s="54"/>
      <c r="G292" s="127"/>
      <c r="H292" s="70">
        <v>46029.57603009259</v>
      </c>
      <c r="I292" s="54"/>
      <c r="J292" s="54"/>
      <c r="K292" s="54"/>
      <c r="L292" s="71">
        <v>476000</v>
      </c>
      <c r="M292" s="67">
        <v>46023</v>
      </c>
    </row>
    <row r="293" spans="1:13" x14ac:dyDescent="0.2">
      <c r="A293" s="54"/>
      <c r="B293" s="72" t="s">
        <v>1600</v>
      </c>
      <c r="C293" s="56" t="s">
        <v>204</v>
      </c>
      <c r="D293" s="96" t="s">
        <v>1615</v>
      </c>
      <c r="E293" s="54"/>
      <c r="F293" s="54"/>
      <c r="G293" s="127"/>
      <c r="H293" s="73">
        <v>46029.477638888886</v>
      </c>
      <c r="I293" s="54"/>
      <c r="J293" s="54"/>
      <c r="K293" s="54"/>
      <c r="L293" s="74">
        <v>1666000</v>
      </c>
      <c r="M293" s="67">
        <v>46023</v>
      </c>
    </row>
    <row r="294" spans="1:13" x14ac:dyDescent="0.2">
      <c r="A294" s="54"/>
      <c r="B294" s="69" t="s">
        <v>1601</v>
      </c>
      <c r="C294" s="96" t="s">
        <v>43</v>
      </c>
      <c r="D294" s="96" t="s">
        <v>1615</v>
      </c>
      <c r="E294" s="54"/>
      <c r="F294" s="54"/>
      <c r="G294" s="127"/>
      <c r="H294" s="70">
        <v>46029.445844907408</v>
      </c>
      <c r="I294" s="54"/>
      <c r="J294" s="54"/>
      <c r="K294" s="54"/>
      <c r="L294" s="71">
        <v>2121056</v>
      </c>
      <c r="M294" s="67">
        <v>46023</v>
      </c>
    </row>
    <row r="295" spans="1:13" x14ac:dyDescent="0.2">
      <c r="A295" s="54"/>
      <c r="B295" s="72" t="s">
        <v>1602</v>
      </c>
      <c r="C295" s="56" t="s">
        <v>204</v>
      </c>
      <c r="D295" s="96" t="s">
        <v>1615</v>
      </c>
      <c r="E295" s="54"/>
      <c r="F295" s="54"/>
      <c r="G295" s="127"/>
      <c r="H295" s="73">
        <v>46029.382881944446</v>
      </c>
      <c r="I295" s="54"/>
      <c r="J295" s="54"/>
      <c r="K295" s="54"/>
      <c r="L295" s="74">
        <v>149999.5</v>
      </c>
      <c r="M295" s="67">
        <v>46023</v>
      </c>
    </row>
    <row r="296" spans="1:13" x14ac:dyDescent="0.2">
      <c r="A296" s="54"/>
      <c r="B296" s="69" t="s">
        <v>1603</v>
      </c>
      <c r="C296" s="96" t="s">
        <v>0</v>
      </c>
      <c r="D296" s="96" t="s">
        <v>0</v>
      </c>
      <c r="E296" s="54"/>
      <c r="F296" s="54"/>
      <c r="G296" s="127"/>
      <c r="H296" s="70">
        <v>46028.726238425923</v>
      </c>
      <c r="I296" s="54"/>
      <c r="J296" s="54"/>
      <c r="K296" s="54"/>
      <c r="L296" s="71">
        <v>51752159.999959998</v>
      </c>
      <c r="M296" s="67">
        <v>46023</v>
      </c>
    </row>
    <row r="297" spans="1:13" x14ac:dyDescent="0.2">
      <c r="A297" s="54"/>
      <c r="B297" s="72" t="s">
        <v>1604</v>
      </c>
      <c r="C297" s="56" t="s">
        <v>204</v>
      </c>
      <c r="D297" s="96" t="s">
        <v>1615</v>
      </c>
      <c r="E297" s="54"/>
      <c r="F297" s="54"/>
      <c r="G297" s="127"/>
      <c r="H297" s="73">
        <v>46028.682430555556</v>
      </c>
      <c r="I297" s="54"/>
      <c r="J297" s="54"/>
      <c r="K297" s="54"/>
      <c r="L297" s="74">
        <v>5020848</v>
      </c>
      <c r="M297" s="67">
        <v>46023</v>
      </c>
    </row>
    <row r="298" spans="1:13" x14ac:dyDescent="0.2">
      <c r="A298" s="54"/>
      <c r="B298" s="69" t="s">
        <v>1605</v>
      </c>
      <c r="C298" s="56" t="s">
        <v>204</v>
      </c>
      <c r="D298" s="96" t="s">
        <v>1615</v>
      </c>
      <c r="E298" s="54"/>
      <c r="F298" s="54"/>
      <c r="G298" s="127"/>
      <c r="H298" s="70">
        <v>46028.364004629628</v>
      </c>
      <c r="I298" s="54"/>
      <c r="J298" s="54"/>
      <c r="K298" s="54"/>
      <c r="L298" s="71">
        <v>357000</v>
      </c>
      <c r="M298" s="67">
        <v>46023</v>
      </c>
    </row>
    <row r="299" spans="1:13" x14ac:dyDescent="0.2">
      <c r="A299" s="54"/>
      <c r="B299" s="69" t="s">
        <v>1606</v>
      </c>
      <c r="C299" s="56" t="s">
        <v>204</v>
      </c>
      <c r="D299" s="96" t="s">
        <v>1615</v>
      </c>
      <c r="E299" s="54"/>
      <c r="F299" s="54"/>
      <c r="G299" s="127"/>
      <c r="H299" s="70">
        <v>46027.547812500001</v>
      </c>
      <c r="I299" s="54"/>
      <c r="J299" s="54"/>
      <c r="K299" s="54"/>
      <c r="L299" s="71">
        <v>499800</v>
      </c>
      <c r="M299" s="67">
        <v>46023</v>
      </c>
    </row>
    <row r="300" spans="1:13" x14ac:dyDescent="0.2">
      <c r="A300" s="54"/>
      <c r="B300" s="72" t="s">
        <v>1607</v>
      </c>
      <c r="C300" s="56" t="s">
        <v>204</v>
      </c>
      <c r="D300" s="96" t="s">
        <v>1615</v>
      </c>
      <c r="E300" s="54"/>
      <c r="F300" s="54"/>
      <c r="G300" s="127"/>
      <c r="H300" s="73">
        <v>46027.511759259258</v>
      </c>
      <c r="I300" s="54"/>
      <c r="J300" s="54"/>
      <c r="K300" s="54"/>
      <c r="L300" s="74">
        <v>3094000</v>
      </c>
      <c r="M300" s="67">
        <v>46023</v>
      </c>
    </row>
    <row r="301" spans="1:13" x14ac:dyDescent="0.2">
      <c r="A301" s="54"/>
      <c r="B301" s="72" t="s">
        <v>952</v>
      </c>
      <c r="C301" s="126" t="s">
        <v>42</v>
      </c>
      <c r="D301" s="126" t="s">
        <v>42</v>
      </c>
      <c r="E301" s="54"/>
      <c r="F301" s="54"/>
      <c r="G301" s="127"/>
      <c r="H301" s="73">
        <v>46027.499189814815</v>
      </c>
      <c r="I301" s="54"/>
      <c r="J301" s="54"/>
      <c r="K301" s="54"/>
      <c r="L301" s="74">
        <v>123600.54</v>
      </c>
      <c r="M301" s="67">
        <v>46023</v>
      </c>
    </row>
    <row r="302" spans="1:13" x14ac:dyDescent="0.2">
      <c r="A302" s="54"/>
      <c r="B302" s="69" t="s">
        <v>1608</v>
      </c>
      <c r="C302" s="56" t="s">
        <v>204</v>
      </c>
      <c r="D302" s="96" t="s">
        <v>1615</v>
      </c>
      <c r="E302" s="54"/>
      <c r="F302" s="54"/>
      <c r="G302" s="127"/>
      <c r="H302" s="70">
        <v>46027.481736111113</v>
      </c>
      <c r="I302" s="54"/>
      <c r="J302" s="54"/>
      <c r="K302" s="54"/>
      <c r="L302" s="71">
        <v>2279921</v>
      </c>
      <c r="M302" s="67">
        <v>46023</v>
      </c>
    </row>
    <row r="303" spans="1:13" x14ac:dyDescent="0.2">
      <c r="A303" s="54"/>
      <c r="B303" s="72" t="s">
        <v>1609</v>
      </c>
      <c r="C303" s="56" t="s">
        <v>204</v>
      </c>
      <c r="D303" s="96" t="s">
        <v>1615</v>
      </c>
      <c r="E303" s="54"/>
      <c r="F303" s="54"/>
      <c r="G303" s="127"/>
      <c r="H303" s="73">
        <v>46027.373935185184</v>
      </c>
      <c r="I303" s="54"/>
      <c r="J303" s="54"/>
      <c r="K303" s="54"/>
      <c r="L303" s="74">
        <v>892500</v>
      </c>
      <c r="M303" s="67">
        <v>46023</v>
      </c>
    </row>
    <row r="304" spans="1:13" x14ac:dyDescent="0.2">
      <c r="A304" s="54"/>
      <c r="B304" s="69" t="s">
        <v>1610</v>
      </c>
      <c r="C304" s="96" t="s">
        <v>43</v>
      </c>
      <c r="D304" s="96" t="s">
        <v>1615</v>
      </c>
      <c r="E304" s="54"/>
      <c r="F304" s="54"/>
      <c r="G304" s="127"/>
      <c r="H304" s="70">
        <v>46024.598425925928</v>
      </c>
      <c r="I304" s="54"/>
      <c r="J304" s="54"/>
      <c r="K304" s="54"/>
      <c r="L304" s="71">
        <v>6800000</v>
      </c>
      <c r="M304" s="67">
        <v>46023</v>
      </c>
    </row>
    <row r="305" spans="1:13" x14ac:dyDescent="0.2">
      <c r="A305" s="54"/>
      <c r="B305" s="69" t="s">
        <v>1611</v>
      </c>
      <c r="C305" s="96" t="s">
        <v>43</v>
      </c>
      <c r="D305" s="96" t="s">
        <v>1615</v>
      </c>
      <c r="E305" s="54"/>
      <c r="F305" s="54"/>
      <c r="G305" s="127"/>
      <c r="H305" s="70">
        <v>46024.481168981481</v>
      </c>
      <c r="I305" s="54"/>
      <c r="J305" s="54"/>
      <c r="K305" s="54"/>
      <c r="L305" s="71">
        <v>2040000</v>
      </c>
      <c r="M305" s="67">
        <v>46023</v>
      </c>
    </row>
    <row r="306" spans="1:13" x14ac:dyDescent="0.2">
      <c r="A306" s="54"/>
      <c r="B306" s="72" t="s">
        <v>1612</v>
      </c>
      <c r="C306" s="96" t="s">
        <v>43</v>
      </c>
      <c r="D306" s="96" t="s">
        <v>1615</v>
      </c>
      <c r="E306" s="54"/>
      <c r="F306" s="54"/>
      <c r="G306" s="127"/>
      <c r="H306" s="73">
        <v>46024.456631944442</v>
      </c>
      <c r="I306" s="54"/>
      <c r="J306" s="54"/>
      <c r="K306" s="54"/>
      <c r="L306" s="74">
        <v>358048</v>
      </c>
      <c r="M306" s="67">
        <v>46023</v>
      </c>
    </row>
    <row r="307" spans="1:13" x14ac:dyDescent="0.2">
      <c r="A307" s="54"/>
      <c r="B307" s="69" t="s">
        <v>1613</v>
      </c>
      <c r="C307" s="56" t="s">
        <v>204</v>
      </c>
      <c r="D307" s="96" t="s">
        <v>1615</v>
      </c>
      <c r="E307" s="54"/>
      <c r="F307" s="54"/>
      <c r="G307" s="127"/>
      <c r="H307" s="70">
        <v>46024.452974537038</v>
      </c>
      <c r="I307" s="54"/>
      <c r="J307" s="54"/>
      <c r="K307" s="54"/>
      <c r="L307" s="71">
        <v>2353582</v>
      </c>
      <c r="M307" s="67">
        <v>46023</v>
      </c>
    </row>
    <row r="308" spans="1:13" x14ac:dyDescent="0.2">
      <c r="A308" s="54"/>
      <c r="B308" s="72" t="s">
        <v>1614</v>
      </c>
      <c r="C308" s="56" t="s">
        <v>204</v>
      </c>
      <c r="D308" s="96" t="s">
        <v>1615</v>
      </c>
      <c r="E308" s="54"/>
      <c r="F308" s="54"/>
      <c r="G308" s="127"/>
      <c r="H308" s="73">
        <v>46024.34097222222</v>
      </c>
      <c r="I308" s="54"/>
      <c r="J308" s="54"/>
      <c r="K308" s="54"/>
      <c r="L308" s="74">
        <v>1673140</v>
      </c>
      <c r="M308" s="67">
        <v>46023</v>
      </c>
    </row>
    <row r="309" spans="1:13" x14ac:dyDescent="0.2">
      <c r="A309" s="54" t="s">
        <v>40</v>
      </c>
      <c r="B309" s="56" t="s">
        <v>0</v>
      </c>
      <c r="C309" s="54" t="s">
        <v>641</v>
      </c>
      <c r="D309" s="81" t="s">
        <v>0</v>
      </c>
      <c r="E309" s="128">
        <v>45517</v>
      </c>
      <c r="F309" s="68" t="s">
        <v>18</v>
      </c>
      <c r="G309" s="68">
        <v>18260024</v>
      </c>
      <c r="H309" s="66">
        <v>46071</v>
      </c>
      <c r="I309" s="68" t="s">
        <v>642</v>
      </c>
      <c r="J309" s="96" t="s">
        <v>643</v>
      </c>
      <c r="K309" s="125" t="s">
        <v>644</v>
      </c>
      <c r="L309" s="93">
        <v>118311</v>
      </c>
      <c r="M309" s="67">
        <v>46054</v>
      </c>
    </row>
    <row r="310" spans="1:13" x14ac:dyDescent="0.2">
      <c r="A310" s="54" t="s">
        <v>40</v>
      </c>
      <c r="B310" s="56" t="s">
        <v>0</v>
      </c>
      <c r="C310" s="54" t="s">
        <v>641</v>
      </c>
      <c r="D310" s="81" t="s">
        <v>0</v>
      </c>
      <c r="E310" s="128">
        <v>45517</v>
      </c>
      <c r="F310" s="68" t="s">
        <v>18</v>
      </c>
      <c r="G310" s="68">
        <v>18260025</v>
      </c>
      <c r="H310" s="66">
        <v>46071</v>
      </c>
      <c r="I310" s="68" t="s">
        <v>645</v>
      </c>
      <c r="J310" s="96" t="s">
        <v>643</v>
      </c>
      <c r="K310" s="125" t="s">
        <v>644</v>
      </c>
      <c r="L310" s="93">
        <v>236482</v>
      </c>
      <c r="M310" s="67">
        <v>46054</v>
      </c>
    </row>
    <row r="311" spans="1:13" x14ac:dyDescent="0.2">
      <c r="A311" s="54" t="s">
        <v>40</v>
      </c>
      <c r="B311" s="56" t="s">
        <v>0</v>
      </c>
      <c r="C311" s="54" t="s">
        <v>641</v>
      </c>
      <c r="D311" s="81" t="s">
        <v>0</v>
      </c>
      <c r="E311" s="128">
        <v>45517</v>
      </c>
      <c r="F311" s="68" t="s">
        <v>18</v>
      </c>
      <c r="G311" s="68">
        <v>18260026</v>
      </c>
      <c r="H311" s="66">
        <v>46071</v>
      </c>
      <c r="I311" s="68" t="s">
        <v>646</v>
      </c>
      <c r="J311" s="96" t="s">
        <v>643</v>
      </c>
      <c r="K311" s="125" t="s">
        <v>644</v>
      </c>
      <c r="L311" s="93">
        <v>236482</v>
      </c>
      <c r="M311" s="67">
        <v>46054</v>
      </c>
    </row>
    <row r="312" spans="1:13" x14ac:dyDescent="0.2">
      <c r="A312" s="54" t="s">
        <v>40</v>
      </c>
      <c r="B312" s="56" t="s">
        <v>0</v>
      </c>
      <c r="C312" s="54" t="s">
        <v>641</v>
      </c>
      <c r="D312" s="81" t="s">
        <v>0</v>
      </c>
      <c r="E312" s="128">
        <v>45517</v>
      </c>
      <c r="F312" s="68" t="s">
        <v>18</v>
      </c>
      <c r="G312" s="68">
        <v>18260027</v>
      </c>
      <c r="H312" s="66">
        <v>46073</v>
      </c>
      <c r="I312" s="68" t="s">
        <v>647</v>
      </c>
      <c r="J312" s="96" t="s">
        <v>643</v>
      </c>
      <c r="K312" s="125" t="s">
        <v>644</v>
      </c>
      <c r="L312" s="93">
        <v>247540</v>
      </c>
      <c r="M312" s="67">
        <v>46054</v>
      </c>
    </row>
    <row r="313" spans="1:13" x14ac:dyDescent="0.2">
      <c r="A313" s="54" t="s">
        <v>14</v>
      </c>
      <c r="B313" s="97" t="s">
        <v>109</v>
      </c>
      <c r="C313" s="76" t="s">
        <v>12</v>
      </c>
      <c r="D313" s="81" t="s">
        <v>42</v>
      </c>
      <c r="E313" s="66" t="s">
        <v>218</v>
      </c>
      <c r="F313" s="68" t="s">
        <v>108</v>
      </c>
      <c r="G313" s="68">
        <v>1260022</v>
      </c>
      <c r="H313" s="66">
        <v>46064</v>
      </c>
      <c r="I313" s="68" t="s">
        <v>648</v>
      </c>
      <c r="J313" s="98" t="s">
        <v>649</v>
      </c>
      <c r="K313" s="68" t="s">
        <v>650</v>
      </c>
      <c r="L313" s="129">
        <v>200590</v>
      </c>
      <c r="M313" s="67">
        <v>46054</v>
      </c>
    </row>
    <row r="314" spans="1:13" x14ac:dyDescent="0.2">
      <c r="A314" s="54" t="s">
        <v>14</v>
      </c>
      <c r="B314" s="97" t="s">
        <v>109</v>
      </c>
      <c r="C314" s="76" t="s">
        <v>12</v>
      </c>
      <c r="D314" s="81" t="s">
        <v>42</v>
      </c>
      <c r="E314" s="66" t="s">
        <v>218</v>
      </c>
      <c r="F314" s="68" t="s">
        <v>108</v>
      </c>
      <c r="G314" s="68">
        <v>1260023</v>
      </c>
      <c r="H314" s="66">
        <v>46066</v>
      </c>
      <c r="I314" s="68" t="s">
        <v>651</v>
      </c>
      <c r="J314" s="68" t="s">
        <v>93</v>
      </c>
      <c r="K314" s="92" t="s">
        <v>94</v>
      </c>
      <c r="L314" s="129">
        <v>99264</v>
      </c>
      <c r="M314" s="67">
        <v>46054</v>
      </c>
    </row>
    <row r="315" spans="1:13" x14ac:dyDescent="0.2">
      <c r="A315" s="54" t="s">
        <v>37</v>
      </c>
      <c r="B315" s="56" t="s">
        <v>0</v>
      </c>
      <c r="C315" s="54" t="s">
        <v>96</v>
      </c>
      <c r="D315" s="81" t="s">
        <v>0</v>
      </c>
      <c r="E315" s="91">
        <v>45517</v>
      </c>
      <c r="F315" s="54" t="s">
        <v>19</v>
      </c>
      <c r="G315" s="68">
        <v>2260020</v>
      </c>
      <c r="H315" s="66">
        <v>46056</v>
      </c>
      <c r="I315" s="68" t="s">
        <v>652</v>
      </c>
      <c r="J315" s="96" t="s">
        <v>643</v>
      </c>
      <c r="K315" s="125" t="s">
        <v>644</v>
      </c>
      <c r="L315" s="93">
        <v>487849</v>
      </c>
      <c r="M315" s="67">
        <v>46054</v>
      </c>
    </row>
    <row r="316" spans="1:13" x14ac:dyDescent="0.2">
      <c r="A316" s="54" t="s">
        <v>37</v>
      </c>
      <c r="B316" s="97" t="s">
        <v>109</v>
      </c>
      <c r="C316" s="76" t="s">
        <v>12</v>
      </c>
      <c r="D316" s="81" t="s">
        <v>42</v>
      </c>
      <c r="E316" s="91" t="s">
        <v>12</v>
      </c>
      <c r="F316" s="54" t="s">
        <v>19</v>
      </c>
      <c r="G316" s="68">
        <v>2260021</v>
      </c>
      <c r="H316" s="66">
        <v>46056</v>
      </c>
      <c r="I316" s="68" t="s">
        <v>653</v>
      </c>
      <c r="J316" s="68" t="s">
        <v>71</v>
      </c>
      <c r="K316" s="54" t="s">
        <v>73</v>
      </c>
      <c r="L316" s="93">
        <v>101150</v>
      </c>
      <c r="M316" s="67">
        <v>46054</v>
      </c>
    </row>
    <row r="317" spans="1:13" x14ac:dyDescent="0.2">
      <c r="A317" s="54" t="s">
        <v>37</v>
      </c>
      <c r="B317" s="97" t="s">
        <v>109</v>
      </c>
      <c r="C317" s="76" t="s">
        <v>12</v>
      </c>
      <c r="D317" s="81" t="s">
        <v>42</v>
      </c>
      <c r="E317" s="91" t="s">
        <v>12</v>
      </c>
      <c r="F317" s="54" t="s">
        <v>19</v>
      </c>
      <c r="G317" s="111">
        <v>2260022</v>
      </c>
      <c r="H317" s="66">
        <v>46058</v>
      </c>
      <c r="I317" s="68" t="s">
        <v>654</v>
      </c>
      <c r="J317" s="68" t="s">
        <v>655</v>
      </c>
      <c r="K317" s="92" t="s">
        <v>126</v>
      </c>
      <c r="L317" s="93">
        <v>148750</v>
      </c>
      <c r="M317" s="67">
        <v>46054</v>
      </c>
    </row>
    <row r="318" spans="1:13" x14ac:dyDescent="0.2">
      <c r="A318" s="54" t="s">
        <v>37</v>
      </c>
      <c r="B318" s="97" t="s">
        <v>109</v>
      </c>
      <c r="C318" s="76" t="s">
        <v>12</v>
      </c>
      <c r="D318" s="81" t="s">
        <v>42</v>
      </c>
      <c r="E318" s="54" t="s">
        <v>12</v>
      </c>
      <c r="F318" s="54" t="s">
        <v>19</v>
      </c>
      <c r="G318" s="111">
        <v>2260023</v>
      </c>
      <c r="H318" s="66">
        <v>46058</v>
      </c>
      <c r="I318" s="68" t="s">
        <v>656</v>
      </c>
      <c r="J318" s="68" t="s">
        <v>657</v>
      </c>
      <c r="K318" s="54" t="s">
        <v>95</v>
      </c>
      <c r="L318" s="93">
        <v>175204</v>
      </c>
      <c r="M318" s="67">
        <v>46054</v>
      </c>
    </row>
    <row r="319" spans="1:13" x14ac:dyDescent="0.2">
      <c r="A319" s="54" t="s">
        <v>37</v>
      </c>
      <c r="B319" s="56" t="s">
        <v>0</v>
      </c>
      <c r="C319" s="54" t="s">
        <v>96</v>
      </c>
      <c r="D319" s="81" t="s">
        <v>0</v>
      </c>
      <c r="E319" s="91">
        <v>45517</v>
      </c>
      <c r="F319" s="54" t="s">
        <v>19</v>
      </c>
      <c r="G319" s="111">
        <v>2260024</v>
      </c>
      <c r="H319" s="66">
        <v>46058</v>
      </c>
      <c r="I319" s="68" t="s">
        <v>658</v>
      </c>
      <c r="J319" s="96" t="s">
        <v>643</v>
      </c>
      <c r="K319" s="125" t="s">
        <v>644</v>
      </c>
      <c r="L319" s="93">
        <v>293341</v>
      </c>
      <c r="M319" s="67">
        <v>46054</v>
      </c>
    </row>
    <row r="320" spans="1:13" x14ac:dyDescent="0.2">
      <c r="A320" s="54" t="s">
        <v>37</v>
      </c>
      <c r="B320" s="56" t="s">
        <v>0</v>
      </c>
      <c r="C320" s="54" t="s">
        <v>96</v>
      </c>
      <c r="D320" s="81" t="s">
        <v>0</v>
      </c>
      <c r="E320" s="91">
        <v>45517</v>
      </c>
      <c r="F320" s="54" t="s">
        <v>19</v>
      </c>
      <c r="G320" s="111">
        <v>2260025</v>
      </c>
      <c r="H320" s="66">
        <v>46058</v>
      </c>
      <c r="I320" s="68" t="s">
        <v>659</v>
      </c>
      <c r="J320" s="96" t="s">
        <v>643</v>
      </c>
      <c r="K320" s="125" t="s">
        <v>644</v>
      </c>
      <c r="L320" s="93">
        <v>153397</v>
      </c>
      <c r="M320" s="67">
        <v>46054</v>
      </c>
    </row>
    <row r="321" spans="1:13" x14ac:dyDescent="0.2">
      <c r="A321" s="54" t="s">
        <v>37</v>
      </c>
      <c r="B321" s="56" t="s">
        <v>0</v>
      </c>
      <c r="C321" s="54" t="s">
        <v>96</v>
      </c>
      <c r="D321" s="81" t="s">
        <v>0</v>
      </c>
      <c r="E321" s="91">
        <v>45517</v>
      </c>
      <c r="F321" s="54" t="s">
        <v>19</v>
      </c>
      <c r="G321" s="111">
        <v>2260030</v>
      </c>
      <c r="H321" s="66">
        <v>46064</v>
      </c>
      <c r="I321" s="68" t="s">
        <v>659</v>
      </c>
      <c r="J321" s="96" t="s">
        <v>643</v>
      </c>
      <c r="K321" s="125" t="s">
        <v>644</v>
      </c>
      <c r="L321" s="93">
        <v>608368</v>
      </c>
      <c r="M321" s="67">
        <v>46054</v>
      </c>
    </row>
    <row r="322" spans="1:13" x14ac:dyDescent="0.2">
      <c r="A322" s="54" t="s">
        <v>37</v>
      </c>
      <c r="B322" s="56" t="s">
        <v>0</v>
      </c>
      <c r="C322" s="54" t="s">
        <v>96</v>
      </c>
      <c r="D322" s="81" t="s">
        <v>0</v>
      </c>
      <c r="E322" s="91">
        <v>45517</v>
      </c>
      <c r="F322" s="54" t="s">
        <v>19</v>
      </c>
      <c r="G322" s="111">
        <v>2260031</v>
      </c>
      <c r="H322" s="66">
        <v>46065</v>
      </c>
      <c r="I322" s="68" t="s">
        <v>660</v>
      </c>
      <c r="J322" s="96" t="s">
        <v>643</v>
      </c>
      <c r="K322" s="125" t="s">
        <v>644</v>
      </c>
      <c r="L322" s="93">
        <v>37000</v>
      </c>
      <c r="M322" s="67">
        <v>46054</v>
      </c>
    </row>
    <row r="323" spans="1:13" x14ac:dyDescent="0.2">
      <c r="A323" s="54" t="s">
        <v>37</v>
      </c>
      <c r="B323" s="56" t="s">
        <v>0</v>
      </c>
      <c r="C323" s="54" t="s">
        <v>96</v>
      </c>
      <c r="D323" s="81" t="s">
        <v>0</v>
      </c>
      <c r="E323" s="91">
        <v>45517</v>
      </c>
      <c r="F323" s="54" t="s">
        <v>19</v>
      </c>
      <c r="G323" s="111">
        <v>2260032</v>
      </c>
      <c r="H323" s="66">
        <v>46065</v>
      </c>
      <c r="I323" s="68" t="s">
        <v>660</v>
      </c>
      <c r="J323" s="96" t="s">
        <v>643</v>
      </c>
      <c r="K323" s="125" t="s">
        <v>644</v>
      </c>
      <c r="L323" s="93">
        <v>37000</v>
      </c>
      <c r="M323" s="67">
        <v>46054</v>
      </c>
    </row>
    <row r="324" spans="1:13" x14ac:dyDescent="0.2">
      <c r="A324" s="54" t="s">
        <v>37</v>
      </c>
      <c r="B324" s="81" t="s">
        <v>207</v>
      </c>
      <c r="C324" s="68" t="s">
        <v>88</v>
      </c>
      <c r="D324" s="81" t="s">
        <v>42</v>
      </c>
      <c r="E324" s="91">
        <v>45408</v>
      </c>
      <c r="F324" s="54" t="s">
        <v>19</v>
      </c>
      <c r="G324" s="111">
        <v>2260033</v>
      </c>
      <c r="H324" s="66">
        <v>46071</v>
      </c>
      <c r="I324" s="68" t="s">
        <v>661</v>
      </c>
      <c r="J324" s="68" t="s">
        <v>186</v>
      </c>
      <c r="K324" s="92" t="s">
        <v>89</v>
      </c>
      <c r="L324" s="93">
        <v>1082900</v>
      </c>
      <c r="M324" s="67">
        <v>46054</v>
      </c>
    </row>
    <row r="325" spans="1:13" x14ac:dyDescent="0.2">
      <c r="A325" s="54" t="s">
        <v>37</v>
      </c>
      <c r="B325" s="56" t="s">
        <v>0</v>
      </c>
      <c r="C325" s="54" t="s">
        <v>96</v>
      </c>
      <c r="D325" s="81" t="s">
        <v>0</v>
      </c>
      <c r="E325" s="91">
        <v>45517</v>
      </c>
      <c r="F325" s="54" t="s">
        <v>19</v>
      </c>
      <c r="G325" s="111">
        <v>2260036</v>
      </c>
      <c r="H325" s="66">
        <v>46071</v>
      </c>
      <c r="I325" s="68" t="s">
        <v>662</v>
      </c>
      <c r="J325" s="96" t="s">
        <v>643</v>
      </c>
      <c r="K325" s="125" t="s">
        <v>644</v>
      </c>
      <c r="L325" s="93">
        <v>439282</v>
      </c>
      <c r="M325" s="67">
        <v>46054</v>
      </c>
    </row>
    <row r="326" spans="1:13" x14ac:dyDescent="0.2">
      <c r="A326" s="54" t="s">
        <v>37</v>
      </c>
      <c r="B326" s="97" t="s">
        <v>109</v>
      </c>
      <c r="C326" s="76" t="s">
        <v>12</v>
      </c>
      <c r="D326" s="81" t="s">
        <v>42</v>
      </c>
      <c r="E326" s="91" t="s">
        <v>12</v>
      </c>
      <c r="F326" s="54" t="s">
        <v>19</v>
      </c>
      <c r="G326" s="111">
        <v>2260037</v>
      </c>
      <c r="H326" s="66">
        <v>46072</v>
      </c>
      <c r="I326" s="68" t="s">
        <v>663</v>
      </c>
      <c r="J326" s="68" t="s">
        <v>664</v>
      </c>
      <c r="K326" s="54" t="s">
        <v>665</v>
      </c>
      <c r="L326" s="93">
        <v>39203</v>
      </c>
      <c r="M326" s="67">
        <v>46054</v>
      </c>
    </row>
    <row r="327" spans="1:13" x14ac:dyDescent="0.2">
      <c r="A327" s="54" t="s">
        <v>37</v>
      </c>
      <c r="B327" s="97" t="s">
        <v>109</v>
      </c>
      <c r="C327" s="76" t="s">
        <v>12</v>
      </c>
      <c r="D327" s="81" t="s">
        <v>42</v>
      </c>
      <c r="E327" s="54" t="s">
        <v>12</v>
      </c>
      <c r="F327" s="54" t="s">
        <v>19</v>
      </c>
      <c r="G327" s="111">
        <v>2260038</v>
      </c>
      <c r="H327" s="105">
        <v>46072</v>
      </c>
      <c r="I327" s="68" t="s">
        <v>666</v>
      </c>
      <c r="J327" s="68" t="s">
        <v>238</v>
      </c>
      <c r="K327" s="54" t="s">
        <v>110</v>
      </c>
      <c r="L327" s="93">
        <v>30000</v>
      </c>
      <c r="M327" s="67">
        <v>46054</v>
      </c>
    </row>
    <row r="328" spans="1:13" x14ac:dyDescent="0.2">
      <c r="A328" s="54" t="s">
        <v>37</v>
      </c>
      <c r="B328" s="97" t="s">
        <v>109</v>
      </c>
      <c r="C328" s="76" t="s">
        <v>12</v>
      </c>
      <c r="D328" s="81" t="s">
        <v>42</v>
      </c>
      <c r="E328" s="54" t="s">
        <v>12</v>
      </c>
      <c r="F328" s="54" t="s">
        <v>19</v>
      </c>
      <c r="G328" s="111">
        <v>2260039</v>
      </c>
      <c r="H328" s="105">
        <v>46077</v>
      </c>
      <c r="I328" s="68" t="s">
        <v>667</v>
      </c>
      <c r="J328" s="68" t="s">
        <v>238</v>
      </c>
      <c r="K328" s="54" t="s">
        <v>110</v>
      </c>
      <c r="L328" s="93">
        <v>90000</v>
      </c>
      <c r="M328" s="67">
        <v>46054</v>
      </c>
    </row>
    <row r="329" spans="1:13" x14ac:dyDescent="0.2">
      <c r="A329" s="54" t="s">
        <v>37</v>
      </c>
      <c r="B329" s="81" t="s">
        <v>207</v>
      </c>
      <c r="C329" s="54" t="s">
        <v>668</v>
      </c>
      <c r="D329" s="81" t="s">
        <v>42</v>
      </c>
      <c r="E329" s="91">
        <v>46076</v>
      </c>
      <c r="F329" s="54" t="s">
        <v>19</v>
      </c>
      <c r="G329" s="111">
        <v>2260040</v>
      </c>
      <c r="H329" s="105">
        <v>46077</v>
      </c>
      <c r="I329" s="68" t="s">
        <v>669</v>
      </c>
      <c r="J329" s="68" t="s">
        <v>670</v>
      </c>
      <c r="K329" s="54" t="s">
        <v>671</v>
      </c>
      <c r="L329" s="93">
        <v>1000000</v>
      </c>
      <c r="M329" s="67">
        <v>46054</v>
      </c>
    </row>
    <row r="330" spans="1:13" x14ac:dyDescent="0.2">
      <c r="A330" s="54" t="s">
        <v>37</v>
      </c>
      <c r="B330" s="56" t="s">
        <v>0</v>
      </c>
      <c r="C330" s="54" t="s">
        <v>96</v>
      </c>
      <c r="D330" s="81" t="s">
        <v>0</v>
      </c>
      <c r="E330" s="91">
        <v>45517</v>
      </c>
      <c r="F330" s="54" t="s">
        <v>19</v>
      </c>
      <c r="G330" s="111">
        <v>2260043</v>
      </c>
      <c r="H330" s="105">
        <v>46080</v>
      </c>
      <c r="I330" s="68" t="s">
        <v>672</v>
      </c>
      <c r="J330" s="96" t="s">
        <v>643</v>
      </c>
      <c r="K330" s="125" t="s">
        <v>644</v>
      </c>
      <c r="L330" s="93">
        <v>1707282</v>
      </c>
      <c r="M330" s="67">
        <v>46054</v>
      </c>
    </row>
    <row r="331" spans="1:13" x14ac:dyDescent="0.2">
      <c r="A331" s="54" t="s">
        <v>35</v>
      </c>
      <c r="B331" s="97" t="s">
        <v>109</v>
      </c>
      <c r="C331" s="76" t="s">
        <v>12</v>
      </c>
      <c r="D331" s="81" t="s">
        <v>42</v>
      </c>
      <c r="E331" s="91" t="s">
        <v>12</v>
      </c>
      <c r="F331" s="91" t="s">
        <v>12</v>
      </c>
      <c r="G331" s="68">
        <v>3260016</v>
      </c>
      <c r="H331" s="91">
        <v>46057</v>
      </c>
      <c r="I331" s="54" t="s">
        <v>673</v>
      </c>
      <c r="J331" s="54" t="s">
        <v>674</v>
      </c>
      <c r="K331" s="54" t="s">
        <v>675</v>
      </c>
      <c r="L331" s="130">
        <v>200000</v>
      </c>
      <c r="M331" s="67">
        <v>46054</v>
      </c>
    </row>
    <row r="332" spans="1:13" x14ac:dyDescent="0.2">
      <c r="A332" s="54" t="s">
        <v>35</v>
      </c>
      <c r="B332" s="56" t="s">
        <v>0</v>
      </c>
      <c r="C332" s="54" t="s">
        <v>676</v>
      </c>
      <c r="D332" s="81" t="s">
        <v>0</v>
      </c>
      <c r="E332" s="91">
        <v>45517</v>
      </c>
      <c r="F332" s="91" t="s">
        <v>12</v>
      </c>
      <c r="G332" s="68">
        <v>3260017</v>
      </c>
      <c r="H332" s="91">
        <v>46063</v>
      </c>
      <c r="I332" s="54" t="s">
        <v>677</v>
      </c>
      <c r="J332" s="96" t="s">
        <v>643</v>
      </c>
      <c r="K332" s="125" t="s">
        <v>644</v>
      </c>
      <c r="L332" s="130">
        <v>116748</v>
      </c>
      <c r="M332" s="67">
        <v>46054</v>
      </c>
    </row>
    <row r="333" spans="1:13" x14ac:dyDescent="0.2">
      <c r="A333" s="54" t="s">
        <v>35</v>
      </c>
      <c r="B333" s="97" t="s">
        <v>109</v>
      </c>
      <c r="C333" s="76" t="s">
        <v>12</v>
      </c>
      <c r="D333" s="81" t="s">
        <v>42</v>
      </c>
      <c r="E333" s="91" t="s">
        <v>12</v>
      </c>
      <c r="F333" s="91" t="s">
        <v>12</v>
      </c>
      <c r="G333" s="68">
        <v>3260019</v>
      </c>
      <c r="H333" s="91">
        <v>46063</v>
      </c>
      <c r="I333" s="54" t="s">
        <v>678</v>
      </c>
      <c r="J333" s="54" t="s">
        <v>679</v>
      </c>
      <c r="K333" s="54" t="s">
        <v>680</v>
      </c>
      <c r="L333" s="130">
        <v>87465</v>
      </c>
      <c r="M333" s="67">
        <v>46054</v>
      </c>
    </row>
    <row r="334" spans="1:13" x14ac:dyDescent="0.2">
      <c r="A334" s="54" t="s">
        <v>34</v>
      </c>
      <c r="B334" s="103" t="s">
        <v>16</v>
      </c>
      <c r="C334" s="97" t="s">
        <v>140</v>
      </c>
      <c r="D334" s="103" t="s">
        <v>16</v>
      </c>
      <c r="E334" s="101">
        <v>45211</v>
      </c>
      <c r="F334" s="76" t="s">
        <v>111</v>
      </c>
      <c r="G334" s="76">
        <v>42600023</v>
      </c>
      <c r="H334" s="131">
        <v>46055</v>
      </c>
      <c r="I334" s="97" t="s">
        <v>681</v>
      </c>
      <c r="J334" s="97" t="s">
        <v>141</v>
      </c>
      <c r="K334" s="97" t="s">
        <v>142</v>
      </c>
      <c r="L334" s="100">
        <v>472430</v>
      </c>
      <c r="M334" s="67">
        <v>46054</v>
      </c>
    </row>
    <row r="335" spans="1:13" x14ac:dyDescent="0.2">
      <c r="A335" s="54" t="s">
        <v>34</v>
      </c>
      <c r="B335" s="97" t="s">
        <v>109</v>
      </c>
      <c r="C335" s="76" t="s">
        <v>12</v>
      </c>
      <c r="D335" s="81" t="s">
        <v>42</v>
      </c>
      <c r="E335" s="101" t="s">
        <v>12</v>
      </c>
      <c r="F335" s="76" t="s">
        <v>111</v>
      </c>
      <c r="G335" s="76">
        <v>42600025</v>
      </c>
      <c r="H335" s="131">
        <v>46058</v>
      </c>
      <c r="I335" s="97" t="s">
        <v>682</v>
      </c>
      <c r="J335" s="97" t="s">
        <v>294</v>
      </c>
      <c r="K335" s="97" t="s">
        <v>295</v>
      </c>
      <c r="L335" s="100">
        <v>208042</v>
      </c>
      <c r="M335" s="67">
        <v>46054</v>
      </c>
    </row>
    <row r="336" spans="1:13" x14ac:dyDescent="0.2">
      <c r="A336" s="54" t="s">
        <v>34</v>
      </c>
      <c r="B336" s="103" t="s">
        <v>16</v>
      </c>
      <c r="C336" s="97" t="s">
        <v>279</v>
      </c>
      <c r="D336" s="103" t="s">
        <v>16</v>
      </c>
      <c r="E336" s="101">
        <v>45870</v>
      </c>
      <c r="F336" s="76" t="s">
        <v>111</v>
      </c>
      <c r="G336" s="76">
        <v>42600026</v>
      </c>
      <c r="H336" s="131">
        <v>46058</v>
      </c>
      <c r="I336" s="97" t="s">
        <v>683</v>
      </c>
      <c r="J336" s="97" t="s">
        <v>65</v>
      </c>
      <c r="K336" s="97" t="s">
        <v>62</v>
      </c>
      <c r="L336" s="100">
        <v>417901</v>
      </c>
      <c r="M336" s="67">
        <v>46054</v>
      </c>
    </row>
    <row r="337" spans="1:13" x14ac:dyDescent="0.2">
      <c r="A337" s="54" t="s">
        <v>34</v>
      </c>
      <c r="B337" s="97" t="s">
        <v>109</v>
      </c>
      <c r="C337" s="76" t="s">
        <v>12</v>
      </c>
      <c r="D337" s="81" t="s">
        <v>42</v>
      </c>
      <c r="E337" s="101" t="s">
        <v>12</v>
      </c>
      <c r="F337" s="76" t="s">
        <v>111</v>
      </c>
      <c r="G337" s="76">
        <v>42600027</v>
      </c>
      <c r="H337" s="131">
        <v>46063</v>
      </c>
      <c r="I337" s="97" t="s">
        <v>684</v>
      </c>
      <c r="J337" s="97" t="s">
        <v>685</v>
      </c>
      <c r="K337" s="97" t="s">
        <v>686</v>
      </c>
      <c r="L337" s="100">
        <v>190400</v>
      </c>
      <c r="M337" s="67">
        <v>46054</v>
      </c>
    </row>
    <row r="338" spans="1:13" x14ac:dyDescent="0.2">
      <c r="A338" s="54" t="s">
        <v>34</v>
      </c>
      <c r="B338" s="97" t="s">
        <v>109</v>
      </c>
      <c r="C338" s="76" t="s">
        <v>12</v>
      </c>
      <c r="D338" s="81" t="s">
        <v>42</v>
      </c>
      <c r="E338" s="101" t="s">
        <v>12</v>
      </c>
      <c r="F338" s="76" t="s">
        <v>111</v>
      </c>
      <c r="G338" s="76">
        <v>42600043</v>
      </c>
      <c r="H338" s="131">
        <v>46070</v>
      </c>
      <c r="I338" s="97" t="s">
        <v>687</v>
      </c>
      <c r="J338" s="97" t="s">
        <v>294</v>
      </c>
      <c r="K338" s="97" t="s">
        <v>295</v>
      </c>
      <c r="L338" s="100">
        <v>172550</v>
      </c>
      <c r="M338" s="67">
        <v>46054</v>
      </c>
    </row>
    <row r="339" spans="1:13" x14ac:dyDescent="0.2">
      <c r="A339" s="54" t="s">
        <v>34</v>
      </c>
      <c r="B339" s="97" t="s">
        <v>109</v>
      </c>
      <c r="C339" s="76" t="s">
        <v>12</v>
      </c>
      <c r="D339" s="81" t="s">
        <v>42</v>
      </c>
      <c r="E339" s="101" t="s">
        <v>12</v>
      </c>
      <c r="F339" s="76" t="s">
        <v>111</v>
      </c>
      <c r="G339" s="76">
        <v>42600044</v>
      </c>
      <c r="H339" s="131">
        <v>46073</v>
      </c>
      <c r="I339" s="97" t="s">
        <v>688</v>
      </c>
      <c r="J339" s="97" t="s">
        <v>298</v>
      </c>
      <c r="K339" s="97" t="s">
        <v>299</v>
      </c>
      <c r="L339" s="100">
        <v>36604</v>
      </c>
      <c r="M339" s="67">
        <v>46054</v>
      </c>
    </row>
    <row r="340" spans="1:13" x14ac:dyDescent="0.2">
      <c r="A340" s="54" t="s">
        <v>34</v>
      </c>
      <c r="B340" s="97" t="s">
        <v>109</v>
      </c>
      <c r="C340" s="76" t="s">
        <v>12</v>
      </c>
      <c r="D340" s="81" t="s">
        <v>42</v>
      </c>
      <c r="E340" s="101" t="s">
        <v>12</v>
      </c>
      <c r="F340" s="76" t="s">
        <v>111</v>
      </c>
      <c r="G340" s="76">
        <v>42600045</v>
      </c>
      <c r="H340" s="131">
        <v>46077</v>
      </c>
      <c r="I340" s="97" t="s">
        <v>689</v>
      </c>
      <c r="J340" s="97" t="s">
        <v>294</v>
      </c>
      <c r="K340" s="97" t="s">
        <v>295</v>
      </c>
      <c r="L340" s="100">
        <v>84490</v>
      </c>
      <c r="M340" s="67">
        <v>46054</v>
      </c>
    </row>
    <row r="341" spans="1:13" x14ac:dyDescent="0.2">
      <c r="A341" s="54" t="s">
        <v>52</v>
      </c>
      <c r="B341" s="97" t="s">
        <v>109</v>
      </c>
      <c r="C341" s="76" t="s">
        <v>12</v>
      </c>
      <c r="D341" s="81" t="s">
        <v>42</v>
      </c>
      <c r="E341" s="54" t="s">
        <v>12</v>
      </c>
      <c r="F341" s="54" t="s">
        <v>19</v>
      </c>
      <c r="G341" s="54">
        <v>5260033</v>
      </c>
      <c r="H341" s="91">
        <v>46062</v>
      </c>
      <c r="I341" s="76" t="s">
        <v>690</v>
      </c>
      <c r="J341" s="76" t="s">
        <v>189</v>
      </c>
      <c r="K341" s="54" t="s">
        <v>190</v>
      </c>
      <c r="L341" s="108">
        <v>62586</v>
      </c>
      <c r="M341" s="67">
        <v>46054</v>
      </c>
    </row>
    <row r="342" spans="1:13" x14ac:dyDescent="0.2">
      <c r="A342" s="54" t="s">
        <v>52</v>
      </c>
      <c r="B342" s="56" t="s">
        <v>0</v>
      </c>
      <c r="C342" s="56" t="s">
        <v>691</v>
      </c>
      <c r="D342" s="81" t="s">
        <v>0</v>
      </c>
      <c r="E342" s="54" t="s">
        <v>12</v>
      </c>
      <c r="F342" s="54"/>
      <c r="G342" s="54">
        <v>5260037</v>
      </c>
      <c r="H342" s="91">
        <v>46070</v>
      </c>
      <c r="I342" s="76" t="s">
        <v>692</v>
      </c>
      <c r="J342" s="96" t="s">
        <v>643</v>
      </c>
      <c r="K342" s="125" t="s">
        <v>644</v>
      </c>
      <c r="L342" s="108">
        <v>757502</v>
      </c>
      <c r="M342" s="67">
        <v>46054</v>
      </c>
    </row>
    <row r="343" spans="1:13" x14ac:dyDescent="0.2">
      <c r="A343" s="54" t="s">
        <v>52</v>
      </c>
      <c r="B343" s="56" t="s">
        <v>0</v>
      </c>
      <c r="C343" s="76" t="s">
        <v>693</v>
      </c>
      <c r="D343" s="81" t="s">
        <v>0</v>
      </c>
      <c r="E343" s="91">
        <v>46077</v>
      </c>
      <c r="F343" s="54" t="s">
        <v>19</v>
      </c>
      <c r="G343" s="54">
        <v>5260041</v>
      </c>
      <c r="H343" s="91">
        <v>46079</v>
      </c>
      <c r="I343" s="76" t="s">
        <v>694</v>
      </c>
      <c r="J343" s="76" t="s">
        <v>695</v>
      </c>
      <c r="K343" s="54" t="s">
        <v>696</v>
      </c>
      <c r="L343" s="108">
        <v>3960000</v>
      </c>
      <c r="M343" s="67">
        <v>46054</v>
      </c>
    </row>
    <row r="344" spans="1:13" x14ac:dyDescent="0.2">
      <c r="A344" s="54" t="s">
        <v>53</v>
      </c>
      <c r="B344" s="97" t="s">
        <v>109</v>
      </c>
      <c r="C344" s="76" t="s">
        <v>12</v>
      </c>
      <c r="D344" s="81" t="s">
        <v>42</v>
      </c>
      <c r="E344" s="105" t="s">
        <v>20</v>
      </c>
      <c r="F344" s="103" t="s">
        <v>114</v>
      </c>
      <c r="G344" s="76">
        <v>6260027</v>
      </c>
      <c r="H344" s="105">
        <v>46056</v>
      </c>
      <c r="I344" s="103" t="s">
        <v>697</v>
      </c>
      <c r="J344" s="103" t="s">
        <v>123</v>
      </c>
      <c r="K344" s="103" t="s">
        <v>124</v>
      </c>
      <c r="L344" s="106">
        <v>136000</v>
      </c>
      <c r="M344" s="67">
        <v>46054</v>
      </c>
    </row>
    <row r="345" spans="1:13" x14ac:dyDescent="0.2">
      <c r="A345" s="54" t="s">
        <v>53</v>
      </c>
      <c r="B345" s="97" t="s">
        <v>109</v>
      </c>
      <c r="C345" s="76" t="s">
        <v>12</v>
      </c>
      <c r="D345" s="81" t="s">
        <v>42</v>
      </c>
      <c r="E345" s="105" t="s">
        <v>20</v>
      </c>
      <c r="F345" s="103" t="s">
        <v>114</v>
      </c>
      <c r="G345" s="76">
        <v>6260028</v>
      </c>
      <c r="H345" s="105">
        <v>46057</v>
      </c>
      <c r="I345" s="103" t="s">
        <v>698</v>
      </c>
      <c r="J345" s="103" t="s">
        <v>63</v>
      </c>
      <c r="K345" s="103" t="s">
        <v>64</v>
      </c>
      <c r="L345" s="106">
        <v>101120</v>
      </c>
      <c r="M345" s="67">
        <v>46054</v>
      </c>
    </row>
    <row r="346" spans="1:13" x14ac:dyDescent="0.2">
      <c r="A346" s="54" t="s">
        <v>53</v>
      </c>
      <c r="B346" s="97" t="s">
        <v>109</v>
      </c>
      <c r="C346" s="76" t="s">
        <v>12</v>
      </c>
      <c r="D346" s="81" t="s">
        <v>42</v>
      </c>
      <c r="E346" s="105" t="s">
        <v>20</v>
      </c>
      <c r="F346" s="103" t="s">
        <v>114</v>
      </c>
      <c r="G346" s="76">
        <v>6260029</v>
      </c>
      <c r="H346" s="105">
        <v>46057</v>
      </c>
      <c r="I346" s="103" t="s">
        <v>699</v>
      </c>
      <c r="J346" s="103" t="s">
        <v>63</v>
      </c>
      <c r="K346" s="103" t="s">
        <v>64</v>
      </c>
      <c r="L346" s="106">
        <v>63189</v>
      </c>
      <c r="M346" s="67">
        <v>46054</v>
      </c>
    </row>
    <row r="347" spans="1:13" x14ac:dyDescent="0.2">
      <c r="A347" s="54" t="s">
        <v>53</v>
      </c>
      <c r="B347" s="103" t="s">
        <v>16</v>
      </c>
      <c r="C347" s="103" t="s">
        <v>700</v>
      </c>
      <c r="D347" s="103" t="s">
        <v>16</v>
      </c>
      <c r="E347" s="105">
        <v>45583</v>
      </c>
      <c r="F347" s="103" t="s">
        <v>114</v>
      </c>
      <c r="G347" s="76">
        <v>6260030</v>
      </c>
      <c r="H347" s="105">
        <v>46057</v>
      </c>
      <c r="I347" s="103" t="s">
        <v>701</v>
      </c>
      <c r="J347" s="103" t="s">
        <v>171</v>
      </c>
      <c r="K347" s="103" t="s">
        <v>702</v>
      </c>
      <c r="L347" s="106">
        <v>487305</v>
      </c>
      <c r="M347" s="67">
        <v>46054</v>
      </c>
    </row>
    <row r="348" spans="1:13" x14ac:dyDescent="0.2">
      <c r="A348" s="54" t="s">
        <v>53</v>
      </c>
      <c r="B348" s="97" t="s">
        <v>109</v>
      </c>
      <c r="C348" s="76" t="s">
        <v>12</v>
      </c>
      <c r="D348" s="81" t="s">
        <v>42</v>
      </c>
      <c r="E348" s="105" t="s">
        <v>20</v>
      </c>
      <c r="F348" s="103" t="s">
        <v>114</v>
      </c>
      <c r="G348" s="76">
        <v>6260047</v>
      </c>
      <c r="H348" s="105">
        <v>46065</v>
      </c>
      <c r="I348" s="103" t="s">
        <v>703</v>
      </c>
      <c r="J348" s="103" t="s">
        <v>704</v>
      </c>
      <c r="K348" s="103" t="s">
        <v>705</v>
      </c>
      <c r="L348" s="106">
        <v>119000</v>
      </c>
      <c r="M348" s="67">
        <v>46054</v>
      </c>
    </row>
    <row r="349" spans="1:13" x14ac:dyDescent="0.2">
      <c r="A349" s="54" t="s">
        <v>53</v>
      </c>
      <c r="B349" s="97" t="s">
        <v>109</v>
      </c>
      <c r="C349" s="76" t="s">
        <v>12</v>
      </c>
      <c r="D349" s="81" t="s">
        <v>42</v>
      </c>
      <c r="E349" s="105" t="s">
        <v>20</v>
      </c>
      <c r="F349" s="103" t="s">
        <v>114</v>
      </c>
      <c r="G349" s="76">
        <v>6260049</v>
      </c>
      <c r="H349" s="105">
        <v>46065</v>
      </c>
      <c r="I349" s="103" t="s">
        <v>706</v>
      </c>
      <c r="J349" s="103" t="s">
        <v>707</v>
      </c>
      <c r="K349" s="103" t="s">
        <v>708</v>
      </c>
      <c r="L349" s="106">
        <v>172550</v>
      </c>
      <c r="M349" s="67">
        <v>46054</v>
      </c>
    </row>
    <row r="350" spans="1:13" x14ac:dyDescent="0.2">
      <c r="A350" s="54" t="s">
        <v>53</v>
      </c>
      <c r="B350" s="97" t="s">
        <v>109</v>
      </c>
      <c r="C350" s="76" t="s">
        <v>12</v>
      </c>
      <c r="D350" s="81" t="s">
        <v>42</v>
      </c>
      <c r="E350" s="105" t="s">
        <v>20</v>
      </c>
      <c r="F350" s="103" t="s">
        <v>114</v>
      </c>
      <c r="G350" s="76">
        <v>6260052</v>
      </c>
      <c r="H350" s="105">
        <v>46071</v>
      </c>
      <c r="I350" s="103" t="s">
        <v>709</v>
      </c>
      <c r="J350" s="103" t="s">
        <v>710</v>
      </c>
      <c r="K350" s="103" t="s">
        <v>711</v>
      </c>
      <c r="L350" s="106">
        <v>120511</v>
      </c>
      <c r="M350" s="67">
        <v>46054</v>
      </c>
    </row>
    <row r="351" spans="1:13" x14ac:dyDescent="0.2">
      <c r="A351" s="54" t="s">
        <v>53</v>
      </c>
      <c r="B351" s="97" t="s">
        <v>109</v>
      </c>
      <c r="C351" s="76" t="s">
        <v>12</v>
      </c>
      <c r="D351" s="81" t="s">
        <v>42</v>
      </c>
      <c r="E351" s="105" t="s">
        <v>20</v>
      </c>
      <c r="F351" s="103" t="s">
        <v>114</v>
      </c>
      <c r="G351" s="76">
        <v>6260058</v>
      </c>
      <c r="H351" s="105">
        <v>46078</v>
      </c>
      <c r="I351" s="103" t="s">
        <v>712</v>
      </c>
      <c r="J351" s="103" t="s">
        <v>63</v>
      </c>
      <c r="K351" s="103" t="s">
        <v>64</v>
      </c>
      <c r="L351" s="106">
        <v>135818</v>
      </c>
      <c r="M351" s="67">
        <v>46054</v>
      </c>
    </row>
    <row r="352" spans="1:13" x14ac:dyDescent="0.2">
      <c r="A352" s="54" t="s">
        <v>53</v>
      </c>
      <c r="B352" s="81" t="s">
        <v>207</v>
      </c>
      <c r="C352" s="103" t="s">
        <v>713</v>
      </c>
      <c r="D352" s="81" t="s">
        <v>42</v>
      </c>
      <c r="E352" s="105">
        <v>46066</v>
      </c>
      <c r="F352" s="103" t="s">
        <v>114</v>
      </c>
      <c r="G352" s="76">
        <v>6260059</v>
      </c>
      <c r="H352" s="105">
        <v>46078</v>
      </c>
      <c r="I352" s="103" t="s">
        <v>714</v>
      </c>
      <c r="J352" s="103" t="s">
        <v>715</v>
      </c>
      <c r="K352" s="103" t="s">
        <v>716</v>
      </c>
      <c r="L352" s="106">
        <v>2085000</v>
      </c>
      <c r="M352" s="67">
        <v>46054</v>
      </c>
    </row>
    <row r="353" spans="1:13" x14ac:dyDescent="0.2">
      <c r="A353" s="54" t="s">
        <v>30</v>
      </c>
      <c r="B353" s="97" t="s">
        <v>109</v>
      </c>
      <c r="C353" s="76" t="s">
        <v>12</v>
      </c>
      <c r="D353" s="81" t="s">
        <v>42</v>
      </c>
      <c r="E353" s="98" t="s">
        <v>12</v>
      </c>
      <c r="F353" s="56" t="s">
        <v>19</v>
      </c>
      <c r="G353" s="68">
        <v>7260017</v>
      </c>
      <c r="H353" s="66">
        <v>46063</v>
      </c>
      <c r="I353" s="68" t="s">
        <v>717</v>
      </c>
      <c r="J353" s="68" t="s">
        <v>146</v>
      </c>
      <c r="K353" s="92" t="s">
        <v>147</v>
      </c>
      <c r="L353" s="129">
        <v>162001</v>
      </c>
      <c r="M353" s="67">
        <v>46054</v>
      </c>
    </row>
    <row r="354" spans="1:13" x14ac:dyDescent="0.2">
      <c r="A354" s="54" t="s">
        <v>30</v>
      </c>
      <c r="B354" s="97" t="s">
        <v>109</v>
      </c>
      <c r="C354" s="76" t="s">
        <v>12</v>
      </c>
      <c r="D354" s="81" t="s">
        <v>42</v>
      </c>
      <c r="E354" s="98" t="s">
        <v>12</v>
      </c>
      <c r="F354" s="56" t="s">
        <v>19</v>
      </c>
      <c r="G354" s="68">
        <v>7260025</v>
      </c>
      <c r="H354" s="66">
        <v>46079</v>
      </c>
      <c r="I354" s="68" t="s">
        <v>718</v>
      </c>
      <c r="J354" s="68" t="s">
        <v>719</v>
      </c>
      <c r="K354" s="92" t="s">
        <v>720</v>
      </c>
      <c r="L354" s="129">
        <v>125664</v>
      </c>
      <c r="M354" s="67">
        <v>46054</v>
      </c>
    </row>
    <row r="355" spans="1:13" x14ac:dyDescent="0.2">
      <c r="A355" s="54" t="s">
        <v>32</v>
      </c>
      <c r="B355" s="97" t="s">
        <v>109</v>
      </c>
      <c r="C355" s="76" t="s">
        <v>12</v>
      </c>
      <c r="D355" s="81" t="s">
        <v>42</v>
      </c>
      <c r="E355" s="107" t="s">
        <v>12</v>
      </c>
      <c r="F355" s="107" t="s">
        <v>117</v>
      </c>
      <c r="G355" s="55">
        <v>20260010</v>
      </c>
      <c r="H355" s="107">
        <v>46057</v>
      </c>
      <c r="I355" s="68" t="s">
        <v>721</v>
      </c>
      <c r="J355" s="68" t="s">
        <v>152</v>
      </c>
      <c r="K355" s="55" t="s">
        <v>153</v>
      </c>
      <c r="L355" s="108">
        <v>178500</v>
      </c>
      <c r="M355" s="67">
        <v>46054</v>
      </c>
    </row>
    <row r="356" spans="1:13" x14ac:dyDescent="0.2">
      <c r="A356" s="54" t="s">
        <v>32</v>
      </c>
      <c r="B356" s="97" t="s">
        <v>109</v>
      </c>
      <c r="C356" s="76" t="s">
        <v>12</v>
      </c>
      <c r="D356" s="81" t="s">
        <v>42</v>
      </c>
      <c r="E356" s="107" t="s">
        <v>12</v>
      </c>
      <c r="F356" s="107" t="s">
        <v>117</v>
      </c>
      <c r="G356" s="55">
        <v>20260015</v>
      </c>
      <c r="H356" s="107">
        <v>46063</v>
      </c>
      <c r="I356" s="68" t="s">
        <v>722</v>
      </c>
      <c r="J356" s="68" t="s">
        <v>127</v>
      </c>
      <c r="K356" s="55" t="s">
        <v>128</v>
      </c>
      <c r="L356" s="108">
        <v>185021</v>
      </c>
      <c r="M356" s="67">
        <v>46054</v>
      </c>
    </row>
    <row r="357" spans="1:13" x14ac:dyDescent="0.2">
      <c r="A357" s="54" t="s">
        <v>32</v>
      </c>
      <c r="B357" s="97" t="s">
        <v>109</v>
      </c>
      <c r="C357" s="76" t="s">
        <v>12</v>
      </c>
      <c r="D357" s="81" t="s">
        <v>42</v>
      </c>
      <c r="E357" s="107" t="s">
        <v>12</v>
      </c>
      <c r="F357" s="107" t="s">
        <v>117</v>
      </c>
      <c r="G357" s="55">
        <v>20260016</v>
      </c>
      <c r="H357" s="107">
        <v>46066</v>
      </c>
      <c r="I357" s="68" t="s">
        <v>723</v>
      </c>
      <c r="J357" s="68" t="s">
        <v>724</v>
      </c>
      <c r="K357" s="55" t="s">
        <v>725</v>
      </c>
      <c r="L357" s="108">
        <v>207869</v>
      </c>
      <c r="M357" s="67">
        <v>46054</v>
      </c>
    </row>
    <row r="358" spans="1:13" x14ac:dyDescent="0.2">
      <c r="A358" s="54" t="s">
        <v>32</v>
      </c>
      <c r="B358" s="97" t="s">
        <v>109</v>
      </c>
      <c r="C358" s="76" t="s">
        <v>12</v>
      </c>
      <c r="D358" s="81" t="s">
        <v>42</v>
      </c>
      <c r="E358" s="107" t="s">
        <v>12</v>
      </c>
      <c r="F358" s="107" t="s">
        <v>117</v>
      </c>
      <c r="G358" s="55">
        <v>20260013</v>
      </c>
      <c r="H358" s="107">
        <v>46062</v>
      </c>
      <c r="I358" s="68" t="s">
        <v>726</v>
      </c>
      <c r="J358" s="68" t="s">
        <v>384</v>
      </c>
      <c r="K358" s="55" t="s">
        <v>385</v>
      </c>
      <c r="L358" s="108">
        <v>160000</v>
      </c>
      <c r="M358" s="67">
        <v>46054</v>
      </c>
    </row>
    <row r="359" spans="1:13" x14ac:dyDescent="0.2">
      <c r="A359" s="54" t="s">
        <v>32</v>
      </c>
      <c r="B359" s="97" t="s">
        <v>109</v>
      </c>
      <c r="C359" s="76" t="s">
        <v>12</v>
      </c>
      <c r="D359" s="81" t="s">
        <v>42</v>
      </c>
      <c r="E359" s="107" t="s">
        <v>12</v>
      </c>
      <c r="F359" s="107" t="s">
        <v>117</v>
      </c>
      <c r="G359" s="55">
        <v>20260020</v>
      </c>
      <c r="H359" s="107">
        <v>46076</v>
      </c>
      <c r="I359" s="68" t="s">
        <v>727</v>
      </c>
      <c r="J359" s="68" t="s">
        <v>384</v>
      </c>
      <c r="K359" s="55" t="s">
        <v>385</v>
      </c>
      <c r="L359" s="108">
        <v>200000</v>
      </c>
      <c r="M359" s="67">
        <v>46054</v>
      </c>
    </row>
    <row r="360" spans="1:13" x14ac:dyDescent="0.2">
      <c r="A360" s="54" t="s">
        <v>32</v>
      </c>
      <c r="B360" s="97" t="s">
        <v>109</v>
      </c>
      <c r="C360" s="76" t="s">
        <v>12</v>
      </c>
      <c r="D360" s="81" t="s">
        <v>42</v>
      </c>
      <c r="E360" s="107" t="s">
        <v>12</v>
      </c>
      <c r="F360" s="107" t="s">
        <v>117</v>
      </c>
      <c r="G360" s="55">
        <v>20260011</v>
      </c>
      <c r="H360" s="107">
        <v>46058</v>
      </c>
      <c r="I360" s="68" t="s">
        <v>728</v>
      </c>
      <c r="J360" s="68" t="s">
        <v>133</v>
      </c>
      <c r="K360" s="55" t="s">
        <v>101</v>
      </c>
      <c r="L360" s="108">
        <v>97979</v>
      </c>
      <c r="M360" s="67">
        <v>46054</v>
      </c>
    </row>
    <row r="361" spans="1:13" x14ac:dyDescent="0.2">
      <c r="A361" s="54" t="s">
        <v>32</v>
      </c>
      <c r="B361" s="97" t="s">
        <v>109</v>
      </c>
      <c r="C361" s="76" t="s">
        <v>12</v>
      </c>
      <c r="D361" s="81" t="s">
        <v>42</v>
      </c>
      <c r="E361" s="107" t="s">
        <v>12</v>
      </c>
      <c r="F361" s="107" t="s">
        <v>117</v>
      </c>
      <c r="G361" s="55">
        <v>20260021</v>
      </c>
      <c r="H361" s="107">
        <v>46078</v>
      </c>
      <c r="I361" s="68" t="s">
        <v>729</v>
      </c>
      <c r="J361" s="68" t="s">
        <v>133</v>
      </c>
      <c r="K361" s="55" t="s">
        <v>101</v>
      </c>
      <c r="L361" s="108">
        <v>98413</v>
      </c>
      <c r="M361" s="67">
        <v>46054</v>
      </c>
    </row>
    <row r="362" spans="1:13" x14ac:dyDescent="0.2">
      <c r="A362" s="54" t="s">
        <v>104</v>
      </c>
      <c r="B362" s="97" t="s">
        <v>109</v>
      </c>
      <c r="C362" s="76" t="s">
        <v>12</v>
      </c>
      <c r="D362" s="81" t="s">
        <v>42</v>
      </c>
      <c r="E362" s="76" t="s">
        <v>12</v>
      </c>
      <c r="F362" s="76" t="s">
        <v>18</v>
      </c>
      <c r="G362" s="68">
        <v>8260020</v>
      </c>
      <c r="H362" s="66">
        <v>46079</v>
      </c>
      <c r="I362" s="68" t="s">
        <v>730</v>
      </c>
      <c r="J362" s="68" t="s">
        <v>731</v>
      </c>
      <c r="K362" s="68" t="s">
        <v>732</v>
      </c>
      <c r="L362" s="93">
        <v>208000</v>
      </c>
      <c r="M362" s="67">
        <v>46054</v>
      </c>
    </row>
    <row r="363" spans="1:13" x14ac:dyDescent="0.2">
      <c r="A363" s="54" t="s">
        <v>104</v>
      </c>
      <c r="B363" s="81" t="s">
        <v>207</v>
      </c>
      <c r="C363" s="109" t="s">
        <v>733</v>
      </c>
      <c r="D363" s="81" t="s">
        <v>42</v>
      </c>
      <c r="E363" s="110">
        <v>46066</v>
      </c>
      <c r="F363" s="76" t="s">
        <v>18</v>
      </c>
      <c r="G363" s="68">
        <v>8260016</v>
      </c>
      <c r="H363" s="66">
        <v>46071</v>
      </c>
      <c r="I363" s="68" t="s">
        <v>734</v>
      </c>
      <c r="J363" s="68" t="s">
        <v>735</v>
      </c>
      <c r="K363" s="68" t="s">
        <v>78</v>
      </c>
      <c r="L363" s="93">
        <v>218364</v>
      </c>
      <c r="M363" s="67">
        <v>46054</v>
      </c>
    </row>
    <row r="364" spans="1:13" x14ac:dyDescent="0.2">
      <c r="A364" s="54" t="s">
        <v>54</v>
      </c>
      <c r="B364" s="97" t="s">
        <v>109</v>
      </c>
      <c r="C364" s="76" t="s">
        <v>12</v>
      </c>
      <c r="D364" s="81" t="s">
        <v>42</v>
      </c>
      <c r="E364" s="75" t="s">
        <v>12</v>
      </c>
      <c r="F364" s="56" t="s">
        <v>114</v>
      </c>
      <c r="G364" s="56">
        <v>9260015</v>
      </c>
      <c r="H364" s="66">
        <v>46057</v>
      </c>
      <c r="I364" s="68" t="s">
        <v>736</v>
      </c>
      <c r="J364" s="68" t="s">
        <v>737</v>
      </c>
      <c r="K364" s="92" t="s">
        <v>738</v>
      </c>
      <c r="L364" s="93">
        <v>168980</v>
      </c>
      <c r="M364" s="67">
        <v>46054</v>
      </c>
    </row>
    <row r="365" spans="1:13" x14ac:dyDescent="0.2">
      <c r="A365" s="54" t="s">
        <v>54</v>
      </c>
      <c r="B365" s="97" t="s">
        <v>109</v>
      </c>
      <c r="C365" s="76" t="s">
        <v>12</v>
      </c>
      <c r="D365" s="81" t="s">
        <v>42</v>
      </c>
      <c r="E365" s="75" t="s">
        <v>12</v>
      </c>
      <c r="F365" s="56" t="s">
        <v>114</v>
      </c>
      <c r="G365" s="56">
        <v>9260016</v>
      </c>
      <c r="H365" s="66">
        <v>46062</v>
      </c>
      <c r="I365" s="68" t="s">
        <v>739</v>
      </c>
      <c r="J365" s="68" t="s">
        <v>740</v>
      </c>
      <c r="K365" s="92" t="s">
        <v>741</v>
      </c>
      <c r="L365" s="93">
        <v>80920</v>
      </c>
      <c r="M365" s="67">
        <v>46054</v>
      </c>
    </row>
    <row r="366" spans="1:13" x14ac:dyDescent="0.2">
      <c r="A366" s="54" t="s">
        <v>54</v>
      </c>
      <c r="B366" s="97" t="s">
        <v>109</v>
      </c>
      <c r="C366" s="76" t="s">
        <v>12</v>
      </c>
      <c r="D366" s="81" t="s">
        <v>42</v>
      </c>
      <c r="E366" s="75" t="s">
        <v>12</v>
      </c>
      <c r="F366" s="56" t="s">
        <v>114</v>
      </c>
      <c r="G366" s="56">
        <v>9260017</v>
      </c>
      <c r="H366" s="66">
        <v>46062</v>
      </c>
      <c r="I366" s="68" t="s">
        <v>742</v>
      </c>
      <c r="J366" s="68" t="s">
        <v>58</v>
      </c>
      <c r="K366" s="92" t="s">
        <v>55</v>
      </c>
      <c r="L366" s="93">
        <v>119000</v>
      </c>
      <c r="M366" s="67">
        <v>46054</v>
      </c>
    </row>
    <row r="367" spans="1:13" x14ac:dyDescent="0.2">
      <c r="A367" s="54" t="s">
        <v>54</v>
      </c>
      <c r="B367" s="97" t="s">
        <v>109</v>
      </c>
      <c r="C367" s="76" t="s">
        <v>12</v>
      </c>
      <c r="D367" s="81" t="s">
        <v>42</v>
      </c>
      <c r="E367" s="75" t="s">
        <v>12</v>
      </c>
      <c r="F367" s="56" t="s">
        <v>114</v>
      </c>
      <c r="G367" s="56">
        <v>9260018</v>
      </c>
      <c r="H367" s="66">
        <v>46059</v>
      </c>
      <c r="I367" s="68" t="s">
        <v>743</v>
      </c>
      <c r="J367" s="68" t="s">
        <v>744</v>
      </c>
      <c r="K367" s="92" t="s">
        <v>285</v>
      </c>
      <c r="L367" s="93">
        <v>114417</v>
      </c>
      <c r="M367" s="67">
        <v>46054</v>
      </c>
    </row>
    <row r="368" spans="1:13" x14ac:dyDescent="0.2">
      <c r="A368" s="54" t="s">
        <v>54</v>
      </c>
      <c r="B368" s="97" t="s">
        <v>109</v>
      </c>
      <c r="C368" s="76" t="s">
        <v>12</v>
      </c>
      <c r="D368" s="81" t="s">
        <v>42</v>
      </c>
      <c r="E368" s="75" t="s">
        <v>12</v>
      </c>
      <c r="F368" s="56" t="s">
        <v>114</v>
      </c>
      <c r="G368" s="56">
        <v>9260019</v>
      </c>
      <c r="H368" s="66">
        <v>46062</v>
      </c>
      <c r="I368" s="68" t="s">
        <v>745</v>
      </c>
      <c r="J368" s="68" t="s">
        <v>194</v>
      </c>
      <c r="K368" s="92" t="s">
        <v>195</v>
      </c>
      <c r="L368" s="93">
        <v>196350</v>
      </c>
      <c r="M368" s="67">
        <v>46054</v>
      </c>
    </row>
    <row r="369" spans="1:13" x14ac:dyDescent="0.2">
      <c r="A369" s="54" t="s">
        <v>54</v>
      </c>
      <c r="B369" s="97" t="s">
        <v>109</v>
      </c>
      <c r="C369" s="76" t="s">
        <v>12</v>
      </c>
      <c r="D369" s="81" t="s">
        <v>42</v>
      </c>
      <c r="E369" s="75" t="s">
        <v>12</v>
      </c>
      <c r="F369" s="56" t="s">
        <v>114</v>
      </c>
      <c r="G369" s="56">
        <v>9260020</v>
      </c>
      <c r="H369" s="66">
        <v>46062</v>
      </c>
      <c r="I369" s="68" t="s">
        <v>746</v>
      </c>
      <c r="J369" s="68" t="s">
        <v>747</v>
      </c>
      <c r="K369" s="92" t="s">
        <v>103</v>
      </c>
      <c r="L369" s="93">
        <v>183260</v>
      </c>
      <c r="M369" s="67">
        <v>46054</v>
      </c>
    </row>
    <row r="370" spans="1:13" x14ac:dyDescent="0.2">
      <c r="A370" s="54" t="s">
        <v>54</v>
      </c>
      <c r="B370" s="97" t="s">
        <v>109</v>
      </c>
      <c r="C370" s="76" t="s">
        <v>12</v>
      </c>
      <c r="D370" s="81" t="s">
        <v>42</v>
      </c>
      <c r="E370" s="75" t="s">
        <v>12</v>
      </c>
      <c r="F370" s="56" t="s">
        <v>114</v>
      </c>
      <c r="G370" s="56">
        <v>9260021</v>
      </c>
      <c r="H370" s="66">
        <v>46062</v>
      </c>
      <c r="I370" s="68" t="s">
        <v>748</v>
      </c>
      <c r="J370" s="68" t="s">
        <v>749</v>
      </c>
      <c r="K370" s="92" t="s">
        <v>56</v>
      </c>
      <c r="L370" s="93">
        <v>202163</v>
      </c>
      <c r="M370" s="67">
        <v>46054</v>
      </c>
    </row>
    <row r="371" spans="1:13" x14ac:dyDescent="0.2">
      <c r="A371" s="54" t="s">
        <v>54</v>
      </c>
      <c r="B371" s="97" t="s">
        <v>109</v>
      </c>
      <c r="C371" s="76" t="s">
        <v>12</v>
      </c>
      <c r="D371" s="81" t="s">
        <v>42</v>
      </c>
      <c r="E371" s="75" t="s">
        <v>12</v>
      </c>
      <c r="F371" s="56" t="s">
        <v>114</v>
      </c>
      <c r="G371" s="56">
        <v>9260022</v>
      </c>
      <c r="H371" s="66">
        <v>46062</v>
      </c>
      <c r="I371" s="68" t="s">
        <v>750</v>
      </c>
      <c r="J371" s="68" t="s">
        <v>751</v>
      </c>
      <c r="K371" s="92" t="s">
        <v>182</v>
      </c>
      <c r="L371" s="93">
        <v>136850</v>
      </c>
      <c r="M371" s="67">
        <v>46054</v>
      </c>
    </row>
    <row r="372" spans="1:13" x14ac:dyDescent="0.2">
      <c r="A372" s="54" t="s">
        <v>54</v>
      </c>
      <c r="B372" s="56" t="s">
        <v>0</v>
      </c>
      <c r="C372" s="56" t="s">
        <v>752</v>
      </c>
      <c r="D372" s="81" t="s">
        <v>0</v>
      </c>
      <c r="E372" s="75">
        <v>45517</v>
      </c>
      <c r="F372" s="56" t="s">
        <v>114</v>
      </c>
      <c r="G372" s="56">
        <v>9260026</v>
      </c>
      <c r="H372" s="66">
        <v>46064</v>
      </c>
      <c r="I372" s="68" t="s">
        <v>436</v>
      </c>
      <c r="J372" s="96" t="s">
        <v>643</v>
      </c>
      <c r="K372" s="125" t="s">
        <v>644</v>
      </c>
      <c r="L372" s="93">
        <v>336282</v>
      </c>
      <c r="M372" s="67">
        <v>46054</v>
      </c>
    </row>
    <row r="373" spans="1:13" x14ac:dyDescent="0.2">
      <c r="A373" s="54" t="s">
        <v>54</v>
      </c>
      <c r="B373" s="56" t="s">
        <v>0</v>
      </c>
      <c r="C373" s="56" t="s">
        <v>752</v>
      </c>
      <c r="D373" s="81" t="s">
        <v>0</v>
      </c>
      <c r="E373" s="75">
        <v>45517</v>
      </c>
      <c r="F373" s="56" t="s">
        <v>114</v>
      </c>
      <c r="G373" s="56">
        <v>9260031</v>
      </c>
      <c r="H373" s="66">
        <v>46079</v>
      </c>
      <c r="I373" s="68" t="s">
        <v>436</v>
      </c>
      <c r="J373" s="96" t="s">
        <v>643</v>
      </c>
      <c r="K373" s="125" t="s">
        <v>644</v>
      </c>
      <c r="L373" s="93">
        <v>179568</v>
      </c>
      <c r="M373" s="67">
        <v>46054</v>
      </c>
    </row>
    <row r="374" spans="1:13" x14ac:dyDescent="0.2">
      <c r="A374" s="54" t="s">
        <v>39</v>
      </c>
      <c r="B374" s="97" t="s">
        <v>109</v>
      </c>
      <c r="C374" s="76" t="s">
        <v>12</v>
      </c>
      <c r="D374" s="81" t="s">
        <v>42</v>
      </c>
      <c r="E374" s="75" t="s">
        <v>12</v>
      </c>
      <c r="F374" s="75" t="s">
        <v>19</v>
      </c>
      <c r="G374" s="56">
        <v>19260025</v>
      </c>
      <c r="H374" s="101">
        <v>46055</v>
      </c>
      <c r="I374" s="68" t="s">
        <v>753</v>
      </c>
      <c r="J374" s="68" t="s">
        <v>754</v>
      </c>
      <c r="K374" s="130" t="s">
        <v>755</v>
      </c>
      <c r="L374" s="130">
        <v>205000</v>
      </c>
      <c r="M374" s="67">
        <v>46054</v>
      </c>
    </row>
    <row r="375" spans="1:13" x14ac:dyDescent="0.2">
      <c r="A375" s="54" t="s">
        <v>39</v>
      </c>
      <c r="B375" s="97" t="s">
        <v>109</v>
      </c>
      <c r="C375" s="76" t="s">
        <v>12</v>
      </c>
      <c r="D375" s="81" t="s">
        <v>42</v>
      </c>
      <c r="E375" s="75" t="s">
        <v>12</v>
      </c>
      <c r="F375" s="75" t="s">
        <v>19</v>
      </c>
      <c r="G375" s="56">
        <v>19260026</v>
      </c>
      <c r="H375" s="75">
        <v>46056</v>
      </c>
      <c r="I375" s="68" t="s">
        <v>756</v>
      </c>
      <c r="J375" s="68" t="s">
        <v>183</v>
      </c>
      <c r="K375" s="130" t="s">
        <v>755</v>
      </c>
      <c r="L375" s="130">
        <v>199563</v>
      </c>
      <c r="M375" s="67">
        <v>46054</v>
      </c>
    </row>
    <row r="376" spans="1:13" x14ac:dyDescent="0.2">
      <c r="A376" s="54" t="s">
        <v>39</v>
      </c>
      <c r="B376" s="56" t="s">
        <v>0</v>
      </c>
      <c r="C376" s="56" t="s">
        <v>96</v>
      </c>
      <c r="D376" s="81" t="s">
        <v>0</v>
      </c>
      <c r="E376" s="75">
        <v>45517</v>
      </c>
      <c r="F376" s="75" t="s">
        <v>19</v>
      </c>
      <c r="G376" s="56">
        <v>19260037</v>
      </c>
      <c r="H376" s="75">
        <v>46073</v>
      </c>
      <c r="I376" s="68" t="s">
        <v>757</v>
      </c>
      <c r="J376" s="96" t="s">
        <v>643</v>
      </c>
      <c r="K376" s="125" t="s">
        <v>644</v>
      </c>
      <c r="L376" s="130">
        <v>570065</v>
      </c>
      <c r="M376" s="67">
        <v>46054</v>
      </c>
    </row>
    <row r="377" spans="1:13" x14ac:dyDescent="0.2">
      <c r="A377" s="54" t="s">
        <v>39</v>
      </c>
      <c r="B377" s="97" t="s">
        <v>109</v>
      </c>
      <c r="C377" s="76" t="s">
        <v>12</v>
      </c>
      <c r="D377" s="81" t="s">
        <v>42</v>
      </c>
      <c r="E377" s="75" t="s">
        <v>12</v>
      </c>
      <c r="F377" s="75" t="s">
        <v>19</v>
      </c>
      <c r="G377" s="56">
        <v>19260038</v>
      </c>
      <c r="H377" s="75">
        <v>46078</v>
      </c>
      <c r="I377" s="68" t="s">
        <v>758</v>
      </c>
      <c r="J377" s="68" t="s">
        <v>759</v>
      </c>
      <c r="K377" s="113" t="s">
        <v>760</v>
      </c>
      <c r="L377" s="130">
        <v>177667</v>
      </c>
      <c r="M377" s="67">
        <v>46054</v>
      </c>
    </row>
    <row r="378" spans="1:13" x14ac:dyDescent="0.2">
      <c r="A378" s="54" t="s">
        <v>38</v>
      </c>
      <c r="B378" s="56" t="s">
        <v>0</v>
      </c>
      <c r="C378" s="76" t="s">
        <v>761</v>
      </c>
      <c r="D378" s="81" t="s">
        <v>0</v>
      </c>
      <c r="E378" s="114">
        <v>39821</v>
      </c>
      <c r="F378" s="76" t="s">
        <v>19</v>
      </c>
      <c r="G378" s="76">
        <v>10260041</v>
      </c>
      <c r="H378" s="114">
        <v>46055</v>
      </c>
      <c r="I378" s="76" t="s">
        <v>762</v>
      </c>
      <c r="J378" s="96" t="s">
        <v>643</v>
      </c>
      <c r="K378" s="125" t="s">
        <v>644</v>
      </c>
      <c r="L378" s="100">
        <v>425314</v>
      </c>
      <c r="M378" s="67">
        <v>46054</v>
      </c>
    </row>
    <row r="379" spans="1:13" x14ac:dyDescent="0.2">
      <c r="A379" s="54" t="s">
        <v>38</v>
      </c>
      <c r="B379" s="56" t="s">
        <v>0</v>
      </c>
      <c r="C379" s="76" t="s">
        <v>761</v>
      </c>
      <c r="D379" s="81" t="s">
        <v>0</v>
      </c>
      <c r="E379" s="114">
        <v>39821</v>
      </c>
      <c r="F379" s="76" t="s">
        <v>19</v>
      </c>
      <c r="G379" s="76">
        <v>10260043</v>
      </c>
      <c r="H379" s="114">
        <v>46058</v>
      </c>
      <c r="I379" s="76" t="s">
        <v>763</v>
      </c>
      <c r="J379" s="96" t="s">
        <v>643</v>
      </c>
      <c r="K379" s="125" t="s">
        <v>644</v>
      </c>
      <c r="L379" s="100">
        <v>175311</v>
      </c>
      <c r="M379" s="67">
        <v>46054</v>
      </c>
    </row>
    <row r="380" spans="1:13" x14ac:dyDescent="0.2">
      <c r="A380" s="54" t="s">
        <v>38</v>
      </c>
      <c r="B380" s="56" t="s">
        <v>0</v>
      </c>
      <c r="C380" s="76" t="s">
        <v>761</v>
      </c>
      <c r="D380" s="81" t="s">
        <v>0</v>
      </c>
      <c r="E380" s="114">
        <v>39821</v>
      </c>
      <c r="F380" s="76" t="s">
        <v>19</v>
      </c>
      <c r="G380" s="76">
        <v>10260044</v>
      </c>
      <c r="H380" s="114">
        <v>46058</v>
      </c>
      <c r="I380" s="76" t="s">
        <v>763</v>
      </c>
      <c r="J380" s="96" t="s">
        <v>643</v>
      </c>
      <c r="K380" s="125" t="s">
        <v>644</v>
      </c>
      <c r="L380" s="100">
        <v>175311</v>
      </c>
      <c r="M380" s="67">
        <v>46054</v>
      </c>
    </row>
    <row r="381" spans="1:13" x14ac:dyDescent="0.2">
      <c r="A381" s="54" t="s">
        <v>38</v>
      </c>
      <c r="B381" s="56" t="s">
        <v>0</v>
      </c>
      <c r="C381" s="76" t="s">
        <v>761</v>
      </c>
      <c r="D381" s="81" t="s">
        <v>0</v>
      </c>
      <c r="E381" s="114">
        <v>39821</v>
      </c>
      <c r="F381" s="76" t="s">
        <v>19</v>
      </c>
      <c r="G381" s="76">
        <v>10260046</v>
      </c>
      <c r="H381" s="114">
        <v>46063</v>
      </c>
      <c r="I381" s="76" t="s">
        <v>764</v>
      </c>
      <c r="J381" s="96" t="s">
        <v>643</v>
      </c>
      <c r="K381" s="125" t="s">
        <v>644</v>
      </c>
      <c r="L381" s="100">
        <v>264254</v>
      </c>
      <c r="M381" s="67">
        <v>46054</v>
      </c>
    </row>
    <row r="382" spans="1:13" x14ac:dyDescent="0.2">
      <c r="A382" s="54" t="s">
        <v>38</v>
      </c>
      <c r="B382" s="56" t="s">
        <v>0</v>
      </c>
      <c r="C382" s="76" t="s">
        <v>761</v>
      </c>
      <c r="D382" s="81" t="s">
        <v>0</v>
      </c>
      <c r="E382" s="114">
        <v>39821</v>
      </c>
      <c r="F382" s="76" t="s">
        <v>19</v>
      </c>
      <c r="G382" s="76">
        <v>10260047</v>
      </c>
      <c r="H382" s="114">
        <v>46063</v>
      </c>
      <c r="I382" s="76" t="s">
        <v>764</v>
      </c>
      <c r="J382" s="96" t="s">
        <v>643</v>
      </c>
      <c r="K382" s="125" t="s">
        <v>644</v>
      </c>
      <c r="L382" s="100">
        <v>264254</v>
      </c>
      <c r="M382" s="67">
        <v>46054</v>
      </c>
    </row>
    <row r="383" spans="1:13" x14ac:dyDescent="0.2">
      <c r="A383" s="54" t="s">
        <v>38</v>
      </c>
      <c r="B383" s="56" t="s">
        <v>0</v>
      </c>
      <c r="C383" s="76" t="s">
        <v>761</v>
      </c>
      <c r="D383" s="81" t="s">
        <v>0</v>
      </c>
      <c r="E383" s="114">
        <v>39821</v>
      </c>
      <c r="F383" s="76" t="s">
        <v>19</v>
      </c>
      <c r="G383" s="76">
        <v>10260048</v>
      </c>
      <c r="H383" s="114">
        <v>46064</v>
      </c>
      <c r="I383" s="76" t="s">
        <v>765</v>
      </c>
      <c r="J383" s="96" t="s">
        <v>643</v>
      </c>
      <c r="K383" s="125" t="s">
        <v>644</v>
      </c>
      <c r="L383" s="100">
        <v>119056</v>
      </c>
      <c r="M383" s="67">
        <v>46054</v>
      </c>
    </row>
    <row r="384" spans="1:13" x14ac:dyDescent="0.2">
      <c r="A384" s="54" t="s">
        <v>38</v>
      </c>
      <c r="B384" s="56" t="s">
        <v>0</v>
      </c>
      <c r="C384" s="76" t="s">
        <v>761</v>
      </c>
      <c r="D384" s="81" t="s">
        <v>0</v>
      </c>
      <c r="E384" s="114">
        <v>39821</v>
      </c>
      <c r="F384" s="76" t="s">
        <v>19</v>
      </c>
      <c r="G384" s="76">
        <v>10260049</v>
      </c>
      <c r="H384" s="114">
        <v>46076</v>
      </c>
      <c r="I384" s="76" t="s">
        <v>766</v>
      </c>
      <c r="J384" s="96" t="s">
        <v>643</v>
      </c>
      <c r="K384" s="125" t="s">
        <v>644</v>
      </c>
      <c r="L384" s="100">
        <v>421540</v>
      </c>
      <c r="M384" s="67">
        <v>46054</v>
      </c>
    </row>
    <row r="385" spans="1:13" x14ac:dyDescent="0.2">
      <c r="A385" s="54" t="s">
        <v>38</v>
      </c>
      <c r="B385" s="56" t="s">
        <v>0</v>
      </c>
      <c r="C385" s="76" t="s">
        <v>761</v>
      </c>
      <c r="D385" s="81" t="s">
        <v>0</v>
      </c>
      <c r="E385" s="114">
        <v>39821</v>
      </c>
      <c r="F385" s="76" t="s">
        <v>19</v>
      </c>
      <c r="G385" s="76">
        <v>10260050</v>
      </c>
      <c r="H385" s="114">
        <v>46079</v>
      </c>
      <c r="I385" s="76" t="s">
        <v>767</v>
      </c>
      <c r="J385" s="96" t="s">
        <v>643</v>
      </c>
      <c r="K385" s="125" t="s">
        <v>644</v>
      </c>
      <c r="L385" s="100">
        <v>328568</v>
      </c>
      <c r="M385" s="67">
        <v>46054</v>
      </c>
    </row>
    <row r="386" spans="1:13" x14ac:dyDescent="0.2">
      <c r="A386" s="54" t="s">
        <v>38</v>
      </c>
      <c r="B386" s="56" t="s">
        <v>0</v>
      </c>
      <c r="C386" s="76" t="s">
        <v>761</v>
      </c>
      <c r="D386" s="81" t="s">
        <v>0</v>
      </c>
      <c r="E386" s="114">
        <v>39821</v>
      </c>
      <c r="F386" s="76" t="s">
        <v>19</v>
      </c>
      <c r="G386" s="76">
        <v>10260051</v>
      </c>
      <c r="H386" s="114">
        <v>46079</v>
      </c>
      <c r="I386" s="76" t="s">
        <v>767</v>
      </c>
      <c r="J386" s="96" t="s">
        <v>643</v>
      </c>
      <c r="K386" s="125" t="s">
        <v>644</v>
      </c>
      <c r="L386" s="100">
        <v>328568</v>
      </c>
      <c r="M386" s="67">
        <v>46054</v>
      </c>
    </row>
    <row r="387" spans="1:13" x14ac:dyDescent="0.2">
      <c r="A387" s="54" t="s">
        <v>29</v>
      </c>
      <c r="B387" s="97" t="s">
        <v>109</v>
      </c>
      <c r="C387" s="76" t="s">
        <v>12</v>
      </c>
      <c r="D387" s="81" t="s">
        <v>42</v>
      </c>
      <c r="E387" s="75" t="s">
        <v>20</v>
      </c>
      <c r="F387" s="68" t="s">
        <v>119</v>
      </c>
      <c r="G387" s="54">
        <v>11260027</v>
      </c>
      <c r="H387" s="91">
        <v>46065</v>
      </c>
      <c r="I387" s="54" t="s">
        <v>768</v>
      </c>
      <c r="J387" s="54" t="s">
        <v>769</v>
      </c>
      <c r="K387" s="54" t="s">
        <v>770</v>
      </c>
      <c r="L387" s="93">
        <v>202300</v>
      </c>
      <c r="M387" s="67">
        <v>46054</v>
      </c>
    </row>
    <row r="388" spans="1:13" x14ac:dyDescent="0.2">
      <c r="A388" s="54" t="s">
        <v>29</v>
      </c>
      <c r="B388" s="56" t="s">
        <v>0</v>
      </c>
      <c r="C388" s="56" t="s">
        <v>691</v>
      </c>
      <c r="D388" s="81" t="s">
        <v>0</v>
      </c>
      <c r="E388" s="75">
        <v>45517</v>
      </c>
      <c r="F388" s="68" t="s">
        <v>119</v>
      </c>
      <c r="G388" s="54">
        <v>11260031</v>
      </c>
      <c r="H388" s="91">
        <v>46073</v>
      </c>
      <c r="I388" s="54" t="s">
        <v>771</v>
      </c>
      <c r="J388" s="96" t="s">
        <v>643</v>
      </c>
      <c r="K388" s="125" t="s">
        <v>644</v>
      </c>
      <c r="L388" s="93">
        <v>742234</v>
      </c>
      <c r="M388" s="67">
        <v>46054</v>
      </c>
    </row>
    <row r="389" spans="1:13" x14ac:dyDescent="0.2">
      <c r="A389" s="54" t="s">
        <v>29</v>
      </c>
      <c r="B389" s="56" t="s">
        <v>0</v>
      </c>
      <c r="C389" s="56" t="s">
        <v>691</v>
      </c>
      <c r="D389" s="81" t="s">
        <v>0</v>
      </c>
      <c r="E389" s="75">
        <v>45517</v>
      </c>
      <c r="F389" s="68" t="s">
        <v>119</v>
      </c>
      <c r="G389" s="54">
        <v>11260032</v>
      </c>
      <c r="H389" s="91">
        <v>46078</v>
      </c>
      <c r="I389" s="68" t="s">
        <v>772</v>
      </c>
      <c r="J389" s="96" t="s">
        <v>643</v>
      </c>
      <c r="K389" s="125" t="s">
        <v>644</v>
      </c>
      <c r="L389" s="93">
        <v>317740</v>
      </c>
      <c r="M389" s="67">
        <v>46054</v>
      </c>
    </row>
    <row r="390" spans="1:13" x14ac:dyDescent="0.2">
      <c r="A390" s="54" t="s">
        <v>28</v>
      </c>
      <c r="B390" s="97" t="s">
        <v>109</v>
      </c>
      <c r="C390" s="76" t="s">
        <v>12</v>
      </c>
      <c r="D390" s="81" t="s">
        <v>42</v>
      </c>
      <c r="E390" s="56" t="s">
        <v>12</v>
      </c>
      <c r="F390" s="54" t="s">
        <v>91</v>
      </c>
      <c r="G390" s="132">
        <v>12260015</v>
      </c>
      <c r="H390" s="77">
        <v>46055</v>
      </c>
      <c r="I390" s="132" t="s">
        <v>773</v>
      </c>
      <c r="J390" s="132" t="s">
        <v>161</v>
      </c>
      <c r="K390" s="133" t="s">
        <v>162</v>
      </c>
      <c r="L390" s="134">
        <v>50000</v>
      </c>
      <c r="M390" s="67">
        <v>46054</v>
      </c>
    </row>
    <row r="391" spans="1:13" x14ac:dyDescent="0.2">
      <c r="A391" s="54" t="s">
        <v>28</v>
      </c>
      <c r="B391" s="97" t="s">
        <v>109</v>
      </c>
      <c r="C391" s="76" t="s">
        <v>12</v>
      </c>
      <c r="D391" s="81" t="s">
        <v>42</v>
      </c>
      <c r="E391" s="56" t="s">
        <v>12</v>
      </c>
      <c r="F391" s="54" t="s">
        <v>91</v>
      </c>
      <c r="G391" s="132">
        <v>12260016</v>
      </c>
      <c r="H391" s="77">
        <v>46055</v>
      </c>
      <c r="I391" s="132" t="s">
        <v>774</v>
      </c>
      <c r="J391" s="132" t="s">
        <v>775</v>
      </c>
      <c r="K391" s="133" t="s">
        <v>501</v>
      </c>
      <c r="L391" s="134">
        <v>202300</v>
      </c>
      <c r="M391" s="67">
        <v>46054</v>
      </c>
    </row>
    <row r="392" spans="1:13" x14ac:dyDescent="0.2">
      <c r="A392" s="54" t="s">
        <v>28</v>
      </c>
      <c r="B392" s="56" t="s">
        <v>0</v>
      </c>
      <c r="C392" s="56" t="s">
        <v>691</v>
      </c>
      <c r="D392" s="81" t="s">
        <v>0</v>
      </c>
      <c r="E392" s="75">
        <v>45517</v>
      </c>
      <c r="F392" s="54" t="s">
        <v>91</v>
      </c>
      <c r="G392" s="132">
        <v>12260017</v>
      </c>
      <c r="H392" s="77">
        <v>46057</v>
      </c>
      <c r="I392" s="132" t="s">
        <v>776</v>
      </c>
      <c r="J392" s="96" t="s">
        <v>643</v>
      </c>
      <c r="K392" s="125" t="s">
        <v>644</v>
      </c>
      <c r="L392" s="134">
        <v>416654</v>
      </c>
      <c r="M392" s="67">
        <v>46054</v>
      </c>
    </row>
    <row r="393" spans="1:13" x14ac:dyDescent="0.2">
      <c r="A393" s="54" t="s">
        <v>28</v>
      </c>
      <c r="B393" s="97" t="s">
        <v>109</v>
      </c>
      <c r="C393" s="76" t="s">
        <v>12</v>
      </c>
      <c r="D393" s="81" t="s">
        <v>42</v>
      </c>
      <c r="E393" s="56" t="s">
        <v>12</v>
      </c>
      <c r="F393" s="54" t="s">
        <v>91</v>
      </c>
      <c r="G393" s="132">
        <v>12260018</v>
      </c>
      <c r="H393" s="77">
        <v>46065</v>
      </c>
      <c r="I393" s="132" t="s">
        <v>777</v>
      </c>
      <c r="J393" s="132" t="s">
        <v>307</v>
      </c>
      <c r="K393" s="133" t="s">
        <v>778</v>
      </c>
      <c r="L393" s="134">
        <v>24213</v>
      </c>
      <c r="M393" s="67">
        <v>46054</v>
      </c>
    </row>
    <row r="394" spans="1:13" x14ac:dyDescent="0.2">
      <c r="A394" s="54" t="s">
        <v>28</v>
      </c>
      <c r="B394" s="97" t="s">
        <v>109</v>
      </c>
      <c r="C394" s="76" t="s">
        <v>12</v>
      </c>
      <c r="D394" s="81" t="s">
        <v>42</v>
      </c>
      <c r="E394" s="56" t="s">
        <v>12</v>
      </c>
      <c r="F394" s="54" t="s">
        <v>91</v>
      </c>
      <c r="G394" s="132">
        <v>12260019</v>
      </c>
      <c r="H394" s="77">
        <v>46065</v>
      </c>
      <c r="I394" s="132" t="s">
        <v>779</v>
      </c>
      <c r="J394" s="132" t="s">
        <v>780</v>
      </c>
      <c r="K394" s="133" t="s">
        <v>160</v>
      </c>
      <c r="L394" s="134">
        <v>80920</v>
      </c>
      <c r="M394" s="67">
        <v>46054</v>
      </c>
    </row>
    <row r="395" spans="1:13" x14ac:dyDescent="0.2">
      <c r="A395" s="54" t="s">
        <v>28</v>
      </c>
      <c r="B395" s="97" t="s">
        <v>109</v>
      </c>
      <c r="C395" s="76" t="s">
        <v>12</v>
      </c>
      <c r="D395" s="81" t="s">
        <v>42</v>
      </c>
      <c r="E395" s="56" t="s">
        <v>12</v>
      </c>
      <c r="F395" s="54" t="s">
        <v>91</v>
      </c>
      <c r="G395" s="132">
        <v>12260020</v>
      </c>
      <c r="H395" s="77">
        <v>46065</v>
      </c>
      <c r="I395" s="132" t="s">
        <v>781</v>
      </c>
      <c r="J395" s="132" t="s">
        <v>782</v>
      </c>
      <c r="K395" s="133" t="s">
        <v>783</v>
      </c>
      <c r="L395" s="134">
        <v>130000</v>
      </c>
      <c r="M395" s="67">
        <v>46054</v>
      </c>
    </row>
    <row r="396" spans="1:13" x14ac:dyDescent="0.2">
      <c r="A396" s="54" t="s">
        <v>28</v>
      </c>
      <c r="B396" s="56" t="s">
        <v>0</v>
      </c>
      <c r="C396" s="56" t="s">
        <v>691</v>
      </c>
      <c r="D396" s="81" t="s">
        <v>0</v>
      </c>
      <c r="E396" s="75">
        <v>45517</v>
      </c>
      <c r="F396" s="54" t="s">
        <v>91</v>
      </c>
      <c r="G396" s="132">
        <v>12260021</v>
      </c>
      <c r="H396" s="77">
        <v>46071</v>
      </c>
      <c r="I396" s="132" t="s">
        <v>784</v>
      </c>
      <c r="J396" s="96" t="s">
        <v>643</v>
      </c>
      <c r="K396" s="125" t="s">
        <v>644</v>
      </c>
      <c r="L396" s="134">
        <v>237122</v>
      </c>
      <c r="M396" s="67">
        <v>46054</v>
      </c>
    </row>
    <row r="397" spans="1:13" x14ac:dyDescent="0.2">
      <c r="A397" s="54" t="s">
        <v>28</v>
      </c>
      <c r="B397" s="56" t="s">
        <v>0</v>
      </c>
      <c r="C397" s="56" t="s">
        <v>691</v>
      </c>
      <c r="D397" s="81" t="s">
        <v>0</v>
      </c>
      <c r="E397" s="75">
        <v>45517</v>
      </c>
      <c r="F397" s="54" t="s">
        <v>91</v>
      </c>
      <c r="G397" s="132">
        <v>12260022</v>
      </c>
      <c r="H397" s="77">
        <v>46073</v>
      </c>
      <c r="I397" s="132" t="s">
        <v>785</v>
      </c>
      <c r="J397" s="96" t="s">
        <v>643</v>
      </c>
      <c r="K397" s="125" t="s">
        <v>644</v>
      </c>
      <c r="L397" s="134">
        <v>254438</v>
      </c>
      <c r="M397" s="67">
        <v>46054</v>
      </c>
    </row>
    <row r="398" spans="1:13" x14ac:dyDescent="0.2">
      <c r="A398" s="54" t="s">
        <v>28</v>
      </c>
      <c r="B398" s="97" t="s">
        <v>109</v>
      </c>
      <c r="C398" s="76" t="s">
        <v>12</v>
      </c>
      <c r="D398" s="81" t="s">
        <v>42</v>
      </c>
      <c r="E398" s="56" t="s">
        <v>12</v>
      </c>
      <c r="F398" s="54" t="s">
        <v>91</v>
      </c>
      <c r="G398" s="132">
        <v>12260023</v>
      </c>
      <c r="H398" s="77">
        <v>46077</v>
      </c>
      <c r="I398" s="132" t="s">
        <v>786</v>
      </c>
      <c r="J398" s="132" t="s">
        <v>787</v>
      </c>
      <c r="K398" s="133" t="s">
        <v>788</v>
      </c>
      <c r="L398" s="134">
        <v>132025</v>
      </c>
      <c r="M398" s="67">
        <v>46054</v>
      </c>
    </row>
    <row r="399" spans="1:13" x14ac:dyDescent="0.2">
      <c r="A399" s="54" t="s">
        <v>31</v>
      </c>
      <c r="B399" s="81" t="s">
        <v>207</v>
      </c>
      <c r="C399" s="116" t="s">
        <v>789</v>
      </c>
      <c r="D399" s="81" t="s">
        <v>42</v>
      </c>
      <c r="E399" s="117">
        <v>46062</v>
      </c>
      <c r="F399" s="68" t="s">
        <v>114</v>
      </c>
      <c r="G399" s="68">
        <v>13260033</v>
      </c>
      <c r="H399" s="66">
        <v>46063</v>
      </c>
      <c r="I399" s="68" t="s">
        <v>196</v>
      </c>
      <c r="J399" s="68" t="s">
        <v>790</v>
      </c>
      <c r="K399" s="92" t="s">
        <v>197</v>
      </c>
      <c r="L399" s="135">
        <v>1948034</v>
      </c>
      <c r="M399" s="67">
        <v>46054</v>
      </c>
    </row>
    <row r="400" spans="1:13" x14ac:dyDescent="0.2">
      <c r="A400" s="54" t="s">
        <v>31</v>
      </c>
      <c r="B400" s="56" t="s">
        <v>0</v>
      </c>
      <c r="C400" s="116" t="s">
        <v>81</v>
      </c>
      <c r="D400" s="81" t="s">
        <v>0</v>
      </c>
      <c r="E400" s="117">
        <v>45631</v>
      </c>
      <c r="F400" s="68" t="s">
        <v>114</v>
      </c>
      <c r="G400" s="68">
        <v>13260035</v>
      </c>
      <c r="H400" s="66">
        <v>46063</v>
      </c>
      <c r="I400" s="68" t="s">
        <v>791</v>
      </c>
      <c r="J400" s="97" t="s">
        <v>65</v>
      </c>
      <c r="K400" s="97" t="s">
        <v>62</v>
      </c>
      <c r="L400" s="135">
        <v>694273</v>
      </c>
      <c r="M400" s="67">
        <v>46054</v>
      </c>
    </row>
    <row r="401" spans="1:13" x14ac:dyDescent="0.2">
      <c r="A401" s="54" t="s">
        <v>31</v>
      </c>
      <c r="B401" s="97" t="s">
        <v>109</v>
      </c>
      <c r="C401" s="76" t="s">
        <v>12</v>
      </c>
      <c r="D401" s="81" t="s">
        <v>42</v>
      </c>
      <c r="E401" s="117" t="s">
        <v>20</v>
      </c>
      <c r="F401" s="68" t="s">
        <v>114</v>
      </c>
      <c r="G401" s="68">
        <v>13260036</v>
      </c>
      <c r="H401" s="66">
        <v>46064</v>
      </c>
      <c r="I401" s="68" t="s">
        <v>792</v>
      </c>
      <c r="J401" s="68" t="s">
        <v>793</v>
      </c>
      <c r="K401" s="92" t="s">
        <v>794</v>
      </c>
      <c r="L401" s="135">
        <v>197730</v>
      </c>
      <c r="M401" s="67">
        <v>46054</v>
      </c>
    </row>
    <row r="402" spans="1:13" x14ac:dyDescent="0.2">
      <c r="A402" s="54" t="s">
        <v>31</v>
      </c>
      <c r="B402" s="97" t="s">
        <v>109</v>
      </c>
      <c r="C402" s="76" t="s">
        <v>12</v>
      </c>
      <c r="D402" s="81" t="s">
        <v>42</v>
      </c>
      <c r="E402" s="117" t="s">
        <v>20</v>
      </c>
      <c r="F402" s="68" t="s">
        <v>114</v>
      </c>
      <c r="G402" s="68">
        <v>13260037</v>
      </c>
      <c r="H402" s="66">
        <v>46064</v>
      </c>
      <c r="I402" s="68" t="s">
        <v>795</v>
      </c>
      <c r="J402" s="68" t="s">
        <v>796</v>
      </c>
      <c r="K402" s="92" t="s">
        <v>102</v>
      </c>
      <c r="L402" s="135">
        <v>173934</v>
      </c>
      <c r="M402" s="67">
        <v>46054</v>
      </c>
    </row>
    <row r="403" spans="1:13" x14ac:dyDescent="0.2">
      <c r="A403" s="54" t="s">
        <v>31</v>
      </c>
      <c r="B403" s="97" t="s">
        <v>109</v>
      </c>
      <c r="C403" s="76" t="s">
        <v>12</v>
      </c>
      <c r="D403" s="81" t="s">
        <v>42</v>
      </c>
      <c r="E403" s="117" t="s">
        <v>20</v>
      </c>
      <c r="F403" s="68" t="s">
        <v>114</v>
      </c>
      <c r="G403" s="68">
        <v>13260039</v>
      </c>
      <c r="H403" s="66">
        <v>46065</v>
      </c>
      <c r="I403" s="68" t="s">
        <v>797</v>
      </c>
      <c r="J403" s="68" t="s">
        <v>790</v>
      </c>
      <c r="K403" s="92" t="s">
        <v>197</v>
      </c>
      <c r="L403" s="135">
        <v>191078</v>
      </c>
      <c r="M403" s="67">
        <v>46054</v>
      </c>
    </row>
    <row r="404" spans="1:13" x14ac:dyDescent="0.2">
      <c r="A404" s="54" t="s">
        <v>31</v>
      </c>
      <c r="B404" s="56" t="s">
        <v>0</v>
      </c>
      <c r="C404" s="116" t="s">
        <v>81</v>
      </c>
      <c r="D404" s="81" t="s">
        <v>0</v>
      </c>
      <c r="E404" s="117">
        <v>45631</v>
      </c>
      <c r="F404" s="68" t="s">
        <v>114</v>
      </c>
      <c r="G404" s="68">
        <v>13260040</v>
      </c>
      <c r="H404" s="66">
        <v>46066</v>
      </c>
      <c r="I404" s="68" t="s">
        <v>798</v>
      </c>
      <c r="J404" s="97" t="s">
        <v>65</v>
      </c>
      <c r="K404" s="97" t="s">
        <v>62</v>
      </c>
      <c r="L404" s="135">
        <v>357157</v>
      </c>
      <c r="M404" s="67">
        <v>46054</v>
      </c>
    </row>
    <row r="405" spans="1:13" x14ac:dyDescent="0.2">
      <c r="A405" s="54" t="s">
        <v>31</v>
      </c>
      <c r="B405" s="97" t="s">
        <v>109</v>
      </c>
      <c r="C405" s="76" t="s">
        <v>12</v>
      </c>
      <c r="D405" s="81" t="s">
        <v>42</v>
      </c>
      <c r="E405" s="117" t="s">
        <v>20</v>
      </c>
      <c r="F405" s="68" t="s">
        <v>114</v>
      </c>
      <c r="G405" s="68">
        <v>13260042</v>
      </c>
      <c r="H405" s="66">
        <v>46069</v>
      </c>
      <c r="I405" s="68" t="s">
        <v>799</v>
      </c>
      <c r="J405" s="68" t="s">
        <v>800</v>
      </c>
      <c r="K405" s="92" t="s">
        <v>134</v>
      </c>
      <c r="L405" s="135">
        <v>160300</v>
      </c>
      <c r="M405" s="67">
        <v>46054</v>
      </c>
    </row>
    <row r="406" spans="1:13" x14ac:dyDescent="0.2">
      <c r="A406" s="54" t="s">
        <v>31</v>
      </c>
      <c r="B406" s="97" t="s">
        <v>109</v>
      </c>
      <c r="C406" s="76" t="s">
        <v>12</v>
      </c>
      <c r="D406" s="81" t="s">
        <v>42</v>
      </c>
      <c r="E406" s="117">
        <v>45631</v>
      </c>
      <c r="F406" s="68" t="s">
        <v>114</v>
      </c>
      <c r="G406" s="68">
        <v>13260043</v>
      </c>
      <c r="H406" s="66">
        <v>46070</v>
      </c>
      <c r="I406" s="68" t="s">
        <v>801</v>
      </c>
      <c r="J406" s="97" t="s">
        <v>65</v>
      </c>
      <c r="K406" s="97" t="s">
        <v>62</v>
      </c>
      <c r="L406" s="135">
        <v>119137</v>
      </c>
      <c r="M406" s="67">
        <v>46054</v>
      </c>
    </row>
    <row r="407" spans="1:13" x14ac:dyDescent="0.2">
      <c r="A407" s="54" t="s">
        <v>31</v>
      </c>
      <c r="B407" s="56" t="s">
        <v>0</v>
      </c>
      <c r="C407" s="116" t="s">
        <v>81</v>
      </c>
      <c r="D407" s="81" t="s">
        <v>0</v>
      </c>
      <c r="E407" s="117">
        <v>45631</v>
      </c>
      <c r="F407" s="68" t="s">
        <v>114</v>
      </c>
      <c r="G407" s="68">
        <v>13260045</v>
      </c>
      <c r="H407" s="66">
        <v>46073</v>
      </c>
      <c r="I407" s="68" t="s">
        <v>802</v>
      </c>
      <c r="J407" s="68" t="s">
        <v>185</v>
      </c>
      <c r="K407" s="92" t="s">
        <v>76</v>
      </c>
      <c r="L407" s="135">
        <v>893910</v>
      </c>
      <c r="M407" s="67">
        <v>46054</v>
      </c>
    </row>
    <row r="408" spans="1:13" x14ac:dyDescent="0.2">
      <c r="A408" s="54" t="s">
        <v>33</v>
      </c>
      <c r="B408" s="56" t="s">
        <v>0</v>
      </c>
      <c r="C408" s="54" t="s">
        <v>803</v>
      </c>
      <c r="D408" s="81" t="s">
        <v>0</v>
      </c>
      <c r="E408" s="91">
        <v>45586</v>
      </c>
      <c r="F408" s="68" t="s">
        <v>120</v>
      </c>
      <c r="G408" s="68">
        <v>14260012</v>
      </c>
      <c r="H408" s="66">
        <v>46057</v>
      </c>
      <c r="I408" s="54" t="s">
        <v>804</v>
      </c>
      <c r="J408" s="118" t="s">
        <v>805</v>
      </c>
      <c r="K408" s="68" t="s">
        <v>806</v>
      </c>
      <c r="L408" s="93">
        <v>477600</v>
      </c>
      <c r="M408" s="67">
        <v>46054</v>
      </c>
    </row>
    <row r="409" spans="1:13" x14ac:dyDescent="0.2">
      <c r="A409" s="54" t="s">
        <v>33</v>
      </c>
      <c r="B409" s="97" t="s">
        <v>109</v>
      </c>
      <c r="C409" s="76" t="s">
        <v>12</v>
      </c>
      <c r="D409" s="81" t="s">
        <v>42</v>
      </c>
      <c r="E409" s="91" t="s">
        <v>20</v>
      </c>
      <c r="F409" s="68" t="s">
        <v>120</v>
      </c>
      <c r="G409" s="68">
        <v>14260014</v>
      </c>
      <c r="H409" s="66">
        <v>46057</v>
      </c>
      <c r="I409" s="54" t="s">
        <v>807</v>
      </c>
      <c r="J409" s="68" t="s">
        <v>808</v>
      </c>
      <c r="K409" s="92" t="s">
        <v>60</v>
      </c>
      <c r="L409" s="93">
        <v>23651</v>
      </c>
      <c r="M409" s="67">
        <v>46054</v>
      </c>
    </row>
    <row r="410" spans="1:13" x14ac:dyDescent="0.2">
      <c r="A410" s="54" t="s">
        <v>33</v>
      </c>
      <c r="B410" s="97" t="s">
        <v>109</v>
      </c>
      <c r="C410" s="76" t="s">
        <v>12</v>
      </c>
      <c r="D410" s="81" t="s">
        <v>42</v>
      </c>
      <c r="E410" s="91" t="s">
        <v>20</v>
      </c>
      <c r="F410" s="68" t="s">
        <v>120</v>
      </c>
      <c r="G410" s="68">
        <v>14260023</v>
      </c>
      <c r="H410" s="66">
        <v>46080</v>
      </c>
      <c r="I410" s="54" t="s">
        <v>809</v>
      </c>
      <c r="J410" s="118" t="s">
        <v>125</v>
      </c>
      <c r="K410" s="68" t="s">
        <v>82</v>
      </c>
      <c r="L410" s="93">
        <v>197997</v>
      </c>
      <c r="M410" s="67">
        <v>46054</v>
      </c>
    </row>
    <row r="411" spans="1:13" x14ac:dyDescent="0.2">
      <c r="A411" s="111" t="s">
        <v>26</v>
      </c>
      <c r="B411" s="97" t="s">
        <v>109</v>
      </c>
      <c r="C411" s="76" t="s">
        <v>12</v>
      </c>
      <c r="D411" s="81" t="s">
        <v>42</v>
      </c>
      <c r="E411" s="119" t="s">
        <v>20</v>
      </c>
      <c r="F411" s="119" t="s">
        <v>19</v>
      </c>
      <c r="G411" s="68">
        <v>15260030</v>
      </c>
      <c r="H411" s="66">
        <v>46063</v>
      </c>
      <c r="I411" s="68" t="s">
        <v>810</v>
      </c>
      <c r="J411" s="68" t="s">
        <v>808</v>
      </c>
      <c r="K411" s="92" t="s">
        <v>60</v>
      </c>
      <c r="L411" s="93">
        <v>71400</v>
      </c>
      <c r="M411" s="67">
        <v>46054</v>
      </c>
    </row>
    <row r="412" spans="1:13" x14ac:dyDescent="0.2">
      <c r="A412" s="111" t="s">
        <v>26</v>
      </c>
      <c r="B412" s="97" t="s">
        <v>109</v>
      </c>
      <c r="C412" s="76" t="s">
        <v>12</v>
      </c>
      <c r="D412" s="81" t="s">
        <v>42</v>
      </c>
      <c r="E412" s="120">
        <v>45909</v>
      </c>
      <c r="F412" s="119" t="s">
        <v>19</v>
      </c>
      <c r="G412" s="68">
        <v>15260037</v>
      </c>
      <c r="H412" s="66">
        <v>46070</v>
      </c>
      <c r="I412" s="68" t="s">
        <v>811</v>
      </c>
      <c r="J412" s="68" t="s">
        <v>538</v>
      </c>
      <c r="K412" s="92" t="s">
        <v>539</v>
      </c>
      <c r="L412" s="93">
        <v>77350</v>
      </c>
      <c r="M412" s="67">
        <v>46054</v>
      </c>
    </row>
    <row r="413" spans="1:13" x14ac:dyDescent="0.2">
      <c r="A413" s="111" t="s">
        <v>26</v>
      </c>
      <c r="B413" s="97" t="s">
        <v>109</v>
      </c>
      <c r="C413" s="76" t="s">
        <v>12</v>
      </c>
      <c r="D413" s="81" t="s">
        <v>42</v>
      </c>
      <c r="E413" s="120">
        <v>45909</v>
      </c>
      <c r="F413" s="119" t="s">
        <v>19</v>
      </c>
      <c r="G413" s="68">
        <v>15260039</v>
      </c>
      <c r="H413" s="66">
        <v>46071</v>
      </c>
      <c r="I413" s="68" t="s">
        <v>812</v>
      </c>
      <c r="J413" s="68" t="s">
        <v>538</v>
      </c>
      <c r="K413" s="92" t="s">
        <v>539</v>
      </c>
      <c r="L413" s="93">
        <v>102499</v>
      </c>
      <c r="M413" s="67">
        <v>46054</v>
      </c>
    </row>
    <row r="414" spans="1:13" x14ac:dyDescent="0.2">
      <c r="A414" s="111" t="s">
        <v>26</v>
      </c>
      <c r="B414" s="56" t="s">
        <v>0</v>
      </c>
      <c r="C414" s="119" t="s">
        <v>813</v>
      </c>
      <c r="D414" s="81" t="s">
        <v>0</v>
      </c>
      <c r="E414" s="136">
        <v>46052</v>
      </c>
      <c r="F414" s="119" t="s">
        <v>19</v>
      </c>
      <c r="G414" s="68">
        <v>15260045</v>
      </c>
      <c r="H414" s="66">
        <v>46077</v>
      </c>
      <c r="I414" s="68" t="s">
        <v>814</v>
      </c>
      <c r="J414" s="68" t="s">
        <v>815</v>
      </c>
      <c r="K414" s="92" t="s">
        <v>816</v>
      </c>
      <c r="L414" s="93">
        <v>16328000</v>
      </c>
      <c r="M414" s="67">
        <v>46054</v>
      </c>
    </row>
    <row r="415" spans="1:13" x14ac:dyDescent="0.2">
      <c r="A415" s="111" t="s">
        <v>26</v>
      </c>
      <c r="B415" s="56" t="s">
        <v>0</v>
      </c>
      <c r="C415" s="119" t="s">
        <v>817</v>
      </c>
      <c r="D415" s="81" t="s">
        <v>0</v>
      </c>
      <c r="E415" s="120">
        <v>45909</v>
      </c>
      <c r="F415" s="119" t="s">
        <v>19</v>
      </c>
      <c r="G415" s="68">
        <v>15260046</v>
      </c>
      <c r="H415" s="66">
        <v>46079</v>
      </c>
      <c r="I415" s="68" t="s">
        <v>818</v>
      </c>
      <c r="J415" s="68" t="s">
        <v>538</v>
      </c>
      <c r="K415" s="92" t="s">
        <v>539</v>
      </c>
      <c r="L415" s="93">
        <v>275949</v>
      </c>
      <c r="M415" s="67">
        <v>46054</v>
      </c>
    </row>
    <row r="416" spans="1:13" x14ac:dyDescent="0.2">
      <c r="A416" s="111" t="s">
        <v>26</v>
      </c>
      <c r="B416" s="97" t="s">
        <v>109</v>
      </c>
      <c r="C416" s="76" t="s">
        <v>12</v>
      </c>
      <c r="D416" s="81" t="s">
        <v>42</v>
      </c>
      <c r="E416" s="119" t="s">
        <v>20</v>
      </c>
      <c r="F416" s="119" t="s">
        <v>19</v>
      </c>
      <c r="G416" s="68">
        <v>15260048</v>
      </c>
      <c r="H416" s="66">
        <v>46080</v>
      </c>
      <c r="I416" s="68" t="s">
        <v>819</v>
      </c>
      <c r="J416" s="68" t="s">
        <v>820</v>
      </c>
      <c r="K416" s="92" t="s">
        <v>545</v>
      </c>
      <c r="L416" s="93">
        <v>200000</v>
      </c>
      <c r="M416" s="67">
        <v>46054</v>
      </c>
    </row>
    <row r="417" spans="1:13" x14ac:dyDescent="0.2">
      <c r="A417" s="54" t="s">
        <v>36</v>
      </c>
      <c r="B417" s="97" t="s">
        <v>109</v>
      </c>
      <c r="C417" s="76" t="s">
        <v>12</v>
      </c>
      <c r="D417" s="81" t="s">
        <v>42</v>
      </c>
      <c r="E417" s="105" t="s">
        <v>20</v>
      </c>
      <c r="F417" s="111" t="s">
        <v>114</v>
      </c>
      <c r="G417" s="68">
        <v>16260002</v>
      </c>
      <c r="H417" s="101">
        <v>46055</v>
      </c>
      <c r="I417" s="68" t="s">
        <v>821</v>
      </c>
      <c r="J417" s="68" t="s">
        <v>822</v>
      </c>
      <c r="K417" s="92" t="s">
        <v>823</v>
      </c>
      <c r="L417" s="137">
        <v>198611</v>
      </c>
      <c r="M417" s="67">
        <v>46054</v>
      </c>
    </row>
    <row r="418" spans="1:13" x14ac:dyDescent="0.2">
      <c r="A418" s="54" t="s">
        <v>36</v>
      </c>
      <c r="B418" s="97" t="s">
        <v>109</v>
      </c>
      <c r="C418" s="76" t="s">
        <v>12</v>
      </c>
      <c r="D418" s="81" t="s">
        <v>42</v>
      </c>
      <c r="E418" s="105" t="s">
        <v>20</v>
      </c>
      <c r="F418" s="111" t="s">
        <v>114</v>
      </c>
      <c r="G418" s="68">
        <v>16260007</v>
      </c>
      <c r="H418" s="101">
        <v>46055</v>
      </c>
      <c r="I418" s="68" t="s">
        <v>824</v>
      </c>
      <c r="J418" s="68" t="s">
        <v>24</v>
      </c>
      <c r="K418" s="92" t="s">
        <v>25</v>
      </c>
      <c r="L418" s="137">
        <v>48909</v>
      </c>
      <c r="M418" s="67">
        <v>46054</v>
      </c>
    </row>
    <row r="419" spans="1:13" x14ac:dyDescent="0.2">
      <c r="A419" s="54" t="s">
        <v>36</v>
      </c>
      <c r="B419" s="97" t="s">
        <v>109</v>
      </c>
      <c r="C419" s="76" t="s">
        <v>12</v>
      </c>
      <c r="D419" s="81" t="s">
        <v>42</v>
      </c>
      <c r="E419" s="105" t="s">
        <v>20</v>
      </c>
      <c r="F419" s="111" t="s">
        <v>114</v>
      </c>
      <c r="G419" s="68">
        <v>16260008</v>
      </c>
      <c r="H419" s="101">
        <v>46055</v>
      </c>
      <c r="I419" s="68" t="s">
        <v>825</v>
      </c>
      <c r="J419" s="68" t="s">
        <v>24</v>
      </c>
      <c r="K419" s="92" t="s">
        <v>25</v>
      </c>
      <c r="L419" s="137">
        <v>48909</v>
      </c>
      <c r="M419" s="67">
        <v>46054</v>
      </c>
    </row>
    <row r="420" spans="1:13" x14ac:dyDescent="0.2">
      <c r="A420" s="54" t="s">
        <v>36</v>
      </c>
      <c r="B420" s="97" t="s">
        <v>109</v>
      </c>
      <c r="C420" s="76" t="s">
        <v>12</v>
      </c>
      <c r="D420" s="81" t="s">
        <v>42</v>
      </c>
      <c r="E420" s="105" t="s">
        <v>20</v>
      </c>
      <c r="F420" s="111" t="s">
        <v>114</v>
      </c>
      <c r="G420" s="68">
        <v>16260009</v>
      </c>
      <c r="H420" s="101">
        <v>46055</v>
      </c>
      <c r="I420" s="68" t="s">
        <v>826</v>
      </c>
      <c r="J420" s="68" t="s">
        <v>24</v>
      </c>
      <c r="K420" s="92" t="s">
        <v>25</v>
      </c>
      <c r="L420" s="137">
        <v>48909</v>
      </c>
      <c r="M420" s="67">
        <v>46054</v>
      </c>
    </row>
    <row r="421" spans="1:13" x14ac:dyDescent="0.2">
      <c r="A421" s="54" t="s">
        <v>36</v>
      </c>
      <c r="B421" s="97" t="s">
        <v>109</v>
      </c>
      <c r="C421" s="76" t="s">
        <v>12</v>
      </c>
      <c r="D421" s="81" t="s">
        <v>42</v>
      </c>
      <c r="E421" s="105" t="s">
        <v>20</v>
      </c>
      <c r="F421" s="111" t="s">
        <v>114</v>
      </c>
      <c r="G421" s="68">
        <v>16260010</v>
      </c>
      <c r="H421" s="101">
        <v>46055</v>
      </c>
      <c r="I421" s="68" t="s">
        <v>827</v>
      </c>
      <c r="J421" s="68" t="s">
        <v>24</v>
      </c>
      <c r="K421" s="92" t="s">
        <v>25</v>
      </c>
      <c r="L421" s="137">
        <v>48909</v>
      </c>
      <c r="M421" s="67">
        <v>46054</v>
      </c>
    </row>
    <row r="422" spans="1:13" x14ac:dyDescent="0.2">
      <c r="A422" s="54" t="s">
        <v>36</v>
      </c>
      <c r="B422" s="97" t="s">
        <v>109</v>
      </c>
      <c r="C422" s="76" t="s">
        <v>12</v>
      </c>
      <c r="D422" s="81" t="s">
        <v>42</v>
      </c>
      <c r="E422" s="105" t="s">
        <v>20</v>
      </c>
      <c r="F422" s="111" t="s">
        <v>114</v>
      </c>
      <c r="G422" s="68">
        <v>16260011</v>
      </c>
      <c r="H422" s="101">
        <v>46055</v>
      </c>
      <c r="I422" s="68" t="s">
        <v>828</v>
      </c>
      <c r="J422" s="68" t="s">
        <v>83</v>
      </c>
      <c r="K422" s="92" t="s">
        <v>84</v>
      </c>
      <c r="L422" s="137">
        <v>204680</v>
      </c>
      <c r="M422" s="67">
        <v>46054</v>
      </c>
    </row>
    <row r="423" spans="1:13" x14ac:dyDescent="0.2">
      <c r="A423" s="54" t="s">
        <v>36</v>
      </c>
      <c r="B423" s="97" t="s">
        <v>109</v>
      </c>
      <c r="C423" s="76" t="s">
        <v>12</v>
      </c>
      <c r="D423" s="81" t="s">
        <v>42</v>
      </c>
      <c r="E423" s="105" t="s">
        <v>20</v>
      </c>
      <c r="F423" s="111" t="s">
        <v>114</v>
      </c>
      <c r="G423" s="68">
        <v>16260013</v>
      </c>
      <c r="H423" s="101">
        <v>46055</v>
      </c>
      <c r="I423" s="68" t="s">
        <v>829</v>
      </c>
      <c r="J423" s="68" t="s">
        <v>830</v>
      </c>
      <c r="K423" s="92" t="s">
        <v>831</v>
      </c>
      <c r="L423" s="137">
        <v>153392</v>
      </c>
      <c r="M423" s="67">
        <v>46054</v>
      </c>
    </row>
    <row r="424" spans="1:13" x14ac:dyDescent="0.2">
      <c r="A424" s="54" t="s">
        <v>36</v>
      </c>
      <c r="B424" s="97" t="s">
        <v>109</v>
      </c>
      <c r="C424" s="76" t="s">
        <v>12</v>
      </c>
      <c r="D424" s="81" t="s">
        <v>42</v>
      </c>
      <c r="E424" s="105" t="s">
        <v>20</v>
      </c>
      <c r="F424" s="111" t="s">
        <v>114</v>
      </c>
      <c r="G424" s="68">
        <v>16260014</v>
      </c>
      <c r="H424" s="101">
        <v>46055</v>
      </c>
      <c r="I424" s="68" t="s">
        <v>832</v>
      </c>
      <c r="J424" s="68" t="s">
        <v>830</v>
      </c>
      <c r="K424" s="92" t="s">
        <v>831</v>
      </c>
      <c r="L424" s="137">
        <v>94395</v>
      </c>
      <c r="M424" s="67">
        <v>46054</v>
      </c>
    </row>
    <row r="425" spans="1:13" x14ac:dyDescent="0.2">
      <c r="A425" s="54" t="s">
        <v>36</v>
      </c>
      <c r="B425" s="97" t="s">
        <v>109</v>
      </c>
      <c r="C425" s="76" t="s">
        <v>12</v>
      </c>
      <c r="D425" s="81" t="s">
        <v>42</v>
      </c>
      <c r="E425" s="105" t="s">
        <v>20</v>
      </c>
      <c r="F425" s="111" t="s">
        <v>114</v>
      </c>
      <c r="G425" s="68">
        <v>16260016</v>
      </c>
      <c r="H425" s="101">
        <v>46055</v>
      </c>
      <c r="I425" s="68" t="s">
        <v>833</v>
      </c>
      <c r="J425" s="68" t="s">
        <v>555</v>
      </c>
      <c r="K425" s="92" t="s">
        <v>556</v>
      </c>
      <c r="L425" s="137">
        <v>117994</v>
      </c>
      <c r="M425" s="67">
        <v>46054</v>
      </c>
    </row>
    <row r="426" spans="1:13" x14ac:dyDescent="0.2">
      <c r="A426" s="54" t="s">
        <v>36</v>
      </c>
      <c r="B426" s="81" t="s">
        <v>207</v>
      </c>
      <c r="C426" s="111" t="s">
        <v>834</v>
      </c>
      <c r="D426" s="81" t="s">
        <v>42</v>
      </c>
      <c r="E426" s="105">
        <v>46045</v>
      </c>
      <c r="F426" s="111" t="s">
        <v>114</v>
      </c>
      <c r="G426" s="68">
        <v>16260019</v>
      </c>
      <c r="H426" s="101">
        <v>46055</v>
      </c>
      <c r="I426" s="68" t="s">
        <v>835</v>
      </c>
      <c r="J426" s="68" t="s">
        <v>836</v>
      </c>
      <c r="K426" s="92" t="s">
        <v>837</v>
      </c>
      <c r="L426" s="137">
        <v>438006</v>
      </c>
      <c r="M426" s="67">
        <v>46054</v>
      </c>
    </row>
    <row r="427" spans="1:13" x14ac:dyDescent="0.2">
      <c r="A427" s="54" t="s">
        <v>36</v>
      </c>
      <c r="B427" s="97" t="s">
        <v>109</v>
      </c>
      <c r="C427" s="76" t="s">
        <v>12</v>
      </c>
      <c r="D427" s="81" t="s">
        <v>42</v>
      </c>
      <c r="E427" s="105" t="s">
        <v>20</v>
      </c>
      <c r="F427" s="111" t="s">
        <v>114</v>
      </c>
      <c r="G427" s="68">
        <v>16260021</v>
      </c>
      <c r="H427" s="101">
        <v>46055</v>
      </c>
      <c r="I427" s="68" t="s">
        <v>838</v>
      </c>
      <c r="J427" s="68" t="s">
        <v>839</v>
      </c>
      <c r="K427" s="92" t="s">
        <v>840</v>
      </c>
      <c r="L427" s="137">
        <v>154700</v>
      </c>
      <c r="M427" s="67">
        <v>46054</v>
      </c>
    </row>
    <row r="428" spans="1:13" x14ac:dyDescent="0.2">
      <c r="A428" s="54" t="s">
        <v>36</v>
      </c>
      <c r="B428" s="97" t="s">
        <v>109</v>
      </c>
      <c r="C428" s="76" t="s">
        <v>12</v>
      </c>
      <c r="D428" s="81" t="s">
        <v>42</v>
      </c>
      <c r="E428" s="105" t="s">
        <v>20</v>
      </c>
      <c r="F428" s="111" t="s">
        <v>114</v>
      </c>
      <c r="G428" s="68">
        <v>16260024</v>
      </c>
      <c r="H428" s="101">
        <v>46055</v>
      </c>
      <c r="I428" s="68" t="s">
        <v>841</v>
      </c>
      <c r="J428" s="68" t="s">
        <v>567</v>
      </c>
      <c r="K428" s="92" t="s">
        <v>568</v>
      </c>
      <c r="L428" s="137">
        <v>193000</v>
      </c>
      <c r="M428" s="67">
        <v>46054</v>
      </c>
    </row>
    <row r="429" spans="1:13" x14ac:dyDescent="0.2">
      <c r="A429" s="54" t="s">
        <v>36</v>
      </c>
      <c r="B429" s="97" t="s">
        <v>109</v>
      </c>
      <c r="C429" s="76" t="s">
        <v>12</v>
      </c>
      <c r="D429" s="81" t="s">
        <v>42</v>
      </c>
      <c r="E429" s="105" t="s">
        <v>20</v>
      </c>
      <c r="F429" s="111" t="s">
        <v>114</v>
      </c>
      <c r="G429" s="68">
        <v>16260025</v>
      </c>
      <c r="H429" s="101">
        <v>46055</v>
      </c>
      <c r="I429" s="68" t="s">
        <v>842</v>
      </c>
      <c r="J429" s="68" t="s">
        <v>27</v>
      </c>
      <c r="K429" s="92" t="s">
        <v>41</v>
      </c>
      <c r="L429" s="137">
        <v>208250</v>
      </c>
      <c r="M429" s="67">
        <v>46054</v>
      </c>
    </row>
    <row r="430" spans="1:13" x14ac:dyDescent="0.2">
      <c r="A430" s="54" t="s">
        <v>36</v>
      </c>
      <c r="B430" s="97" t="s">
        <v>109</v>
      </c>
      <c r="C430" s="76" t="s">
        <v>12</v>
      </c>
      <c r="D430" s="81" t="s">
        <v>42</v>
      </c>
      <c r="E430" s="105" t="s">
        <v>20</v>
      </c>
      <c r="F430" s="111" t="s">
        <v>114</v>
      </c>
      <c r="G430" s="68">
        <v>16260026</v>
      </c>
      <c r="H430" s="101">
        <v>46055</v>
      </c>
      <c r="I430" s="68" t="s">
        <v>843</v>
      </c>
      <c r="J430" s="68" t="s">
        <v>83</v>
      </c>
      <c r="K430" s="92" t="s">
        <v>84</v>
      </c>
      <c r="L430" s="137">
        <v>142800</v>
      </c>
      <c r="M430" s="67">
        <v>46054</v>
      </c>
    </row>
    <row r="431" spans="1:13" x14ac:dyDescent="0.2">
      <c r="A431" s="54" t="s">
        <v>36</v>
      </c>
      <c r="B431" s="97" t="s">
        <v>109</v>
      </c>
      <c r="C431" s="76" t="s">
        <v>12</v>
      </c>
      <c r="D431" s="81" t="s">
        <v>42</v>
      </c>
      <c r="E431" s="105" t="s">
        <v>20</v>
      </c>
      <c r="F431" s="111" t="s">
        <v>114</v>
      </c>
      <c r="G431" s="68">
        <v>16260027</v>
      </c>
      <c r="H431" s="101">
        <v>46055</v>
      </c>
      <c r="I431" s="68" t="s">
        <v>844</v>
      </c>
      <c r="J431" s="68" t="s">
        <v>830</v>
      </c>
      <c r="K431" s="92" t="s">
        <v>831</v>
      </c>
      <c r="L431" s="137">
        <v>47198</v>
      </c>
      <c r="M431" s="67">
        <v>46054</v>
      </c>
    </row>
    <row r="432" spans="1:13" x14ac:dyDescent="0.2">
      <c r="A432" s="54" t="s">
        <v>36</v>
      </c>
      <c r="B432" s="97" t="s">
        <v>109</v>
      </c>
      <c r="C432" s="76" t="s">
        <v>12</v>
      </c>
      <c r="D432" s="81" t="s">
        <v>42</v>
      </c>
      <c r="E432" s="105" t="s">
        <v>20</v>
      </c>
      <c r="F432" s="111" t="s">
        <v>114</v>
      </c>
      <c r="G432" s="68">
        <v>16260028</v>
      </c>
      <c r="H432" s="101">
        <v>46055</v>
      </c>
      <c r="I432" s="68" t="s">
        <v>845</v>
      </c>
      <c r="J432" s="68" t="s">
        <v>27</v>
      </c>
      <c r="K432" s="92" t="s">
        <v>41</v>
      </c>
      <c r="L432" s="137">
        <v>208250</v>
      </c>
      <c r="M432" s="67">
        <v>46054</v>
      </c>
    </row>
    <row r="433" spans="1:13" x14ac:dyDescent="0.2">
      <c r="A433" s="54" t="s">
        <v>36</v>
      </c>
      <c r="B433" s="97" t="s">
        <v>109</v>
      </c>
      <c r="C433" s="76" t="s">
        <v>12</v>
      </c>
      <c r="D433" s="81" t="s">
        <v>42</v>
      </c>
      <c r="E433" s="105" t="s">
        <v>20</v>
      </c>
      <c r="F433" s="111" t="s">
        <v>114</v>
      </c>
      <c r="G433" s="68">
        <v>16260029</v>
      </c>
      <c r="H433" s="101">
        <v>46055</v>
      </c>
      <c r="I433" s="68" t="s">
        <v>846</v>
      </c>
      <c r="J433" s="68" t="s">
        <v>83</v>
      </c>
      <c r="K433" s="92" t="s">
        <v>84</v>
      </c>
      <c r="L433" s="137">
        <v>202300</v>
      </c>
      <c r="M433" s="67">
        <v>46054</v>
      </c>
    </row>
    <row r="434" spans="1:13" x14ac:dyDescent="0.2">
      <c r="A434" s="54" t="s">
        <v>36</v>
      </c>
      <c r="B434" s="97" t="s">
        <v>109</v>
      </c>
      <c r="C434" s="76" t="s">
        <v>12</v>
      </c>
      <c r="D434" s="81" t="s">
        <v>42</v>
      </c>
      <c r="E434" s="105" t="s">
        <v>20</v>
      </c>
      <c r="F434" s="111" t="s">
        <v>114</v>
      </c>
      <c r="G434" s="68">
        <v>16260030</v>
      </c>
      <c r="H434" s="101">
        <v>46055</v>
      </c>
      <c r="I434" s="68" t="s">
        <v>847</v>
      </c>
      <c r="J434" s="68" t="s">
        <v>848</v>
      </c>
      <c r="K434" s="92" t="s">
        <v>849</v>
      </c>
      <c r="L434" s="137">
        <v>196350</v>
      </c>
      <c r="M434" s="67">
        <v>46054</v>
      </c>
    </row>
    <row r="435" spans="1:13" x14ac:dyDescent="0.2">
      <c r="A435" s="54" t="s">
        <v>36</v>
      </c>
      <c r="B435" s="97" t="s">
        <v>109</v>
      </c>
      <c r="C435" s="76" t="s">
        <v>12</v>
      </c>
      <c r="D435" s="81" t="s">
        <v>42</v>
      </c>
      <c r="E435" s="105" t="s">
        <v>20</v>
      </c>
      <c r="F435" s="111" t="s">
        <v>114</v>
      </c>
      <c r="G435" s="68">
        <v>16260031</v>
      </c>
      <c r="H435" s="101">
        <v>46055</v>
      </c>
      <c r="I435" s="68" t="s">
        <v>850</v>
      </c>
      <c r="J435" s="68" t="s">
        <v>27</v>
      </c>
      <c r="K435" s="92" t="s">
        <v>41</v>
      </c>
      <c r="L435" s="137">
        <v>208250</v>
      </c>
      <c r="M435" s="67">
        <v>46054</v>
      </c>
    </row>
    <row r="436" spans="1:13" x14ac:dyDescent="0.2">
      <c r="A436" s="54" t="s">
        <v>36</v>
      </c>
      <c r="B436" s="97" t="s">
        <v>109</v>
      </c>
      <c r="C436" s="76" t="s">
        <v>12</v>
      </c>
      <c r="D436" s="81" t="s">
        <v>42</v>
      </c>
      <c r="E436" s="105" t="s">
        <v>20</v>
      </c>
      <c r="F436" s="111" t="s">
        <v>114</v>
      </c>
      <c r="G436" s="68">
        <v>16260033</v>
      </c>
      <c r="H436" s="101">
        <v>46055</v>
      </c>
      <c r="I436" s="68" t="s">
        <v>851</v>
      </c>
      <c r="J436" s="68" t="s">
        <v>24</v>
      </c>
      <c r="K436" s="92" t="s">
        <v>25</v>
      </c>
      <c r="L436" s="137">
        <v>48909</v>
      </c>
      <c r="M436" s="67">
        <v>46054</v>
      </c>
    </row>
    <row r="437" spans="1:13" x14ac:dyDescent="0.2">
      <c r="A437" s="56" t="s">
        <v>13</v>
      </c>
      <c r="B437" s="97" t="s">
        <v>109</v>
      </c>
      <c r="C437" s="76" t="s">
        <v>12</v>
      </c>
      <c r="D437" s="81" t="s">
        <v>42</v>
      </c>
      <c r="E437" s="66" t="s">
        <v>12</v>
      </c>
      <c r="F437" s="56" t="s">
        <v>19</v>
      </c>
      <c r="G437" s="122">
        <v>17260053</v>
      </c>
      <c r="H437" s="66">
        <v>46055</v>
      </c>
      <c r="I437" s="68" t="s">
        <v>852</v>
      </c>
      <c r="J437" s="68" t="s">
        <v>173</v>
      </c>
      <c r="K437" s="68" t="s">
        <v>174</v>
      </c>
      <c r="L437" s="138">
        <v>17850</v>
      </c>
      <c r="M437" s="67">
        <v>46054</v>
      </c>
    </row>
    <row r="438" spans="1:13" x14ac:dyDescent="0.2">
      <c r="A438" s="56" t="s">
        <v>13</v>
      </c>
      <c r="B438" s="56" t="s">
        <v>0</v>
      </c>
      <c r="C438" s="96" t="s">
        <v>96</v>
      </c>
      <c r="D438" s="81" t="s">
        <v>0</v>
      </c>
      <c r="E438" s="91">
        <v>45517</v>
      </c>
      <c r="F438" s="56" t="s">
        <v>19</v>
      </c>
      <c r="G438" s="122">
        <v>17260055</v>
      </c>
      <c r="H438" s="66">
        <v>46056</v>
      </c>
      <c r="I438" s="96" t="s">
        <v>853</v>
      </c>
      <c r="J438" s="96" t="s">
        <v>643</v>
      </c>
      <c r="K438" s="125" t="s">
        <v>644</v>
      </c>
      <c r="L438" s="138">
        <v>280712</v>
      </c>
      <c r="M438" s="67">
        <v>46054</v>
      </c>
    </row>
    <row r="439" spans="1:13" x14ac:dyDescent="0.2">
      <c r="A439" s="56" t="s">
        <v>13</v>
      </c>
      <c r="B439" s="56" t="s">
        <v>0</v>
      </c>
      <c r="C439" s="96" t="s">
        <v>96</v>
      </c>
      <c r="D439" s="81" t="s">
        <v>0</v>
      </c>
      <c r="E439" s="91">
        <v>45517</v>
      </c>
      <c r="F439" s="56" t="s">
        <v>19</v>
      </c>
      <c r="G439" s="122">
        <v>17260056</v>
      </c>
      <c r="H439" s="66">
        <v>46056</v>
      </c>
      <c r="I439" s="96" t="s">
        <v>854</v>
      </c>
      <c r="J439" s="96" t="s">
        <v>643</v>
      </c>
      <c r="K439" s="125" t="s">
        <v>644</v>
      </c>
      <c r="L439" s="138">
        <v>280712</v>
      </c>
      <c r="M439" s="67">
        <v>46054</v>
      </c>
    </row>
    <row r="440" spans="1:13" x14ac:dyDescent="0.2">
      <c r="A440" s="56" t="s">
        <v>13</v>
      </c>
      <c r="B440" s="103" t="s">
        <v>16</v>
      </c>
      <c r="C440" s="68" t="s">
        <v>68</v>
      </c>
      <c r="D440" s="103" t="s">
        <v>16</v>
      </c>
      <c r="E440" s="66">
        <v>45159</v>
      </c>
      <c r="F440" s="56" t="s">
        <v>19</v>
      </c>
      <c r="G440" s="122">
        <v>17260058</v>
      </c>
      <c r="H440" s="66">
        <v>46057</v>
      </c>
      <c r="I440" s="68" t="s">
        <v>855</v>
      </c>
      <c r="J440" s="68" t="s">
        <v>69</v>
      </c>
      <c r="K440" s="68" t="s">
        <v>70</v>
      </c>
      <c r="L440" s="138">
        <v>773800</v>
      </c>
      <c r="M440" s="67">
        <v>46054</v>
      </c>
    </row>
    <row r="441" spans="1:13" x14ac:dyDescent="0.2">
      <c r="A441" s="56" t="s">
        <v>13</v>
      </c>
      <c r="B441" s="97" t="s">
        <v>109</v>
      </c>
      <c r="C441" s="76" t="s">
        <v>12</v>
      </c>
      <c r="D441" s="81" t="s">
        <v>42</v>
      </c>
      <c r="E441" s="66" t="s">
        <v>12</v>
      </c>
      <c r="F441" s="56" t="s">
        <v>19</v>
      </c>
      <c r="G441" s="122">
        <v>17260060</v>
      </c>
      <c r="H441" s="66">
        <v>46057</v>
      </c>
      <c r="I441" s="96" t="s">
        <v>856</v>
      </c>
      <c r="J441" s="96" t="s">
        <v>578</v>
      </c>
      <c r="K441" s="125" t="s">
        <v>135</v>
      </c>
      <c r="L441" s="138">
        <v>116620</v>
      </c>
      <c r="M441" s="67">
        <v>46054</v>
      </c>
    </row>
    <row r="442" spans="1:13" x14ac:dyDescent="0.2">
      <c r="A442" s="56" t="s">
        <v>13</v>
      </c>
      <c r="B442" s="56" t="s">
        <v>0</v>
      </c>
      <c r="C442" s="96" t="s">
        <v>96</v>
      </c>
      <c r="D442" s="81" t="s">
        <v>0</v>
      </c>
      <c r="E442" s="91">
        <v>45517</v>
      </c>
      <c r="F442" s="56" t="s">
        <v>19</v>
      </c>
      <c r="G442" s="122">
        <v>17260061</v>
      </c>
      <c r="H442" s="66">
        <v>46058</v>
      </c>
      <c r="I442" s="96" t="s">
        <v>857</v>
      </c>
      <c r="J442" s="96" t="s">
        <v>643</v>
      </c>
      <c r="K442" s="125" t="s">
        <v>644</v>
      </c>
      <c r="L442" s="138">
        <v>208624</v>
      </c>
      <c r="M442" s="67">
        <v>46054</v>
      </c>
    </row>
    <row r="443" spans="1:13" x14ac:dyDescent="0.2">
      <c r="A443" s="56" t="s">
        <v>13</v>
      </c>
      <c r="B443" s="56" t="s">
        <v>0</v>
      </c>
      <c r="C443" s="96" t="s">
        <v>96</v>
      </c>
      <c r="D443" s="81" t="s">
        <v>0</v>
      </c>
      <c r="E443" s="91">
        <v>45517</v>
      </c>
      <c r="F443" s="56" t="s">
        <v>19</v>
      </c>
      <c r="G443" s="122">
        <v>17260062</v>
      </c>
      <c r="H443" s="66">
        <v>46058</v>
      </c>
      <c r="I443" s="96" t="s">
        <v>858</v>
      </c>
      <c r="J443" s="96" t="s">
        <v>643</v>
      </c>
      <c r="K443" s="125" t="s">
        <v>644</v>
      </c>
      <c r="L443" s="138">
        <v>208624</v>
      </c>
      <c r="M443" s="67">
        <v>46054</v>
      </c>
    </row>
    <row r="444" spans="1:13" x14ac:dyDescent="0.2">
      <c r="A444" s="56" t="s">
        <v>13</v>
      </c>
      <c r="B444" s="56" t="s">
        <v>0</v>
      </c>
      <c r="C444" s="96" t="s">
        <v>96</v>
      </c>
      <c r="D444" s="81" t="s">
        <v>0</v>
      </c>
      <c r="E444" s="91">
        <v>45517</v>
      </c>
      <c r="F444" s="56" t="s">
        <v>19</v>
      </c>
      <c r="G444" s="122">
        <v>17260063</v>
      </c>
      <c r="H444" s="66">
        <v>46058</v>
      </c>
      <c r="I444" s="96" t="s">
        <v>859</v>
      </c>
      <c r="J444" s="96" t="s">
        <v>643</v>
      </c>
      <c r="K444" s="125" t="s">
        <v>644</v>
      </c>
      <c r="L444" s="138">
        <v>190624</v>
      </c>
      <c r="M444" s="67">
        <v>46054</v>
      </c>
    </row>
    <row r="445" spans="1:13" x14ac:dyDescent="0.2">
      <c r="A445" s="56" t="s">
        <v>13</v>
      </c>
      <c r="B445" s="56" t="s">
        <v>0</v>
      </c>
      <c r="C445" s="96" t="s">
        <v>96</v>
      </c>
      <c r="D445" s="81" t="s">
        <v>0</v>
      </c>
      <c r="E445" s="91">
        <v>45517</v>
      </c>
      <c r="F445" s="56" t="s">
        <v>19</v>
      </c>
      <c r="G445" s="122">
        <v>17260066</v>
      </c>
      <c r="H445" s="66">
        <v>46059</v>
      </c>
      <c r="I445" s="96" t="s">
        <v>860</v>
      </c>
      <c r="J445" s="96" t="s">
        <v>643</v>
      </c>
      <c r="K445" s="125" t="s">
        <v>644</v>
      </c>
      <c r="L445" s="138">
        <v>90000</v>
      </c>
      <c r="M445" s="67">
        <v>46054</v>
      </c>
    </row>
    <row r="446" spans="1:13" x14ac:dyDescent="0.2">
      <c r="A446" s="56" t="s">
        <v>13</v>
      </c>
      <c r="B446" s="56" t="s">
        <v>0</v>
      </c>
      <c r="C446" s="96" t="s">
        <v>96</v>
      </c>
      <c r="D446" s="81" t="s">
        <v>0</v>
      </c>
      <c r="E446" s="91">
        <v>45517</v>
      </c>
      <c r="F446" s="56" t="s">
        <v>19</v>
      </c>
      <c r="G446" s="122">
        <v>17260067</v>
      </c>
      <c r="H446" s="66">
        <v>46062</v>
      </c>
      <c r="I446" s="96" t="s">
        <v>861</v>
      </c>
      <c r="J446" s="96" t="s">
        <v>643</v>
      </c>
      <c r="K446" s="125" t="s">
        <v>644</v>
      </c>
      <c r="L446" s="138">
        <v>354372</v>
      </c>
      <c r="M446" s="67">
        <v>46054</v>
      </c>
    </row>
    <row r="447" spans="1:13" x14ac:dyDescent="0.2">
      <c r="A447" s="56" t="s">
        <v>13</v>
      </c>
      <c r="B447" s="56" t="s">
        <v>0</v>
      </c>
      <c r="C447" s="96" t="s">
        <v>96</v>
      </c>
      <c r="D447" s="81" t="s">
        <v>0</v>
      </c>
      <c r="E447" s="91">
        <v>45517</v>
      </c>
      <c r="F447" s="56" t="s">
        <v>19</v>
      </c>
      <c r="G447" s="122">
        <v>17260068</v>
      </c>
      <c r="H447" s="66">
        <v>46062</v>
      </c>
      <c r="I447" s="96" t="s">
        <v>862</v>
      </c>
      <c r="J447" s="96" t="s">
        <v>643</v>
      </c>
      <c r="K447" s="125" t="s">
        <v>644</v>
      </c>
      <c r="L447" s="138">
        <v>1992319</v>
      </c>
      <c r="M447" s="67">
        <v>46054</v>
      </c>
    </row>
    <row r="448" spans="1:13" x14ac:dyDescent="0.2">
      <c r="A448" s="56" t="s">
        <v>13</v>
      </c>
      <c r="B448" s="56" t="s">
        <v>0</v>
      </c>
      <c r="C448" s="96" t="s">
        <v>96</v>
      </c>
      <c r="D448" s="81" t="s">
        <v>0</v>
      </c>
      <c r="E448" s="91">
        <v>45517</v>
      </c>
      <c r="F448" s="56" t="s">
        <v>19</v>
      </c>
      <c r="G448" s="122">
        <v>17260069</v>
      </c>
      <c r="H448" s="66">
        <v>46062</v>
      </c>
      <c r="I448" s="96" t="s">
        <v>863</v>
      </c>
      <c r="J448" s="96" t="s">
        <v>643</v>
      </c>
      <c r="K448" s="125" t="s">
        <v>644</v>
      </c>
      <c r="L448" s="138">
        <v>2034441.8</v>
      </c>
      <c r="M448" s="67">
        <v>46054</v>
      </c>
    </row>
    <row r="449" spans="1:13" x14ac:dyDescent="0.2">
      <c r="A449" s="56" t="s">
        <v>13</v>
      </c>
      <c r="B449" s="56" t="s">
        <v>0</v>
      </c>
      <c r="C449" s="96" t="s">
        <v>96</v>
      </c>
      <c r="D449" s="81" t="s">
        <v>0</v>
      </c>
      <c r="E449" s="91">
        <v>45517</v>
      </c>
      <c r="F449" s="56" t="s">
        <v>19</v>
      </c>
      <c r="G449" s="122">
        <v>17260070</v>
      </c>
      <c r="H449" s="66">
        <v>46062</v>
      </c>
      <c r="I449" s="96" t="s">
        <v>864</v>
      </c>
      <c r="J449" s="96" t="s">
        <v>643</v>
      </c>
      <c r="K449" s="125" t="s">
        <v>644</v>
      </c>
      <c r="L449" s="138">
        <v>75000</v>
      </c>
      <c r="M449" s="67">
        <v>46054</v>
      </c>
    </row>
    <row r="450" spans="1:13" x14ac:dyDescent="0.2">
      <c r="A450" s="56" t="s">
        <v>13</v>
      </c>
      <c r="B450" s="97" t="s">
        <v>109</v>
      </c>
      <c r="C450" s="76" t="s">
        <v>12</v>
      </c>
      <c r="D450" s="81" t="s">
        <v>42</v>
      </c>
      <c r="E450" s="66" t="s">
        <v>12</v>
      </c>
      <c r="F450" s="56" t="s">
        <v>19</v>
      </c>
      <c r="G450" s="122">
        <v>17260074</v>
      </c>
      <c r="H450" s="66">
        <v>46065</v>
      </c>
      <c r="I450" s="96" t="s">
        <v>865</v>
      </c>
      <c r="J450" s="96" t="s">
        <v>866</v>
      </c>
      <c r="K450" s="125" t="s">
        <v>867</v>
      </c>
      <c r="L450" s="138">
        <v>129780</v>
      </c>
      <c r="M450" s="67">
        <v>46054</v>
      </c>
    </row>
    <row r="451" spans="1:13" x14ac:dyDescent="0.2">
      <c r="A451" s="56" t="s">
        <v>13</v>
      </c>
      <c r="B451" s="97" t="s">
        <v>109</v>
      </c>
      <c r="C451" s="76" t="s">
        <v>12</v>
      </c>
      <c r="D451" s="81" t="s">
        <v>42</v>
      </c>
      <c r="E451" s="66" t="s">
        <v>12</v>
      </c>
      <c r="F451" s="56" t="s">
        <v>19</v>
      </c>
      <c r="G451" s="122">
        <v>17260075</v>
      </c>
      <c r="H451" s="66">
        <v>46065</v>
      </c>
      <c r="I451" s="68" t="s">
        <v>868</v>
      </c>
      <c r="J451" s="96" t="s">
        <v>869</v>
      </c>
      <c r="K451" s="125" t="s">
        <v>870</v>
      </c>
      <c r="L451" s="138">
        <v>196350</v>
      </c>
      <c r="M451" s="67">
        <v>46054</v>
      </c>
    </row>
    <row r="452" spans="1:13" x14ac:dyDescent="0.2">
      <c r="A452" s="56" t="s">
        <v>13</v>
      </c>
      <c r="B452" s="56" t="s">
        <v>0</v>
      </c>
      <c r="C452" s="96" t="s">
        <v>96</v>
      </c>
      <c r="D452" s="81" t="s">
        <v>0</v>
      </c>
      <c r="E452" s="91">
        <v>45517</v>
      </c>
      <c r="F452" s="56" t="s">
        <v>19</v>
      </c>
      <c r="G452" s="122">
        <v>17260076</v>
      </c>
      <c r="H452" s="66">
        <v>46065</v>
      </c>
      <c r="I452" s="96" t="s">
        <v>871</v>
      </c>
      <c r="J452" s="96" t="s">
        <v>643</v>
      </c>
      <c r="K452" s="125" t="s">
        <v>644</v>
      </c>
      <c r="L452" s="138">
        <v>1029095</v>
      </c>
      <c r="M452" s="67">
        <v>46054</v>
      </c>
    </row>
    <row r="453" spans="1:13" x14ac:dyDescent="0.2">
      <c r="A453" s="56" t="s">
        <v>13</v>
      </c>
      <c r="B453" s="56" t="s">
        <v>0</v>
      </c>
      <c r="C453" s="96" t="s">
        <v>96</v>
      </c>
      <c r="D453" s="81" t="s">
        <v>0</v>
      </c>
      <c r="E453" s="91">
        <v>45517</v>
      </c>
      <c r="F453" s="56" t="s">
        <v>19</v>
      </c>
      <c r="G453" s="122">
        <v>17260080</v>
      </c>
      <c r="H453" s="66">
        <v>46070</v>
      </c>
      <c r="I453" s="96" t="s">
        <v>872</v>
      </c>
      <c r="J453" s="96" t="s">
        <v>643</v>
      </c>
      <c r="K453" s="125" t="s">
        <v>644</v>
      </c>
      <c r="L453" s="138">
        <v>5590536</v>
      </c>
      <c r="M453" s="67">
        <v>46054</v>
      </c>
    </row>
    <row r="454" spans="1:13" x14ac:dyDescent="0.2">
      <c r="A454" s="56" t="s">
        <v>13</v>
      </c>
      <c r="B454" s="97" t="s">
        <v>109</v>
      </c>
      <c r="C454" s="76" t="s">
        <v>12</v>
      </c>
      <c r="D454" s="81" t="s">
        <v>42</v>
      </c>
      <c r="E454" s="66" t="s">
        <v>12</v>
      </c>
      <c r="F454" s="56" t="s">
        <v>19</v>
      </c>
      <c r="G454" s="122">
        <v>17260082</v>
      </c>
      <c r="H454" s="66">
        <v>46070</v>
      </c>
      <c r="I454" s="68" t="s">
        <v>873</v>
      </c>
      <c r="J454" s="68" t="s">
        <v>874</v>
      </c>
      <c r="K454" s="123" t="s">
        <v>875</v>
      </c>
      <c r="L454" s="138">
        <v>36990</v>
      </c>
      <c r="M454" s="67">
        <v>46054</v>
      </c>
    </row>
    <row r="455" spans="1:13" x14ac:dyDescent="0.2">
      <c r="A455" s="56" t="s">
        <v>13</v>
      </c>
      <c r="B455" s="56" t="s">
        <v>0</v>
      </c>
      <c r="C455" s="96" t="s">
        <v>96</v>
      </c>
      <c r="D455" s="81" t="s">
        <v>0</v>
      </c>
      <c r="E455" s="91">
        <v>45517</v>
      </c>
      <c r="F455" s="56" t="s">
        <v>19</v>
      </c>
      <c r="G455" s="122">
        <v>17260089</v>
      </c>
      <c r="H455" s="66">
        <v>46071</v>
      </c>
      <c r="I455" s="96" t="s">
        <v>876</v>
      </c>
      <c r="J455" s="96" t="s">
        <v>643</v>
      </c>
      <c r="K455" s="125" t="s">
        <v>644</v>
      </c>
      <c r="L455" s="138">
        <v>877437.9</v>
      </c>
      <c r="M455" s="67">
        <v>46054</v>
      </c>
    </row>
    <row r="456" spans="1:13" x14ac:dyDescent="0.2">
      <c r="A456" s="56" t="s">
        <v>13</v>
      </c>
      <c r="B456" s="56" t="s">
        <v>0</v>
      </c>
      <c r="C456" s="96" t="s">
        <v>96</v>
      </c>
      <c r="D456" s="81" t="s">
        <v>0</v>
      </c>
      <c r="E456" s="91">
        <v>45517</v>
      </c>
      <c r="F456" s="56" t="s">
        <v>19</v>
      </c>
      <c r="G456" s="122">
        <v>17260094</v>
      </c>
      <c r="H456" s="66">
        <v>46073</v>
      </c>
      <c r="I456" s="96" t="s">
        <v>877</v>
      </c>
      <c r="J456" s="96" t="s">
        <v>643</v>
      </c>
      <c r="K456" s="125" t="s">
        <v>644</v>
      </c>
      <c r="L456" s="138">
        <v>14106024</v>
      </c>
      <c r="M456" s="67">
        <v>46054</v>
      </c>
    </row>
    <row r="457" spans="1:13" x14ac:dyDescent="0.2">
      <c r="A457" s="56" t="s">
        <v>13</v>
      </c>
      <c r="B457" s="97" t="s">
        <v>109</v>
      </c>
      <c r="C457" s="76" t="s">
        <v>12</v>
      </c>
      <c r="D457" s="81" t="s">
        <v>42</v>
      </c>
      <c r="E457" s="66">
        <v>45499</v>
      </c>
      <c r="F457" s="56" t="s">
        <v>19</v>
      </c>
      <c r="G457" s="122">
        <v>17260095</v>
      </c>
      <c r="H457" s="66">
        <v>46073</v>
      </c>
      <c r="I457" s="68" t="s">
        <v>878</v>
      </c>
      <c r="J457" s="68" t="s">
        <v>177</v>
      </c>
      <c r="K457" s="123" t="s">
        <v>178</v>
      </c>
      <c r="L457" s="138">
        <v>59592</v>
      </c>
      <c r="M457" s="67">
        <v>46054</v>
      </c>
    </row>
    <row r="458" spans="1:13" x14ac:dyDescent="0.2">
      <c r="A458" s="56" t="s">
        <v>13</v>
      </c>
      <c r="B458" s="56" t="s">
        <v>0</v>
      </c>
      <c r="C458" s="96" t="s">
        <v>96</v>
      </c>
      <c r="D458" s="81" t="s">
        <v>0</v>
      </c>
      <c r="E458" s="91">
        <v>45517</v>
      </c>
      <c r="F458" s="56" t="s">
        <v>19</v>
      </c>
      <c r="G458" s="122">
        <v>17260096</v>
      </c>
      <c r="H458" s="66">
        <v>46076</v>
      </c>
      <c r="I458" s="96" t="s">
        <v>879</v>
      </c>
      <c r="J458" s="96" t="s">
        <v>643</v>
      </c>
      <c r="K458" s="125" t="s">
        <v>644</v>
      </c>
      <c r="L458" s="138">
        <v>483540</v>
      </c>
      <c r="M458" s="67">
        <v>46054</v>
      </c>
    </row>
    <row r="459" spans="1:13" x14ac:dyDescent="0.2">
      <c r="A459" s="56" t="s">
        <v>13</v>
      </c>
      <c r="B459" s="103" t="s">
        <v>16</v>
      </c>
      <c r="C459" s="68" t="s">
        <v>68</v>
      </c>
      <c r="D459" s="103" t="s">
        <v>16</v>
      </c>
      <c r="E459" s="66">
        <v>45159</v>
      </c>
      <c r="F459" s="56" t="s">
        <v>19</v>
      </c>
      <c r="G459" s="122">
        <v>17260098</v>
      </c>
      <c r="H459" s="66">
        <v>46077</v>
      </c>
      <c r="I459" s="68" t="s">
        <v>880</v>
      </c>
      <c r="J459" s="68" t="s">
        <v>69</v>
      </c>
      <c r="K459" s="68" t="s">
        <v>70</v>
      </c>
      <c r="L459" s="138">
        <v>4814120</v>
      </c>
      <c r="M459" s="67">
        <v>46054</v>
      </c>
    </row>
    <row r="460" spans="1:13" x14ac:dyDescent="0.2">
      <c r="A460" s="56" t="s">
        <v>13</v>
      </c>
      <c r="B460" s="56" t="s">
        <v>0</v>
      </c>
      <c r="C460" s="96" t="s">
        <v>96</v>
      </c>
      <c r="D460" s="81" t="s">
        <v>0</v>
      </c>
      <c r="E460" s="91">
        <v>45517</v>
      </c>
      <c r="F460" s="56" t="s">
        <v>19</v>
      </c>
      <c r="G460" s="122">
        <v>17260099</v>
      </c>
      <c r="H460" s="66">
        <v>46077</v>
      </c>
      <c r="I460" s="96" t="s">
        <v>881</v>
      </c>
      <c r="J460" s="96" t="s">
        <v>643</v>
      </c>
      <c r="K460" s="125" t="s">
        <v>644</v>
      </c>
      <c r="L460" s="138">
        <v>149455</v>
      </c>
      <c r="M460" s="67">
        <v>46054</v>
      </c>
    </row>
    <row r="461" spans="1:13" x14ac:dyDescent="0.2">
      <c r="A461" s="56" t="s">
        <v>13</v>
      </c>
      <c r="B461" s="103" t="s">
        <v>16</v>
      </c>
      <c r="C461" s="68" t="s">
        <v>68</v>
      </c>
      <c r="D461" s="103" t="s">
        <v>16</v>
      </c>
      <c r="E461" s="66">
        <v>45159</v>
      </c>
      <c r="F461" s="56" t="s">
        <v>19</v>
      </c>
      <c r="G461" s="122">
        <v>17260100</v>
      </c>
      <c r="H461" s="66">
        <v>46078</v>
      </c>
      <c r="I461" s="68" t="s">
        <v>882</v>
      </c>
      <c r="J461" s="68" t="s">
        <v>69</v>
      </c>
      <c r="K461" s="68" t="s">
        <v>70</v>
      </c>
      <c r="L461" s="138">
        <v>417795</v>
      </c>
      <c r="M461" s="67">
        <v>46054</v>
      </c>
    </row>
    <row r="462" spans="1:13" x14ac:dyDescent="0.2">
      <c r="A462" s="56" t="s">
        <v>13</v>
      </c>
      <c r="B462" s="56" t="s">
        <v>0</v>
      </c>
      <c r="C462" s="96" t="s">
        <v>96</v>
      </c>
      <c r="D462" s="81" t="s">
        <v>0</v>
      </c>
      <c r="E462" s="91">
        <v>45517</v>
      </c>
      <c r="F462" s="56" t="s">
        <v>19</v>
      </c>
      <c r="G462" s="122">
        <v>17260101</v>
      </c>
      <c r="H462" s="66">
        <v>46078</v>
      </c>
      <c r="I462" s="96" t="s">
        <v>883</v>
      </c>
      <c r="J462" s="96" t="s">
        <v>643</v>
      </c>
      <c r="K462" s="125" t="s">
        <v>644</v>
      </c>
      <c r="L462" s="138">
        <v>426748</v>
      </c>
      <c r="M462" s="67">
        <v>46054</v>
      </c>
    </row>
    <row r="463" spans="1:13" x14ac:dyDescent="0.2">
      <c r="A463" s="56" t="s">
        <v>13</v>
      </c>
      <c r="B463" s="56" t="s">
        <v>0</v>
      </c>
      <c r="C463" s="96" t="s">
        <v>96</v>
      </c>
      <c r="D463" s="81" t="s">
        <v>0</v>
      </c>
      <c r="E463" s="91">
        <v>45517</v>
      </c>
      <c r="F463" s="56" t="s">
        <v>19</v>
      </c>
      <c r="G463" s="122">
        <v>17260103</v>
      </c>
      <c r="H463" s="66">
        <v>46079</v>
      </c>
      <c r="I463" s="96" t="s">
        <v>884</v>
      </c>
      <c r="J463" s="96" t="s">
        <v>643</v>
      </c>
      <c r="K463" s="125" t="s">
        <v>644</v>
      </c>
      <c r="L463" s="138">
        <v>174568</v>
      </c>
      <c r="M463" s="67">
        <v>46054</v>
      </c>
    </row>
    <row r="464" spans="1:13" x14ac:dyDescent="0.2">
      <c r="A464" s="56" t="s">
        <v>13</v>
      </c>
      <c r="B464" s="56" t="s">
        <v>0</v>
      </c>
      <c r="C464" s="96" t="s">
        <v>96</v>
      </c>
      <c r="D464" s="81" t="s">
        <v>0</v>
      </c>
      <c r="E464" s="91">
        <v>45517</v>
      </c>
      <c r="F464" s="56" t="s">
        <v>19</v>
      </c>
      <c r="G464" s="122">
        <v>17260104</v>
      </c>
      <c r="H464" s="66">
        <v>46079</v>
      </c>
      <c r="I464" s="96" t="s">
        <v>885</v>
      </c>
      <c r="J464" s="96" t="s">
        <v>643</v>
      </c>
      <c r="K464" s="125" t="s">
        <v>644</v>
      </c>
      <c r="L464" s="138">
        <v>174568</v>
      </c>
      <c r="M464" s="67">
        <v>46054</v>
      </c>
    </row>
    <row r="465" spans="1:13" x14ac:dyDescent="0.2">
      <c r="A465" s="56" t="s">
        <v>13</v>
      </c>
      <c r="B465" s="56" t="s">
        <v>0</v>
      </c>
      <c r="C465" s="96" t="s">
        <v>96</v>
      </c>
      <c r="D465" s="81" t="s">
        <v>0</v>
      </c>
      <c r="E465" s="91">
        <v>45517</v>
      </c>
      <c r="F465" s="56" t="s">
        <v>19</v>
      </c>
      <c r="G465" s="122">
        <v>17260105</v>
      </c>
      <c r="H465" s="66">
        <v>46079</v>
      </c>
      <c r="I465" s="96" t="s">
        <v>886</v>
      </c>
      <c r="J465" s="96" t="s">
        <v>643</v>
      </c>
      <c r="K465" s="125" t="s">
        <v>644</v>
      </c>
      <c r="L465" s="138">
        <v>174568</v>
      </c>
      <c r="M465" s="67">
        <v>46054</v>
      </c>
    </row>
    <row r="466" spans="1:13" x14ac:dyDescent="0.2">
      <c r="A466" s="56" t="s">
        <v>13</v>
      </c>
      <c r="B466" s="56" t="s">
        <v>0</v>
      </c>
      <c r="C466" s="96" t="s">
        <v>96</v>
      </c>
      <c r="D466" s="81" t="s">
        <v>0</v>
      </c>
      <c r="E466" s="91">
        <v>45517</v>
      </c>
      <c r="F466" s="56" t="s">
        <v>19</v>
      </c>
      <c r="G466" s="122">
        <v>17260106</v>
      </c>
      <c r="H466" s="66">
        <v>46079</v>
      </c>
      <c r="I466" s="96" t="s">
        <v>887</v>
      </c>
      <c r="J466" s="96" t="s">
        <v>643</v>
      </c>
      <c r="K466" s="125" t="s">
        <v>644</v>
      </c>
      <c r="L466" s="138">
        <v>154568</v>
      </c>
      <c r="M466" s="67">
        <v>46054</v>
      </c>
    </row>
    <row r="467" spans="1:13" x14ac:dyDescent="0.2">
      <c r="A467" s="56" t="s">
        <v>13</v>
      </c>
      <c r="B467" s="56" t="s">
        <v>0</v>
      </c>
      <c r="C467" s="96" t="s">
        <v>96</v>
      </c>
      <c r="D467" s="81" t="s">
        <v>0</v>
      </c>
      <c r="E467" s="91">
        <v>45517</v>
      </c>
      <c r="F467" s="56" t="s">
        <v>19</v>
      </c>
      <c r="G467" s="122">
        <v>17260107</v>
      </c>
      <c r="H467" s="66">
        <v>46079</v>
      </c>
      <c r="I467" s="96" t="s">
        <v>888</v>
      </c>
      <c r="J467" s="96" t="s">
        <v>643</v>
      </c>
      <c r="K467" s="125" t="s">
        <v>644</v>
      </c>
      <c r="L467" s="138">
        <v>154568</v>
      </c>
      <c r="M467" s="67">
        <v>46054</v>
      </c>
    </row>
    <row r="468" spans="1:13" x14ac:dyDescent="0.2">
      <c r="A468" s="56" t="s">
        <v>13</v>
      </c>
      <c r="B468" s="56" t="s">
        <v>0</v>
      </c>
      <c r="C468" s="96" t="s">
        <v>96</v>
      </c>
      <c r="D468" s="81" t="s">
        <v>0</v>
      </c>
      <c r="E468" s="91">
        <v>45517</v>
      </c>
      <c r="F468" s="56" t="s">
        <v>19</v>
      </c>
      <c r="G468" s="122">
        <v>17260108</v>
      </c>
      <c r="H468" s="66">
        <v>46079</v>
      </c>
      <c r="I468" s="96" t="s">
        <v>889</v>
      </c>
      <c r="J468" s="96" t="s">
        <v>643</v>
      </c>
      <c r="K468" s="125" t="s">
        <v>644</v>
      </c>
      <c r="L468" s="138">
        <v>154568</v>
      </c>
      <c r="M468" s="67">
        <v>46054</v>
      </c>
    </row>
    <row r="469" spans="1:13" x14ac:dyDescent="0.2">
      <c r="A469" s="56" t="s">
        <v>13</v>
      </c>
      <c r="B469" s="56" t="s">
        <v>0</v>
      </c>
      <c r="C469" s="96" t="s">
        <v>96</v>
      </c>
      <c r="D469" s="81" t="s">
        <v>0</v>
      </c>
      <c r="E469" s="91">
        <v>45517</v>
      </c>
      <c r="F469" s="56" t="s">
        <v>19</v>
      </c>
      <c r="G469" s="122">
        <v>17260109</v>
      </c>
      <c r="H469" s="66">
        <v>46079</v>
      </c>
      <c r="I469" s="96" t="s">
        <v>890</v>
      </c>
      <c r="J469" s="96" t="s">
        <v>643</v>
      </c>
      <c r="K469" s="125" t="s">
        <v>644</v>
      </c>
      <c r="L469" s="138">
        <v>192568</v>
      </c>
      <c r="M469" s="67">
        <v>46054</v>
      </c>
    </row>
    <row r="470" spans="1:13" x14ac:dyDescent="0.2">
      <c r="A470" s="56" t="s">
        <v>13</v>
      </c>
      <c r="B470" s="56" t="s">
        <v>0</v>
      </c>
      <c r="C470" s="96" t="s">
        <v>96</v>
      </c>
      <c r="D470" s="81" t="s">
        <v>0</v>
      </c>
      <c r="E470" s="91">
        <v>45517</v>
      </c>
      <c r="F470" s="56" t="s">
        <v>19</v>
      </c>
      <c r="G470" s="122">
        <v>17260110</v>
      </c>
      <c r="H470" s="66">
        <v>46079</v>
      </c>
      <c r="I470" s="96" t="s">
        <v>891</v>
      </c>
      <c r="J470" s="96" t="s">
        <v>643</v>
      </c>
      <c r="K470" s="125" t="s">
        <v>644</v>
      </c>
      <c r="L470" s="138">
        <v>141710</v>
      </c>
      <c r="M470" s="67">
        <v>46054</v>
      </c>
    </row>
    <row r="471" spans="1:13" x14ac:dyDescent="0.2">
      <c r="A471" s="56" t="s">
        <v>13</v>
      </c>
      <c r="B471" s="56" t="s">
        <v>0</v>
      </c>
      <c r="C471" s="96" t="s">
        <v>96</v>
      </c>
      <c r="D471" s="81" t="s">
        <v>0</v>
      </c>
      <c r="E471" s="91">
        <v>45517</v>
      </c>
      <c r="F471" s="56" t="s">
        <v>19</v>
      </c>
      <c r="G471" s="122">
        <v>17260111</v>
      </c>
      <c r="H471" s="66">
        <v>46079</v>
      </c>
      <c r="I471" s="96" t="s">
        <v>892</v>
      </c>
      <c r="J471" s="96" t="s">
        <v>643</v>
      </c>
      <c r="K471" s="125" t="s">
        <v>644</v>
      </c>
      <c r="L471" s="138">
        <v>141710</v>
      </c>
      <c r="M471" s="67">
        <v>46054</v>
      </c>
    </row>
    <row r="472" spans="1:13" x14ac:dyDescent="0.2">
      <c r="A472" s="56" t="s">
        <v>13</v>
      </c>
      <c r="B472" s="56" t="s">
        <v>0</v>
      </c>
      <c r="C472" s="96" t="s">
        <v>96</v>
      </c>
      <c r="D472" s="81" t="s">
        <v>0</v>
      </c>
      <c r="E472" s="91">
        <v>45517</v>
      </c>
      <c r="F472" s="56" t="s">
        <v>19</v>
      </c>
      <c r="G472" s="122">
        <v>17260112</v>
      </c>
      <c r="H472" s="66">
        <v>46079</v>
      </c>
      <c r="I472" s="96" t="s">
        <v>893</v>
      </c>
      <c r="J472" s="96" t="s">
        <v>643</v>
      </c>
      <c r="K472" s="125" t="s">
        <v>644</v>
      </c>
      <c r="L472" s="138">
        <v>141710</v>
      </c>
      <c r="M472" s="67">
        <v>46054</v>
      </c>
    </row>
    <row r="473" spans="1:13" x14ac:dyDescent="0.2">
      <c r="A473" s="56" t="s">
        <v>13</v>
      </c>
      <c r="B473" s="56" t="s">
        <v>0</v>
      </c>
      <c r="C473" s="96" t="s">
        <v>96</v>
      </c>
      <c r="D473" s="81" t="s">
        <v>0</v>
      </c>
      <c r="E473" s="91">
        <v>45517</v>
      </c>
      <c r="F473" s="56" t="s">
        <v>19</v>
      </c>
      <c r="G473" s="122">
        <v>17260113</v>
      </c>
      <c r="H473" s="66">
        <v>46079</v>
      </c>
      <c r="I473" s="96" t="s">
        <v>894</v>
      </c>
      <c r="J473" s="96" t="s">
        <v>643</v>
      </c>
      <c r="K473" s="125" t="s">
        <v>644</v>
      </c>
      <c r="L473" s="138">
        <v>129300</v>
      </c>
      <c r="M473" s="67">
        <v>46054</v>
      </c>
    </row>
    <row r="474" spans="1:13" x14ac:dyDescent="0.2">
      <c r="A474" s="56" t="s">
        <v>13</v>
      </c>
      <c r="B474" s="56" t="s">
        <v>0</v>
      </c>
      <c r="C474" s="96" t="s">
        <v>96</v>
      </c>
      <c r="D474" s="81" t="s">
        <v>0</v>
      </c>
      <c r="E474" s="91">
        <v>45517</v>
      </c>
      <c r="F474" s="56" t="s">
        <v>19</v>
      </c>
      <c r="G474" s="122">
        <v>17260114</v>
      </c>
      <c r="H474" s="66">
        <v>46079</v>
      </c>
      <c r="I474" s="96" t="s">
        <v>895</v>
      </c>
      <c r="J474" s="96" t="s">
        <v>643</v>
      </c>
      <c r="K474" s="125" t="s">
        <v>644</v>
      </c>
      <c r="L474" s="138">
        <v>129300</v>
      </c>
      <c r="M474" s="67">
        <v>46054</v>
      </c>
    </row>
    <row r="475" spans="1:13" x14ac:dyDescent="0.2">
      <c r="A475" s="56" t="s">
        <v>13</v>
      </c>
      <c r="B475" s="56" t="s">
        <v>0</v>
      </c>
      <c r="C475" s="96" t="s">
        <v>96</v>
      </c>
      <c r="D475" s="81" t="s">
        <v>0</v>
      </c>
      <c r="E475" s="91">
        <v>45517</v>
      </c>
      <c r="F475" s="56" t="s">
        <v>19</v>
      </c>
      <c r="G475" s="122">
        <v>17260115</v>
      </c>
      <c r="H475" s="66">
        <v>46079</v>
      </c>
      <c r="I475" s="96" t="s">
        <v>896</v>
      </c>
      <c r="J475" s="96" t="s">
        <v>643</v>
      </c>
      <c r="K475" s="125" t="s">
        <v>644</v>
      </c>
      <c r="L475" s="138">
        <v>129300</v>
      </c>
      <c r="M475" s="67">
        <v>46054</v>
      </c>
    </row>
    <row r="476" spans="1:13" x14ac:dyDescent="0.2">
      <c r="A476" s="56" t="s">
        <v>13</v>
      </c>
      <c r="B476" s="56" t="s">
        <v>0</v>
      </c>
      <c r="C476" s="96" t="s">
        <v>96</v>
      </c>
      <c r="D476" s="81" t="s">
        <v>0</v>
      </c>
      <c r="E476" s="91">
        <v>45517</v>
      </c>
      <c r="F476" s="56" t="s">
        <v>19</v>
      </c>
      <c r="G476" s="122">
        <v>17260116</v>
      </c>
      <c r="H476" s="66">
        <v>46079</v>
      </c>
      <c r="I476" s="96" t="s">
        <v>897</v>
      </c>
      <c r="J476" s="96" t="s">
        <v>643</v>
      </c>
      <c r="K476" s="125" t="s">
        <v>644</v>
      </c>
      <c r="L476" s="138">
        <v>129300</v>
      </c>
      <c r="M476" s="67">
        <v>46054</v>
      </c>
    </row>
    <row r="477" spans="1:13" x14ac:dyDescent="0.2">
      <c r="A477" s="56" t="s">
        <v>13</v>
      </c>
      <c r="B477" s="56" t="s">
        <v>0</v>
      </c>
      <c r="C477" s="96" t="s">
        <v>96</v>
      </c>
      <c r="D477" s="81" t="s">
        <v>0</v>
      </c>
      <c r="E477" s="91">
        <v>45517</v>
      </c>
      <c r="F477" s="56" t="s">
        <v>19</v>
      </c>
      <c r="G477" s="122">
        <v>17260117</v>
      </c>
      <c r="H477" s="66">
        <v>46079</v>
      </c>
      <c r="I477" s="96" t="s">
        <v>898</v>
      </c>
      <c r="J477" s="96" t="s">
        <v>643</v>
      </c>
      <c r="K477" s="125" t="s">
        <v>644</v>
      </c>
      <c r="L477" s="138">
        <v>159300</v>
      </c>
      <c r="M477" s="67">
        <v>46054</v>
      </c>
    </row>
    <row r="478" spans="1:13" x14ac:dyDescent="0.2">
      <c r="A478" s="56" t="s">
        <v>13</v>
      </c>
      <c r="B478" s="56" t="s">
        <v>0</v>
      </c>
      <c r="C478" s="96" t="s">
        <v>96</v>
      </c>
      <c r="D478" s="81" t="s">
        <v>0</v>
      </c>
      <c r="E478" s="91">
        <v>45517</v>
      </c>
      <c r="F478" s="56" t="s">
        <v>19</v>
      </c>
      <c r="G478" s="122">
        <v>17260118</v>
      </c>
      <c r="H478" s="66">
        <v>46079</v>
      </c>
      <c r="I478" s="96" t="s">
        <v>899</v>
      </c>
      <c r="J478" s="96" t="s">
        <v>643</v>
      </c>
      <c r="K478" s="125" t="s">
        <v>644</v>
      </c>
      <c r="L478" s="138">
        <v>208568</v>
      </c>
      <c r="M478" s="67">
        <v>46054</v>
      </c>
    </row>
    <row r="479" spans="1:13" x14ac:dyDescent="0.2">
      <c r="A479" s="56" t="s">
        <v>13</v>
      </c>
      <c r="B479" s="56" t="s">
        <v>0</v>
      </c>
      <c r="C479" s="96" t="s">
        <v>96</v>
      </c>
      <c r="D479" s="81" t="s">
        <v>0</v>
      </c>
      <c r="E479" s="91">
        <v>45517</v>
      </c>
      <c r="F479" s="56" t="s">
        <v>19</v>
      </c>
      <c r="G479" s="122">
        <v>17260119</v>
      </c>
      <c r="H479" s="66">
        <v>46079</v>
      </c>
      <c r="I479" s="96" t="s">
        <v>900</v>
      </c>
      <c r="J479" s="96" t="s">
        <v>643</v>
      </c>
      <c r="K479" s="125" t="s">
        <v>644</v>
      </c>
      <c r="L479" s="138">
        <v>208568</v>
      </c>
      <c r="M479" s="67">
        <v>46054</v>
      </c>
    </row>
    <row r="480" spans="1:13" x14ac:dyDescent="0.2">
      <c r="A480" s="56" t="s">
        <v>13</v>
      </c>
      <c r="B480" s="56" t="s">
        <v>0</v>
      </c>
      <c r="C480" s="96" t="s">
        <v>96</v>
      </c>
      <c r="D480" s="81" t="s">
        <v>0</v>
      </c>
      <c r="E480" s="91">
        <v>45517</v>
      </c>
      <c r="F480" s="56" t="s">
        <v>19</v>
      </c>
      <c r="G480" s="122">
        <v>17260120</v>
      </c>
      <c r="H480" s="66">
        <v>46079</v>
      </c>
      <c r="I480" s="96" t="s">
        <v>901</v>
      </c>
      <c r="J480" s="96" t="s">
        <v>643</v>
      </c>
      <c r="K480" s="125" t="s">
        <v>644</v>
      </c>
      <c r="L480" s="138">
        <v>208568</v>
      </c>
      <c r="M480" s="67">
        <v>46054</v>
      </c>
    </row>
    <row r="481" spans="1:13" x14ac:dyDescent="0.2">
      <c r="A481" s="56" t="s">
        <v>13</v>
      </c>
      <c r="B481" s="56" t="s">
        <v>0</v>
      </c>
      <c r="C481" s="96" t="s">
        <v>96</v>
      </c>
      <c r="D481" s="81" t="s">
        <v>0</v>
      </c>
      <c r="E481" s="91">
        <v>45517</v>
      </c>
      <c r="F481" s="56" t="s">
        <v>19</v>
      </c>
      <c r="G481" s="122">
        <v>17260121</v>
      </c>
      <c r="H481" s="66">
        <v>46079</v>
      </c>
      <c r="I481" s="96" t="s">
        <v>902</v>
      </c>
      <c r="J481" s="96" t="s">
        <v>643</v>
      </c>
      <c r="K481" s="125" t="s">
        <v>644</v>
      </c>
      <c r="L481" s="138">
        <v>246568</v>
      </c>
      <c r="M481" s="67">
        <v>46054</v>
      </c>
    </row>
    <row r="482" spans="1:13" x14ac:dyDescent="0.2">
      <c r="A482" s="56" t="s">
        <v>13</v>
      </c>
      <c r="B482" s="56" t="s">
        <v>0</v>
      </c>
      <c r="C482" s="96" t="s">
        <v>96</v>
      </c>
      <c r="D482" s="81" t="s">
        <v>0</v>
      </c>
      <c r="E482" s="91">
        <v>45517</v>
      </c>
      <c r="F482" s="56" t="s">
        <v>19</v>
      </c>
      <c r="G482" s="122">
        <v>17260122</v>
      </c>
      <c r="H482" s="66">
        <v>46079</v>
      </c>
      <c r="I482" s="96" t="s">
        <v>903</v>
      </c>
      <c r="J482" s="96" t="s">
        <v>643</v>
      </c>
      <c r="K482" s="125" t="s">
        <v>644</v>
      </c>
      <c r="L482" s="138">
        <v>246568</v>
      </c>
      <c r="M482" s="67">
        <v>46054</v>
      </c>
    </row>
    <row r="483" spans="1:13" x14ac:dyDescent="0.2">
      <c r="A483" s="56" t="s">
        <v>13</v>
      </c>
      <c r="B483" s="56" t="s">
        <v>0</v>
      </c>
      <c r="C483" s="96" t="s">
        <v>96</v>
      </c>
      <c r="D483" s="81" t="s">
        <v>0</v>
      </c>
      <c r="E483" s="91">
        <v>45517</v>
      </c>
      <c r="F483" s="56" t="s">
        <v>19</v>
      </c>
      <c r="G483" s="122">
        <v>17260123</v>
      </c>
      <c r="H483" s="66">
        <v>46079</v>
      </c>
      <c r="I483" s="96" t="s">
        <v>904</v>
      </c>
      <c r="J483" s="96" t="s">
        <v>643</v>
      </c>
      <c r="K483" s="125" t="s">
        <v>644</v>
      </c>
      <c r="L483" s="138">
        <v>304568</v>
      </c>
      <c r="M483" s="67">
        <v>46054</v>
      </c>
    </row>
    <row r="484" spans="1:13" x14ac:dyDescent="0.2">
      <c r="A484" s="56" t="s">
        <v>13</v>
      </c>
      <c r="B484" s="56" t="s">
        <v>0</v>
      </c>
      <c r="C484" s="96" t="s">
        <v>96</v>
      </c>
      <c r="D484" s="81" t="s">
        <v>0</v>
      </c>
      <c r="E484" s="91">
        <v>45517</v>
      </c>
      <c r="F484" s="56" t="s">
        <v>19</v>
      </c>
      <c r="G484" s="122">
        <v>17260124</v>
      </c>
      <c r="H484" s="66">
        <v>46079</v>
      </c>
      <c r="I484" s="96" t="s">
        <v>905</v>
      </c>
      <c r="J484" s="96" t="s">
        <v>643</v>
      </c>
      <c r="K484" s="125" t="s">
        <v>644</v>
      </c>
      <c r="L484" s="138">
        <v>217708</v>
      </c>
      <c r="M484" s="67">
        <v>46054</v>
      </c>
    </row>
    <row r="485" spans="1:13" x14ac:dyDescent="0.2">
      <c r="A485" s="56" t="s">
        <v>13</v>
      </c>
      <c r="B485" s="56" t="s">
        <v>0</v>
      </c>
      <c r="C485" s="96" t="s">
        <v>96</v>
      </c>
      <c r="D485" s="81" t="s">
        <v>0</v>
      </c>
      <c r="E485" s="91">
        <v>45517</v>
      </c>
      <c r="F485" s="56" t="s">
        <v>19</v>
      </c>
      <c r="G485" s="122">
        <v>17260125</v>
      </c>
      <c r="H485" s="66">
        <v>46079</v>
      </c>
      <c r="I485" s="96" t="s">
        <v>906</v>
      </c>
      <c r="J485" s="96" t="s">
        <v>643</v>
      </c>
      <c r="K485" s="125" t="s">
        <v>644</v>
      </c>
      <c r="L485" s="138">
        <v>217708</v>
      </c>
      <c r="M485" s="67">
        <v>46054</v>
      </c>
    </row>
    <row r="486" spans="1:13" x14ac:dyDescent="0.2">
      <c r="A486" s="56" t="s">
        <v>13</v>
      </c>
      <c r="B486" s="56" t="s">
        <v>0</v>
      </c>
      <c r="C486" s="96" t="s">
        <v>96</v>
      </c>
      <c r="D486" s="81" t="s">
        <v>0</v>
      </c>
      <c r="E486" s="91">
        <v>45517</v>
      </c>
      <c r="F486" s="56" t="s">
        <v>19</v>
      </c>
      <c r="G486" s="122">
        <v>17260126</v>
      </c>
      <c r="H486" s="66">
        <v>46079</v>
      </c>
      <c r="I486" s="96" t="s">
        <v>907</v>
      </c>
      <c r="J486" s="96" t="s">
        <v>643</v>
      </c>
      <c r="K486" s="125" t="s">
        <v>644</v>
      </c>
      <c r="L486" s="138">
        <v>183568</v>
      </c>
      <c r="M486" s="67">
        <v>46054</v>
      </c>
    </row>
    <row r="487" spans="1:13" x14ac:dyDescent="0.2">
      <c r="A487" s="56" t="s">
        <v>13</v>
      </c>
      <c r="B487" s="56" t="s">
        <v>0</v>
      </c>
      <c r="C487" s="96" t="s">
        <v>96</v>
      </c>
      <c r="D487" s="81" t="s">
        <v>0</v>
      </c>
      <c r="E487" s="91">
        <v>45517</v>
      </c>
      <c r="F487" s="56" t="s">
        <v>19</v>
      </c>
      <c r="G487" s="122">
        <v>17260127</v>
      </c>
      <c r="H487" s="66">
        <v>46079</v>
      </c>
      <c r="I487" s="96" t="s">
        <v>908</v>
      </c>
      <c r="J487" s="96" t="s">
        <v>643</v>
      </c>
      <c r="K487" s="125" t="s">
        <v>644</v>
      </c>
      <c r="L487" s="138">
        <v>183568</v>
      </c>
      <c r="M487" s="67">
        <v>46054</v>
      </c>
    </row>
    <row r="488" spans="1:13" x14ac:dyDescent="0.2">
      <c r="A488" s="56" t="s">
        <v>13</v>
      </c>
      <c r="B488" s="56" t="s">
        <v>0</v>
      </c>
      <c r="C488" s="96" t="s">
        <v>96</v>
      </c>
      <c r="D488" s="81" t="s">
        <v>0</v>
      </c>
      <c r="E488" s="91">
        <v>45517</v>
      </c>
      <c r="F488" s="56" t="s">
        <v>19</v>
      </c>
      <c r="G488" s="122">
        <v>17260128</v>
      </c>
      <c r="H488" s="66">
        <v>46079</v>
      </c>
      <c r="I488" s="96" t="s">
        <v>909</v>
      </c>
      <c r="J488" s="96" t="s">
        <v>643</v>
      </c>
      <c r="K488" s="125" t="s">
        <v>644</v>
      </c>
      <c r="L488" s="138">
        <v>183568</v>
      </c>
      <c r="M488" s="67">
        <v>46054</v>
      </c>
    </row>
    <row r="489" spans="1:13" x14ac:dyDescent="0.2">
      <c r="A489" s="56" t="s">
        <v>13</v>
      </c>
      <c r="B489" s="56" t="s">
        <v>0</v>
      </c>
      <c r="C489" s="96" t="s">
        <v>96</v>
      </c>
      <c r="D489" s="81" t="s">
        <v>0</v>
      </c>
      <c r="E489" s="91">
        <v>45517</v>
      </c>
      <c r="F489" s="56" t="s">
        <v>19</v>
      </c>
      <c r="G489" s="122">
        <v>17260129</v>
      </c>
      <c r="H489" s="66">
        <v>46079</v>
      </c>
      <c r="I489" s="96" t="s">
        <v>910</v>
      </c>
      <c r="J489" s="96" t="s">
        <v>643</v>
      </c>
      <c r="K489" s="125" t="s">
        <v>644</v>
      </c>
      <c r="L489" s="138">
        <v>183568</v>
      </c>
      <c r="M489" s="67">
        <v>46054</v>
      </c>
    </row>
    <row r="490" spans="1:13" x14ac:dyDescent="0.2">
      <c r="A490" s="56" t="s">
        <v>13</v>
      </c>
      <c r="B490" s="56" t="s">
        <v>0</v>
      </c>
      <c r="C490" s="96" t="s">
        <v>96</v>
      </c>
      <c r="D490" s="81" t="s">
        <v>0</v>
      </c>
      <c r="E490" s="91">
        <v>45517</v>
      </c>
      <c r="F490" s="56" t="s">
        <v>19</v>
      </c>
      <c r="G490" s="122">
        <v>17260130</v>
      </c>
      <c r="H490" s="66">
        <v>46079</v>
      </c>
      <c r="I490" s="96" t="s">
        <v>911</v>
      </c>
      <c r="J490" s="96" t="s">
        <v>643</v>
      </c>
      <c r="K490" s="125" t="s">
        <v>644</v>
      </c>
      <c r="L490" s="138">
        <v>183568</v>
      </c>
      <c r="M490" s="67">
        <v>46054</v>
      </c>
    </row>
    <row r="491" spans="1:13" x14ac:dyDescent="0.2">
      <c r="A491" s="56" t="s">
        <v>13</v>
      </c>
      <c r="B491" s="56" t="s">
        <v>0</v>
      </c>
      <c r="C491" s="96" t="s">
        <v>96</v>
      </c>
      <c r="D491" s="81" t="s">
        <v>0</v>
      </c>
      <c r="E491" s="91">
        <v>45517</v>
      </c>
      <c r="F491" s="56" t="s">
        <v>19</v>
      </c>
      <c r="G491" s="122">
        <v>17260131</v>
      </c>
      <c r="H491" s="66">
        <v>46079</v>
      </c>
      <c r="I491" s="96" t="s">
        <v>912</v>
      </c>
      <c r="J491" s="96" t="s">
        <v>643</v>
      </c>
      <c r="K491" s="125" t="s">
        <v>644</v>
      </c>
      <c r="L491" s="138">
        <v>183568</v>
      </c>
      <c r="M491" s="67">
        <v>46054</v>
      </c>
    </row>
    <row r="492" spans="1:13" x14ac:dyDescent="0.2">
      <c r="A492" s="56" t="s">
        <v>13</v>
      </c>
      <c r="B492" s="56" t="s">
        <v>0</v>
      </c>
      <c r="C492" s="96" t="s">
        <v>96</v>
      </c>
      <c r="D492" s="81" t="s">
        <v>0</v>
      </c>
      <c r="E492" s="91">
        <v>45517</v>
      </c>
      <c r="F492" s="56" t="s">
        <v>19</v>
      </c>
      <c r="G492" s="122">
        <v>17260132</v>
      </c>
      <c r="H492" s="66">
        <v>46079</v>
      </c>
      <c r="I492" s="96" t="s">
        <v>913</v>
      </c>
      <c r="J492" s="96" t="s">
        <v>643</v>
      </c>
      <c r="K492" s="125" t="s">
        <v>644</v>
      </c>
      <c r="L492" s="138">
        <v>183568</v>
      </c>
      <c r="M492" s="67">
        <v>46054</v>
      </c>
    </row>
    <row r="493" spans="1:13" x14ac:dyDescent="0.2">
      <c r="A493" s="56" t="s">
        <v>13</v>
      </c>
      <c r="B493" s="56" t="s">
        <v>0</v>
      </c>
      <c r="C493" s="96" t="s">
        <v>96</v>
      </c>
      <c r="D493" s="81" t="s">
        <v>0</v>
      </c>
      <c r="E493" s="91">
        <v>45517</v>
      </c>
      <c r="F493" s="56" t="s">
        <v>19</v>
      </c>
      <c r="G493" s="122">
        <v>17260133</v>
      </c>
      <c r="H493" s="66">
        <v>46079</v>
      </c>
      <c r="I493" s="96" t="s">
        <v>914</v>
      </c>
      <c r="J493" s="96" t="s">
        <v>643</v>
      </c>
      <c r="K493" s="125" t="s">
        <v>644</v>
      </c>
      <c r="L493" s="138">
        <v>221568</v>
      </c>
      <c r="M493" s="67">
        <v>46054</v>
      </c>
    </row>
    <row r="494" spans="1:13" x14ac:dyDescent="0.2">
      <c r="A494" s="56" t="s">
        <v>13</v>
      </c>
      <c r="B494" s="56" t="s">
        <v>0</v>
      </c>
      <c r="C494" s="68" t="s">
        <v>915</v>
      </c>
      <c r="D494" s="81" t="s">
        <v>0</v>
      </c>
      <c r="E494" s="66">
        <v>44448</v>
      </c>
      <c r="F494" s="56" t="s">
        <v>19</v>
      </c>
      <c r="G494" s="122">
        <v>17260134</v>
      </c>
      <c r="H494" s="66">
        <v>46080</v>
      </c>
      <c r="I494" s="68" t="s">
        <v>916</v>
      </c>
      <c r="J494" s="68" t="s">
        <v>917</v>
      </c>
      <c r="K494" s="68" t="s">
        <v>918</v>
      </c>
      <c r="L494" s="138">
        <v>33911591</v>
      </c>
      <c r="M494" s="67">
        <v>46054</v>
      </c>
    </row>
    <row r="495" spans="1:13" x14ac:dyDescent="0.2">
      <c r="A495" s="54"/>
      <c r="B495" s="72" t="s">
        <v>1430</v>
      </c>
      <c r="C495" s="56" t="s">
        <v>204</v>
      </c>
      <c r="D495" s="96" t="s">
        <v>1615</v>
      </c>
      <c r="E495" s="75"/>
      <c r="F495" s="56"/>
      <c r="G495" s="139"/>
      <c r="H495" s="73">
        <v>46080.714861111112</v>
      </c>
      <c r="I495" s="56"/>
      <c r="J495" s="56"/>
      <c r="K495" s="56"/>
      <c r="L495" s="74">
        <v>399840</v>
      </c>
      <c r="M495" s="67">
        <v>46054</v>
      </c>
    </row>
    <row r="496" spans="1:13" x14ac:dyDescent="0.2">
      <c r="A496" s="54"/>
      <c r="B496" s="69" t="s">
        <v>1431</v>
      </c>
      <c r="C496" s="56" t="s">
        <v>204</v>
      </c>
      <c r="D496" s="96" t="s">
        <v>1615</v>
      </c>
      <c r="E496" s="75"/>
      <c r="F496" s="56"/>
      <c r="G496" s="139"/>
      <c r="H496" s="70">
        <v>46080.686076388891</v>
      </c>
      <c r="I496" s="56"/>
      <c r="J496" s="56"/>
      <c r="K496" s="56"/>
      <c r="L496" s="71">
        <v>529999.81999999995</v>
      </c>
      <c r="M496" s="67">
        <v>46054</v>
      </c>
    </row>
    <row r="497" spans="1:13" x14ac:dyDescent="0.2">
      <c r="A497" s="54"/>
      <c r="B497" s="72" t="s">
        <v>1432</v>
      </c>
      <c r="C497" s="56" t="s">
        <v>204</v>
      </c>
      <c r="D497" s="96" t="s">
        <v>1615</v>
      </c>
      <c r="E497" s="75"/>
      <c r="F497" s="56"/>
      <c r="G497" s="139"/>
      <c r="H497" s="73">
        <v>46080.619988425926</v>
      </c>
      <c r="I497" s="56"/>
      <c r="J497" s="56"/>
      <c r="K497" s="56"/>
      <c r="L497" s="74">
        <v>3745525</v>
      </c>
      <c r="M497" s="67">
        <v>46054</v>
      </c>
    </row>
    <row r="498" spans="1:13" x14ac:dyDescent="0.2">
      <c r="A498" s="54"/>
      <c r="B498" s="72" t="s">
        <v>1433</v>
      </c>
      <c r="C498" s="96" t="s">
        <v>0</v>
      </c>
      <c r="D498" s="96" t="s">
        <v>0</v>
      </c>
      <c r="E498" s="75"/>
      <c r="F498" s="56"/>
      <c r="G498" s="139"/>
      <c r="H498" s="73">
        <v>46080.543055555558</v>
      </c>
      <c r="I498" s="56"/>
      <c r="J498" s="56"/>
      <c r="K498" s="56"/>
      <c r="L498" s="74">
        <v>39698400</v>
      </c>
      <c r="M498" s="67">
        <v>46054</v>
      </c>
    </row>
    <row r="499" spans="1:13" x14ac:dyDescent="0.2">
      <c r="A499" s="54"/>
      <c r="B499" s="69" t="s">
        <v>1434</v>
      </c>
      <c r="C499" s="56" t="s">
        <v>204</v>
      </c>
      <c r="D499" s="96" t="s">
        <v>1615</v>
      </c>
      <c r="E499" s="75"/>
      <c r="F499" s="56"/>
      <c r="G499" s="139"/>
      <c r="H499" s="70">
        <v>46080.450023148151</v>
      </c>
      <c r="I499" s="56"/>
      <c r="J499" s="56"/>
      <c r="K499" s="56"/>
      <c r="L499" s="71">
        <v>2051179</v>
      </c>
      <c r="M499" s="67">
        <v>46054</v>
      </c>
    </row>
    <row r="500" spans="1:13" x14ac:dyDescent="0.2">
      <c r="A500" s="54"/>
      <c r="B500" s="72" t="s">
        <v>1435</v>
      </c>
      <c r="C500" s="56" t="s">
        <v>204</v>
      </c>
      <c r="D500" s="96" t="s">
        <v>1615</v>
      </c>
      <c r="E500" s="75"/>
      <c r="F500" s="56"/>
      <c r="G500" s="139"/>
      <c r="H500" s="73">
        <v>46080.440381944441</v>
      </c>
      <c r="I500" s="56"/>
      <c r="J500" s="56"/>
      <c r="K500" s="56"/>
      <c r="L500" s="74">
        <v>480760</v>
      </c>
      <c r="M500" s="67">
        <v>46054</v>
      </c>
    </row>
    <row r="501" spans="1:13" x14ac:dyDescent="0.2">
      <c r="A501" s="54"/>
      <c r="B501" s="69" t="s">
        <v>1436</v>
      </c>
      <c r="C501" s="56" t="s">
        <v>204</v>
      </c>
      <c r="D501" s="96" t="s">
        <v>1615</v>
      </c>
      <c r="E501" s="75"/>
      <c r="F501" s="56"/>
      <c r="G501" s="139"/>
      <c r="H501" s="70">
        <v>46079.561747685184</v>
      </c>
      <c r="I501" s="56"/>
      <c r="J501" s="56"/>
      <c r="K501" s="56"/>
      <c r="L501" s="71">
        <v>4236400</v>
      </c>
      <c r="M501" s="67">
        <v>46054</v>
      </c>
    </row>
    <row r="502" spans="1:13" x14ac:dyDescent="0.2">
      <c r="A502" s="54"/>
      <c r="B502" s="72" t="s">
        <v>1437</v>
      </c>
      <c r="C502" s="126" t="s">
        <v>42</v>
      </c>
      <c r="D502" s="126" t="s">
        <v>42</v>
      </c>
      <c r="E502" s="75"/>
      <c r="F502" s="56"/>
      <c r="G502" s="139"/>
      <c r="H502" s="73">
        <v>46079.55740740741</v>
      </c>
      <c r="I502" s="56"/>
      <c r="J502" s="56"/>
      <c r="K502" s="56"/>
      <c r="L502" s="74">
        <v>39586942.219999999</v>
      </c>
      <c r="M502" s="67">
        <v>46054</v>
      </c>
    </row>
    <row r="503" spans="1:13" x14ac:dyDescent="0.2">
      <c r="A503" s="54"/>
      <c r="B503" s="69" t="s">
        <v>1438</v>
      </c>
      <c r="C503" s="126" t="s">
        <v>42</v>
      </c>
      <c r="D503" s="126" t="s">
        <v>42</v>
      </c>
      <c r="E503" s="75"/>
      <c r="F503" s="56"/>
      <c r="G503" s="139"/>
      <c r="H503" s="70">
        <v>46079.55672453704</v>
      </c>
      <c r="I503" s="56"/>
      <c r="J503" s="56"/>
      <c r="K503" s="56"/>
      <c r="L503" s="71">
        <v>62788282.969999999</v>
      </c>
      <c r="M503" s="67">
        <v>46054</v>
      </c>
    </row>
    <row r="504" spans="1:13" x14ac:dyDescent="0.2">
      <c r="A504" s="54"/>
      <c r="B504" s="72" t="s">
        <v>1439</v>
      </c>
      <c r="C504" s="126" t="s">
        <v>42</v>
      </c>
      <c r="D504" s="126" t="s">
        <v>42</v>
      </c>
      <c r="E504" s="75"/>
      <c r="F504" s="56"/>
      <c r="G504" s="139"/>
      <c r="H504" s="73">
        <v>46079.555937500001</v>
      </c>
      <c r="I504" s="56"/>
      <c r="J504" s="56"/>
      <c r="K504" s="56"/>
      <c r="L504" s="74">
        <v>19611921.140000001</v>
      </c>
      <c r="M504" s="67">
        <v>46054</v>
      </c>
    </row>
    <row r="505" spans="1:13" x14ac:dyDescent="0.2">
      <c r="A505" s="54"/>
      <c r="B505" s="69" t="s">
        <v>1440</v>
      </c>
      <c r="C505" s="126" t="s">
        <v>42</v>
      </c>
      <c r="D505" s="126" t="s">
        <v>42</v>
      </c>
      <c r="E505" s="75"/>
      <c r="F505" s="56"/>
      <c r="G505" s="139"/>
      <c r="H505" s="70">
        <v>46079.553946759261</v>
      </c>
      <c r="I505" s="56"/>
      <c r="J505" s="56"/>
      <c r="K505" s="56"/>
      <c r="L505" s="71">
        <v>48664064.68</v>
      </c>
      <c r="M505" s="67">
        <v>46054</v>
      </c>
    </row>
    <row r="506" spans="1:13" x14ac:dyDescent="0.2">
      <c r="A506" s="54"/>
      <c r="B506" s="72" t="s">
        <v>1441</v>
      </c>
      <c r="C506" s="126" t="s">
        <v>42</v>
      </c>
      <c r="D506" s="126" t="s">
        <v>42</v>
      </c>
      <c r="E506" s="75"/>
      <c r="F506" s="56"/>
      <c r="G506" s="139"/>
      <c r="H506" s="73">
        <v>46079.55269675926</v>
      </c>
      <c r="I506" s="56"/>
      <c r="J506" s="56"/>
      <c r="K506" s="56"/>
      <c r="L506" s="74">
        <v>12618494.630000001</v>
      </c>
      <c r="M506" s="67">
        <v>46054</v>
      </c>
    </row>
    <row r="507" spans="1:13" x14ac:dyDescent="0.2">
      <c r="A507" s="54"/>
      <c r="B507" s="69" t="s">
        <v>1442</v>
      </c>
      <c r="C507" s="56" t="s">
        <v>204</v>
      </c>
      <c r="D507" s="96" t="s">
        <v>1615</v>
      </c>
      <c r="E507" s="75"/>
      <c r="F507" s="56"/>
      <c r="G507" s="139"/>
      <c r="H507" s="70">
        <v>46079.453229166669</v>
      </c>
      <c r="I507" s="56"/>
      <c r="J507" s="56"/>
      <c r="K507" s="56"/>
      <c r="L507" s="71">
        <v>259420</v>
      </c>
      <c r="M507" s="67">
        <v>46054</v>
      </c>
    </row>
    <row r="508" spans="1:13" x14ac:dyDescent="0.2">
      <c r="A508" s="54"/>
      <c r="B508" s="72" t="s">
        <v>1443</v>
      </c>
      <c r="C508" s="126" t="s">
        <v>42</v>
      </c>
      <c r="D508" s="126" t="s">
        <v>42</v>
      </c>
      <c r="E508" s="75"/>
      <c r="F508" s="56"/>
      <c r="G508" s="139"/>
      <c r="H508" s="73">
        <v>46079.446689814817</v>
      </c>
      <c r="I508" s="56"/>
      <c r="J508" s="56"/>
      <c r="K508" s="56"/>
      <c r="L508" s="74">
        <v>34810660.640000001</v>
      </c>
      <c r="M508" s="67">
        <v>46054</v>
      </c>
    </row>
    <row r="509" spans="1:13" x14ac:dyDescent="0.2">
      <c r="A509" s="54"/>
      <c r="B509" s="69" t="s">
        <v>1444</v>
      </c>
      <c r="C509" s="56" t="s">
        <v>204</v>
      </c>
      <c r="D509" s="96" t="s">
        <v>1615</v>
      </c>
      <c r="E509" s="75"/>
      <c r="F509" s="56"/>
      <c r="G509" s="139"/>
      <c r="H509" s="70">
        <v>46078.637592592589</v>
      </c>
      <c r="I509" s="56"/>
      <c r="J509" s="56"/>
      <c r="K509" s="56"/>
      <c r="L509" s="71">
        <v>392700</v>
      </c>
      <c r="M509" s="67">
        <v>46054</v>
      </c>
    </row>
    <row r="510" spans="1:13" x14ac:dyDescent="0.2">
      <c r="A510" s="54"/>
      <c r="B510" s="69" t="s">
        <v>1445</v>
      </c>
      <c r="C510" s="56" t="s">
        <v>204</v>
      </c>
      <c r="D510" s="96" t="s">
        <v>1615</v>
      </c>
      <c r="E510" s="75"/>
      <c r="F510" s="56"/>
      <c r="G510" s="139"/>
      <c r="H510" s="70">
        <v>46078.511331018519</v>
      </c>
      <c r="I510" s="56"/>
      <c r="J510" s="56"/>
      <c r="K510" s="56"/>
      <c r="L510" s="71">
        <v>154700</v>
      </c>
      <c r="M510" s="67">
        <v>46054</v>
      </c>
    </row>
    <row r="511" spans="1:13" x14ac:dyDescent="0.2">
      <c r="A511" s="54"/>
      <c r="B511" s="72" t="s">
        <v>1446</v>
      </c>
      <c r="C511" s="56" t="s">
        <v>204</v>
      </c>
      <c r="D511" s="96" t="s">
        <v>1615</v>
      </c>
      <c r="E511" s="75"/>
      <c r="F511" s="56"/>
      <c r="G511" s="139"/>
      <c r="H511" s="73">
        <v>46078.458865740744</v>
      </c>
      <c r="I511" s="56"/>
      <c r="J511" s="56"/>
      <c r="K511" s="56"/>
      <c r="L511" s="74">
        <v>190400</v>
      </c>
      <c r="M511" s="67">
        <v>46054</v>
      </c>
    </row>
    <row r="512" spans="1:13" x14ac:dyDescent="0.2">
      <c r="A512" s="54"/>
      <c r="B512" s="69" t="s">
        <v>1447</v>
      </c>
      <c r="C512" s="56" t="s">
        <v>204</v>
      </c>
      <c r="D512" s="96" t="s">
        <v>1615</v>
      </c>
      <c r="E512" s="75"/>
      <c r="F512" s="56"/>
      <c r="G512" s="139"/>
      <c r="H512" s="70">
        <v>46078.287314814814</v>
      </c>
      <c r="I512" s="56"/>
      <c r="J512" s="56"/>
      <c r="K512" s="56"/>
      <c r="L512" s="71">
        <v>1367719.36</v>
      </c>
      <c r="M512" s="67">
        <v>46054</v>
      </c>
    </row>
    <row r="513" spans="1:13" x14ac:dyDescent="0.2">
      <c r="A513" s="54"/>
      <c r="B513" s="72" t="s">
        <v>1448</v>
      </c>
      <c r="C513" s="96" t="s">
        <v>0</v>
      </c>
      <c r="D513" s="96" t="s">
        <v>0</v>
      </c>
      <c r="E513" s="75"/>
      <c r="F513" s="56"/>
      <c r="G513" s="139"/>
      <c r="H513" s="73">
        <v>46077.741678240738</v>
      </c>
      <c r="I513" s="56"/>
      <c r="J513" s="56"/>
      <c r="K513" s="56"/>
      <c r="L513" s="74">
        <v>3959999.89</v>
      </c>
      <c r="M513" s="67">
        <v>46054</v>
      </c>
    </row>
    <row r="514" spans="1:13" x14ac:dyDescent="0.2">
      <c r="A514" s="54"/>
      <c r="B514" s="69" t="s">
        <v>1449</v>
      </c>
      <c r="C514" s="56" t="s">
        <v>204</v>
      </c>
      <c r="D514" s="96" t="s">
        <v>1615</v>
      </c>
      <c r="E514" s="75"/>
      <c r="F514" s="56"/>
      <c r="G514" s="139"/>
      <c r="H514" s="70">
        <v>46077.720856481479</v>
      </c>
      <c r="I514" s="56"/>
      <c r="J514" s="56"/>
      <c r="K514" s="56"/>
      <c r="L514" s="71">
        <v>594988.1</v>
      </c>
      <c r="M514" s="67">
        <v>46054</v>
      </c>
    </row>
    <row r="515" spans="1:13" x14ac:dyDescent="0.2">
      <c r="A515" s="54"/>
      <c r="B515" s="72" t="s">
        <v>1450</v>
      </c>
      <c r="C515" s="96" t="s">
        <v>43</v>
      </c>
      <c r="D515" s="96" t="s">
        <v>1615</v>
      </c>
      <c r="E515" s="75"/>
      <c r="F515" s="56"/>
      <c r="G515" s="139"/>
      <c r="H515" s="73">
        <v>46077.717939814815</v>
      </c>
      <c r="I515" s="56"/>
      <c r="J515" s="56"/>
      <c r="K515" s="56"/>
      <c r="L515" s="74">
        <v>66910</v>
      </c>
      <c r="M515" s="67">
        <v>46054</v>
      </c>
    </row>
    <row r="516" spans="1:13" x14ac:dyDescent="0.2">
      <c r="A516" s="54"/>
      <c r="B516" s="69" t="s">
        <v>1451</v>
      </c>
      <c r="C516" s="126" t="s">
        <v>42</v>
      </c>
      <c r="D516" s="126" t="s">
        <v>42</v>
      </c>
      <c r="E516" s="75"/>
      <c r="F516" s="56"/>
      <c r="G516" s="139"/>
      <c r="H516" s="70">
        <v>46077.629120370373</v>
      </c>
      <c r="I516" s="56"/>
      <c r="J516" s="56"/>
      <c r="K516" s="56"/>
      <c r="L516" s="71">
        <v>64260</v>
      </c>
      <c r="M516" s="67">
        <v>46054</v>
      </c>
    </row>
    <row r="517" spans="1:13" x14ac:dyDescent="0.2">
      <c r="A517" s="54"/>
      <c r="B517" s="72" t="s">
        <v>1452</v>
      </c>
      <c r="C517" s="56" t="s">
        <v>204</v>
      </c>
      <c r="D517" s="96" t="s">
        <v>1615</v>
      </c>
      <c r="E517" s="75"/>
      <c r="F517" s="56"/>
      <c r="G517" s="139"/>
      <c r="H517" s="73">
        <v>46077.611678240741</v>
      </c>
      <c r="I517" s="56"/>
      <c r="J517" s="56"/>
      <c r="K517" s="56"/>
      <c r="L517" s="74">
        <v>190400</v>
      </c>
      <c r="M517" s="67">
        <v>46054</v>
      </c>
    </row>
    <row r="518" spans="1:13" x14ac:dyDescent="0.2">
      <c r="A518" s="54"/>
      <c r="B518" s="72" t="s">
        <v>1453</v>
      </c>
      <c r="C518" s="56" t="s">
        <v>204</v>
      </c>
      <c r="D518" s="96" t="s">
        <v>1615</v>
      </c>
      <c r="E518" s="75"/>
      <c r="F518" s="56"/>
      <c r="G518" s="139"/>
      <c r="H518" s="73">
        <v>46077.527141203704</v>
      </c>
      <c r="I518" s="56"/>
      <c r="J518" s="56"/>
      <c r="K518" s="56"/>
      <c r="L518" s="74">
        <v>762433</v>
      </c>
      <c r="M518" s="67">
        <v>46054</v>
      </c>
    </row>
    <row r="519" spans="1:13" x14ac:dyDescent="0.2">
      <c r="A519" s="54"/>
      <c r="B519" s="69" t="s">
        <v>1454</v>
      </c>
      <c r="C519" s="56" t="s">
        <v>204</v>
      </c>
      <c r="D519" s="96" t="s">
        <v>1615</v>
      </c>
      <c r="E519" s="75"/>
      <c r="F519" s="56"/>
      <c r="G519" s="139"/>
      <c r="H519" s="70">
        <v>46077.474050925928</v>
      </c>
      <c r="I519" s="56"/>
      <c r="J519" s="56"/>
      <c r="K519" s="56"/>
      <c r="L519" s="71">
        <v>3278000.18</v>
      </c>
      <c r="M519" s="67">
        <v>46054</v>
      </c>
    </row>
    <row r="520" spans="1:13" x14ac:dyDescent="0.2">
      <c r="A520" s="54"/>
      <c r="B520" s="69" t="s">
        <v>1455</v>
      </c>
      <c r="C520" s="96" t="s">
        <v>43</v>
      </c>
      <c r="D520" s="96" t="s">
        <v>1615</v>
      </c>
      <c r="E520" s="75"/>
      <c r="F520" s="56"/>
      <c r="G520" s="139"/>
      <c r="H520" s="70">
        <v>46076.508275462962</v>
      </c>
      <c r="I520" s="56"/>
      <c r="J520" s="56"/>
      <c r="K520" s="56"/>
      <c r="L520" s="71">
        <v>2310000</v>
      </c>
      <c r="M520" s="67">
        <v>46054</v>
      </c>
    </row>
    <row r="521" spans="1:13" x14ac:dyDescent="0.2">
      <c r="A521" s="54"/>
      <c r="B521" s="72" t="s">
        <v>1456</v>
      </c>
      <c r="C521" s="56" t="s">
        <v>204</v>
      </c>
      <c r="D521" s="96" t="s">
        <v>1615</v>
      </c>
      <c r="E521" s="75"/>
      <c r="F521" s="56"/>
      <c r="G521" s="139"/>
      <c r="H521" s="73">
        <v>46076.452349537038</v>
      </c>
      <c r="I521" s="56"/>
      <c r="J521" s="56"/>
      <c r="K521" s="56"/>
      <c r="L521" s="74">
        <v>157675</v>
      </c>
      <c r="M521" s="67">
        <v>46054</v>
      </c>
    </row>
    <row r="522" spans="1:13" x14ac:dyDescent="0.2">
      <c r="A522" s="54"/>
      <c r="B522" s="72" t="s">
        <v>1457</v>
      </c>
      <c r="C522" s="56" t="s">
        <v>204</v>
      </c>
      <c r="D522" s="96" t="s">
        <v>1615</v>
      </c>
      <c r="E522" s="75"/>
      <c r="F522" s="56"/>
      <c r="G522" s="139"/>
      <c r="H522" s="73">
        <v>46073.533449074072</v>
      </c>
      <c r="I522" s="56"/>
      <c r="J522" s="56"/>
      <c r="K522" s="56"/>
      <c r="L522" s="74">
        <v>675300.01</v>
      </c>
      <c r="M522" s="67">
        <v>46054</v>
      </c>
    </row>
    <row r="523" spans="1:13" x14ac:dyDescent="0.2">
      <c r="A523" s="54"/>
      <c r="B523" s="69" t="s">
        <v>1458</v>
      </c>
      <c r="C523" s="56" t="s">
        <v>204</v>
      </c>
      <c r="D523" s="96" t="s">
        <v>1615</v>
      </c>
      <c r="E523" s="75"/>
      <c r="F523" s="56"/>
      <c r="G523" s="139"/>
      <c r="H523" s="70">
        <v>46073.51221064815</v>
      </c>
      <c r="I523" s="56"/>
      <c r="J523" s="56"/>
      <c r="K523" s="56"/>
      <c r="L523" s="71">
        <v>546210</v>
      </c>
      <c r="M523" s="67">
        <v>46054</v>
      </c>
    </row>
    <row r="524" spans="1:13" x14ac:dyDescent="0.2">
      <c r="A524" s="54"/>
      <c r="B524" s="72" t="s">
        <v>1459</v>
      </c>
      <c r="C524" s="96" t="s">
        <v>0</v>
      </c>
      <c r="D524" s="96" t="s">
        <v>0</v>
      </c>
      <c r="E524" s="75"/>
      <c r="F524" s="56"/>
      <c r="G524" s="139"/>
      <c r="H524" s="73">
        <v>46073.507349537038</v>
      </c>
      <c r="I524" s="56"/>
      <c r="J524" s="56"/>
      <c r="K524" s="56"/>
      <c r="L524" s="74">
        <v>1097095.99999999</v>
      </c>
      <c r="M524" s="67">
        <v>46054</v>
      </c>
    </row>
    <row r="525" spans="1:13" x14ac:dyDescent="0.2">
      <c r="A525" s="54"/>
      <c r="B525" s="69" t="s">
        <v>1460</v>
      </c>
      <c r="C525" s="56" t="s">
        <v>204</v>
      </c>
      <c r="D525" s="96" t="s">
        <v>1615</v>
      </c>
      <c r="E525" s="75"/>
      <c r="F525" s="56"/>
      <c r="G525" s="139"/>
      <c r="H525" s="70">
        <v>46073.406307870369</v>
      </c>
      <c r="I525" s="56"/>
      <c r="J525" s="56"/>
      <c r="K525" s="56"/>
      <c r="L525" s="71">
        <v>58548</v>
      </c>
      <c r="M525" s="67">
        <v>46054</v>
      </c>
    </row>
    <row r="526" spans="1:13" x14ac:dyDescent="0.2">
      <c r="A526" s="54"/>
      <c r="B526" s="72" t="s">
        <v>1461</v>
      </c>
      <c r="C526" s="56" t="s">
        <v>204</v>
      </c>
      <c r="D526" s="96" t="s">
        <v>1615</v>
      </c>
      <c r="E526" s="75"/>
      <c r="F526" s="56"/>
      <c r="G526" s="139"/>
      <c r="H526" s="73">
        <v>46073.366608796299</v>
      </c>
      <c r="I526" s="56"/>
      <c r="J526" s="56"/>
      <c r="K526" s="56"/>
      <c r="L526" s="74">
        <v>2483292</v>
      </c>
      <c r="M526" s="67">
        <v>46054</v>
      </c>
    </row>
    <row r="527" spans="1:13" x14ac:dyDescent="0.2">
      <c r="A527" s="54"/>
      <c r="B527" s="69" t="s">
        <v>1462</v>
      </c>
      <c r="C527" s="56" t="s">
        <v>204</v>
      </c>
      <c r="D527" s="96" t="s">
        <v>1615</v>
      </c>
      <c r="E527" s="75"/>
      <c r="F527" s="56"/>
      <c r="G527" s="139"/>
      <c r="H527" s="70">
        <v>46072.65625</v>
      </c>
      <c r="I527" s="56"/>
      <c r="J527" s="56"/>
      <c r="K527" s="56"/>
      <c r="L527" s="71">
        <v>5907643.1399999997</v>
      </c>
      <c r="M527" s="67">
        <v>46054</v>
      </c>
    </row>
    <row r="528" spans="1:13" x14ac:dyDescent="0.2">
      <c r="A528" s="54"/>
      <c r="B528" s="72" t="s">
        <v>1463</v>
      </c>
      <c r="C528" s="56" t="s">
        <v>204</v>
      </c>
      <c r="D528" s="96" t="s">
        <v>1615</v>
      </c>
      <c r="E528" s="75"/>
      <c r="F528" s="56"/>
      <c r="G528" s="139"/>
      <c r="H528" s="73">
        <v>46072.63658564815</v>
      </c>
      <c r="I528" s="56"/>
      <c r="J528" s="56"/>
      <c r="K528" s="56"/>
      <c r="L528" s="74">
        <v>385560</v>
      </c>
      <c r="M528" s="67">
        <v>46054</v>
      </c>
    </row>
    <row r="529" spans="1:13" x14ac:dyDescent="0.2">
      <c r="A529" s="54"/>
      <c r="B529" s="69" t="s">
        <v>1464</v>
      </c>
      <c r="C529" s="56" t="s">
        <v>204</v>
      </c>
      <c r="D529" s="96" t="s">
        <v>1615</v>
      </c>
      <c r="E529" s="75"/>
      <c r="F529" s="56"/>
      <c r="G529" s="139"/>
      <c r="H529" s="70">
        <v>46072.539537037039</v>
      </c>
      <c r="I529" s="56"/>
      <c r="J529" s="56"/>
      <c r="K529" s="56"/>
      <c r="L529" s="71">
        <v>3549999.67</v>
      </c>
      <c r="M529" s="67">
        <v>46054</v>
      </c>
    </row>
    <row r="530" spans="1:13" x14ac:dyDescent="0.2">
      <c r="A530" s="54"/>
      <c r="B530" s="72" t="s">
        <v>1465</v>
      </c>
      <c r="C530" s="56" t="s">
        <v>204</v>
      </c>
      <c r="D530" s="96" t="s">
        <v>1615</v>
      </c>
      <c r="E530" s="75"/>
      <c r="F530" s="56"/>
      <c r="G530" s="139"/>
      <c r="H530" s="73">
        <v>46072.493043981478</v>
      </c>
      <c r="I530" s="56"/>
      <c r="J530" s="56"/>
      <c r="K530" s="56"/>
      <c r="L530" s="74">
        <v>58905</v>
      </c>
      <c r="M530" s="67">
        <v>46054</v>
      </c>
    </row>
    <row r="531" spans="1:13" x14ac:dyDescent="0.2">
      <c r="A531" s="54"/>
      <c r="B531" s="69" t="s">
        <v>1466</v>
      </c>
      <c r="C531" s="126" t="s">
        <v>42</v>
      </c>
      <c r="D531" s="126" t="s">
        <v>42</v>
      </c>
      <c r="E531" s="75"/>
      <c r="F531" s="56"/>
      <c r="G531" s="139"/>
      <c r="H531" s="70">
        <v>46071.751851851855</v>
      </c>
      <c r="I531" s="56"/>
      <c r="J531" s="56"/>
      <c r="K531" s="56"/>
      <c r="L531" s="71">
        <v>689894.17</v>
      </c>
      <c r="M531" s="67">
        <v>46054</v>
      </c>
    </row>
    <row r="532" spans="1:13" x14ac:dyDescent="0.2">
      <c r="A532" s="54"/>
      <c r="B532" s="72" t="s">
        <v>1467</v>
      </c>
      <c r="C532" s="56" t="s">
        <v>204</v>
      </c>
      <c r="D532" s="96" t="s">
        <v>1615</v>
      </c>
      <c r="E532" s="75"/>
      <c r="F532" s="56"/>
      <c r="G532" s="139"/>
      <c r="H532" s="73">
        <v>46071.707465277781</v>
      </c>
      <c r="I532" s="56"/>
      <c r="J532" s="56"/>
      <c r="K532" s="56"/>
      <c r="L532" s="74">
        <v>91500.29</v>
      </c>
      <c r="M532" s="67">
        <v>46054</v>
      </c>
    </row>
    <row r="533" spans="1:13" x14ac:dyDescent="0.2">
      <c r="A533" s="54"/>
      <c r="B533" s="69" t="s">
        <v>1468</v>
      </c>
      <c r="C533" s="56" t="s">
        <v>204</v>
      </c>
      <c r="D533" s="96" t="s">
        <v>1615</v>
      </c>
      <c r="E533" s="75"/>
      <c r="F533" s="56"/>
      <c r="G533" s="139"/>
      <c r="H533" s="70">
        <v>46071.646770833337</v>
      </c>
      <c r="I533" s="56"/>
      <c r="J533" s="56"/>
      <c r="K533" s="56"/>
      <c r="L533" s="71">
        <v>394500.47</v>
      </c>
      <c r="M533" s="67">
        <v>46054</v>
      </c>
    </row>
    <row r="534" spans="1:13" x14ac:dyDescent="0.2">
      <c r="A534" s="54"/>
      <c r="B534" s="72" t="s">
        <v>1469</v>
      </c>
      <c r="C534" s="126" t="s">
        <v>42</v>
      </c>
      <c r="D534" s="126" t="s">
        <v>42</v>
      </c>
      <c r="E534" s="75"/>
      <c r="F534" s="56"/>
      <c r="G534" s="139"/>
      <c r="H534" s="73">
        <v>46071.532638888886</v>
      </c>
      <c r="I534" s="56"/>
      <c r="J534" s="56"/>
      <c r="K534" s="56"/>
      <c r="L534" s="74">
        <v>618002.69999999995</v>
      </c>
      <c r="M534" s="67">
        <v>46054</v>
      </c>
    </row>
    <row r="535" spans="1:13" x14ac:dyDescent="0.2">
      <c r="A535" s="54"/>
      <c r="B535" s="69" t="s">
        <v>1470</v>
      </c>
      <c r="C535" s="56" t="s">
        <v>204</v>
      </c>
      <c r="D535" s="96" t="s">
        <v>1615</v>
      </c>
      <c r="E535" s="75"/>
      <c r="F535" s="56"/>
      <c r="G535" s="139"/>
      <c r="H535" s="70">
        <v>46071.523888888885</v>
      </c>
      <c r="I535" s="56"/>
      <c r="J535" s="56"/>
      <c r="K535" s="56"/>
      <c r="L535" s="71">
        <v>3545724</v>
      </c>
      <c r="M535" s="67">
        <v>46054</v>
      </c>
    </row>
    <row r="536" spans="1:13" x14ac:dyDescent="0.2">
      <c r="A536" s="54"/>
      <c r="B536" s="72" t="s">
        <v>1471</v>
      </c>
      <c r="C536" s="56" t="s">
        <v>204</v>
      </c>
      <c r="D536" s="96" t="s">
        <v>1615</v>
      </c>
      <c r="E536" s="75"/>
      <c r="F536" s="56"/>
      <c r="G536" s="139"/>
      <c r="H536" s="73">
        <v>46071.394375000003</v>
      </c>
      <c r="I536" s="56"/>
      <c r="J536" s="56"/>
      <c r="K536" s="56"/>
      <c r="L536" s="74">
        <v>589050</v>
      </c>
      <c r="M536" s="67">
        <v>46054</v>
      </c>
    </row>
    <row r="537" spans="1:13" x14ac:dyDescent="0.2">
      <c r="A537" s="54"/>
      <c r="B537" s="69" t="s">
        <v>1472</v>
      </c>
      <c r="C537" s="56" t="s">
        <v>204</v>
      </c>
      <c r="D537" s="96" t="s">
        <v>1615</v>
      </c>
      <c r="E537" s="75"/>
      <c r="F537" s="56"/>
      <c r="G537" s="139"/>
      <c r="H537" s="70">
        <v>46070.711064814815</v>
      </c>
      <c r="I537" s="56"/>
      <c r="J537" s="56"/>
      <c r="K537" s="56"/>
      <c r="L537" s="71">
        <v>67473</v>
      </c>
      <c r="M537" s="67">
        <v>46054</v>
      </c>
    </row>
    <row r="538" spans="1:13" x14ac:dyDescent="0.2">
      <c r="A538" s="54"/>
      <c r="B538" s="72" t="s">
        <v>1473</v>
      </c>
      <c r="C538" s="56" t="s">
        <v>204</v>
      </c>
      <c r="D538" s="96" t="s">
        <v>1615</v>
      </c>
      <c r="E538" s="75"/>
      <c r="F538" s="56"/>
      <c r="G538" s="139"/>
      <c r="H538" s="73">
        <v>46070.698530092595</v>
      </c>
      <c r="I538" s="56"/>
      <c r="J538" s="56"/>
      <c r="K538" s="56"/>
      <c r="L538" s="74">
        <v>6794891.6699999999</v>
      </c>
      <c r="M538" s="67">
        <v>46054</v>
      </c>
    </row>
    <row r="539" spans="1:13" x14ac:dyDescent="0.2">
      <c r="A539" s="54"/>
      <c r="B539" s="72" t="s">
        <v>1474</v>
      </c>
      <c r="C539" s="126" t="s">
        <v>42</v>
      </c>
      <c r="D539" s="126" t="s">
        <v>42</v>
      </c>
      <c r="E539" s="75"/>
      <c r="F539" s="56"/>
      <c r="G539" s="139"/>
      <c r="H539" s="73">
        <v>46070.620219907411</v>
      </c>
      <c r="I539" s="56"/>
      <c r="J539" s="56"/>
      <c r="K539" s="56"/>
      <c r="L539" s="74">
        <v>771885.17</v>
      </c>
      <c r="M539" s="67">
        <v>46054</v>
      </c>
    </row>
    <row r="540" spans="1:13" x14ac:dyDescent="0.2">
      <c r="A540" s="54"/>
      <c r="B540" s="69" t="s">
        <v>1475</v>
      </c>
      <c r="C540" s="56" t="s">
        <v>204</v>
      </c>
      <c r="D540" s="96" t="s">
        <v>1615</v>
      </c>
      <c r="E540" s="75"/>
      <c r="F540" s="56"/>
      <c r="G540" s="139"/>
      <c r="H540" s="70">
        <v>46070.613240740742</v>
      </c>
      <c r="I540" s="56"/>
      <c r="J540" s="56"/>
      <c r="K540" s="56"/>
      <c r="L540" s="71">
        <v>1380400</v>
      </c>
      <c r="M540" s="67">
        <v>46054</v>
      </c>
    </row>
    <row r="541" spans="1:13" x14ac:dyDescent="0.2">
      <c r="A541" s="54"/>
      <c r="B541" s="72" t="s">
        <v>1476</v>
      </c>
      <c r="C541" s="126" t="s">
        <v>42</v>
      </c>
      <c r="D541" s="126" t="s">
        <v>42</v>
      </c>
      <c r="E541" s="75"/>
      <c r="F541" s="56"/>
      <c r="G541" s="139"/>
      <c r="H541" s="73">
        <v>46070.543611111112</v>
      </c>
      <c r="I541" s="56"/>
      <c r="J541" s="56"/>
      <c r="K541" s="56"/>
      <c r="L541" s="74">
        <v>230200.74</v>
      </c>
      <c r="M541" s="67">
        <v>46054</v>
      </c>
    </row>
    <row r="542" spans="1:13" x14ac:dyDescent="0.2">
      <c r="A542" s="54"/>
      <c r="B542" s="69" t="s">
        <v>1477</v>
      </c>
      <c r="C542" s="56" t="s">
        <v>204</v>
      </c>
      <c r="D542" s="96" t="s">
        <v>1615</v>
      </c>
      <c r="E542" s="75"/>
      <c r="F542" s="56"/>
      <c r="G542" s="139"/>
      <c r="H542" s="70">
        <v>46070.513171296298</v>
      </c>
      <c r="I542" s="56"/>
      <c r="J542" s="56"/>
      <c r="K542" s="56"/>
      <c r="L542" s="71">
        <v>819910</v>
      </c>
      <c r="M542" s="67">
        <v>46054</v>
      </c>
    </row>
    <row r="543" spans="1:13" x14ac:dyDescent="0.2">
      <c r="A543" s="54"/>
      <c r="B543" s="72" t="s">
        <v>1478</v>
      </c>
      <c r="C543" s="126" t="s">
        <v>42</v>
      </c>
      <c r="D543" s="126" t="s">
        <v>42</v>
      </c>
      <c r="E543" s="75"/>
      <c r="F543" s="56"/>
      <c r="G543" s="139"/>
      <c r="H543" s="73">
        <v>46070.45034722222</v>
      </c>
      <c r="I543" s="56"/>
      <c r="J543" s="56"/>
      <c r="K543" s="56"/>
      <c r="L543" s="74">
        <v>523600</v>
      </c>
      <c r="M543" s="67">
        <v>46054</v>
      </c>
    </row>
    <row r="544" spans="1:13" x14ac:dyDescent="0.2">
      <c r="A544" s="54"/>
      <c r="B544" s="72" t="s">
        <v>1479</v>
      </c>
      <c r="C544" s="56" t="s">
        <v>204</v>
      </c>
      <c r="D544" s="96" t="s">
        <v>1615</v>
      </c>
      <c r="E544" s="75"/>
      <c r="F544" s="56"/>
      <c r="G544" s="139"/>
      <c r="H544" s="73">
        <v>46070.427754629629</v>
      </c>
      <c r="I544" s="56"/>
      <c r="J544" s="56"/>
      <c r="K544" s="56"/>
      <c r="L544" s="74">
        <v>1755250</v>
      </c>
      <c r="M544" s="67">
        <v>46054</v>
      </c>
    </row>
    <row r="545" spans="1:13" x14ac:dyDescent="0.2">
      <c r="A545" s="54"/>
      <c r="B545" s="69" t="s">
        <v>1480</v>
      </c>
      <c r="C545" s="56" t="s">
        <v>204</v>
      </c>
      <c r="D545" s="96" t="s">
        <v>1615</v>
      </c>
      <c r="E545" s="75"/>
      <c r="F545" s="56"/>
      <c r="G545" s="139"/>
      <c r="H545" s="70">
        <v>46070.414259259262</v>
      </c>
      <c r="I545" s="56"/>
      <c r="J545" s="56"/>
      <c r="K545" s="56"/>
      <c r="L545" s="71">
        <v>452200</v>
      </c>
      <c r="M545" s="67">
        <v>46054</v>
      </c>
    </row>
    <row r="546" spans="1:13" x14ac:dyDescent="0.2">
      <c r="A546" s="54"/>
      <c r="B546" s="72" t="s">
        <v>1481</v>
      </c>
      <c r="C546" s="56" t="s">
        <v>204</v>
      </c>
      <c r="D546" s="96" t="s">
        <v>1615</v>
      </c>
      <c r="E546" s="75"/>
      <c r="F546" s="56"/>
      <c r="G546" s="139"/>
      <c r="H546" s="73">
        <v>46070.362615740742</v>
      </c>
      <c r="I546" s="56"/>
      <c r="J546" s="56"/>
      <c r="K546" s="56"/>
      <c r="L546" s="74">
        <v>3866055.34</v>
      </c>
      <c r="M546" s="67">
        <v>46054</v>
      </c>
    </row>
    <row r="547" spans="1:13" x14ac:dyDescent="0.2">
      <c r="A547" s="54"/>
      <c r="B547" s="69" t="s">
        <v>1482</v>
      </c>
      <c r="C547" s="56" t="s">
        <v>204</v>
      </c>
      <c r="D547" s="96" t="s">
        <v>1615</v>
      </c>
      <c r="E547" s="75"/>
      <c r="F547" s="56"/>
      <c r="G547" s="139"/>
      <c r="H547" s="70">
        <v>46069.781226851854</v>
      </c>
      <c r="I547" s="56"/>
      <c r="J547" s="56"/>
      <c r="K547" s="56"/>
      <c r="L547" s="71">
        <v>2294439</v>
      </c>
      <c r="M547" s="67">
        <v>46054</v>
      </c>
    </row>
    <row r="548" spans="1:13" x14ac:dyDescent="0.2">
      <c r="A548" s="54"/>
      <c r="B548" s="72" t="s">
        <v>1483</v>
      </c>
      <c r="C548" s="126" t="s">
        <v>42</v>
      </c>
      <c r="D548" s="126" t="s">
        <v>42</v>
      </c>
      <c r="E548" s="75"/>
      <c r="F548" s="56"/>
      <c r="G548" s="139"/>
      <c r="H548" s="73">
        <v>46069.695868055554</v>
      </c>
      <c r="I548" s="56"/>
      <c r="J548" s="56"/>
      <c r="K548" s="56"/>
      <c r="L548" s="74">
        <v>238000</v>
      </c>
      <c r="M548" s="67">
        <v>46054</v>
      </c>
    </row>
    <row r="549" spans="1:13" x14ac:dyDescent="0.2">
      <c r="A549" s="54"/>
      <c r="B549" s="69" t="s">
        <v>1484</v>
      </c>
      <c r="C549" s="126" t="s">
        <v>42</v>
      </c>
      <c r="D549" s="126" t="s">
        <v>42</v>
      </c>
      <c r="E549" s="75"/>
      <c r="F549" s="56"/>
      <c r="G549" s="139"/>
      <c r="H549" s="70">
        <v>46069.670497685183</v>
      </c>
      <c r="I549" s="56"/>
      <c r="J549" s="56"/>
      <c r="K549" s="56"/>
      <c r="L549" s="71">
        <v>336586.74</v>
      </c>
      <c r="M549" s="67">
        <v>46054</v>
      </c>
    </row>
    <row r="550" spans="1:13" x14ac:dyDescent="0.2">
      <c r="A550" s="54"/>
      <c r="B550" s="72" t="s">
        <v>1485</v>
      </c>
      <c r="C550" s="56" t="s">
        <v>204</v>
      </c>
      <c r="D550" s="96" t="s">
        <v>1615</v>
      </c>
      <c r="E550" s="75"/>
      <c r="F550" s="56"/>
      <c r="G550" s="139"/>
      <c r="H550" s="73">
        <v>46069.655925925923</v>
      </c>
      <c r="I550" s="56"/>
      <c r="J550" s="56"/>
      <c r="K550" s="56"/>
      <c r="L550" s="74">
        <v>644551.6</v>
      </c>
      <c r="M550" s="67">
        <v>46054</v>
      </c>
    </row>
    <row r="551" spans="1:13" x14ac:dyDescent="0.2">
      <c r="A551" s="54"/>
      <c r="B551" s="69" t="s">
        <v>1486</v>
      </c>
      <c r="C551" s="96" t="s">
        <v>43</v>
      </c>
      <c r="D551" s="96" t="s">
        <v>1615</v>
      </c>
      <c r="E551" s="75"/>
      <c r="F551" s="56"/>
      <c r="G551" s="139"/>
      <c r="H551" s="70">
        <v>46069.639594907407</v>
      </c>
      <c r="I551" s="56"/>
      <c r="J551" s="56"/>
      <c r="K551" s="56"/>
      <c r="L551" s="71">
        <v>191692</v>
      </c>
      <c r="M551" s="67">
        <v>46054</v>
      </c>
    </row>
    <row r="552" spans="1:13" x14ac:dyDescent="0.2">
      <c r="A552" s="54"/>
      <c r="B552" s="72" t="s">
        <v>1487</v>
      </c>
      <c r="C552" s="56" t="s">
        <v>204</v>
      </c>
      <c r="D552" s="96" t="s">
        <v>1615</v>
      </c>
      <c r="E552" s="75"/>
      <c r="F552" s="56"/>
      <c r="G552" s="139"/>
      <c r="H552" s="73">
        <v>46069.615937499999</v>
      </c>
      <c r="I552" s="56"/>
      <c r="J552" s="56"/>
      <c r="K552" s="56"/>
      <c r="L552" s="74">
        <v>999600</v>
      </c>
      <c r="M552" s="67">
        <v>46054</v>
      </c>
    </row>
    <row r="553" spans="1:13" x14ac:dyDescent="0.2">
      <c r="A553" s="54"/>
      <c r="B553" s="72" t="s">
        <v>1488</v>
      </c>
      <c r="C553" s="56" t="s">
        <v>204</v>
      </c>
      <c r="D553" s="96" t="s">
        <v>1615</v>
      </c>
      <c r="E553" s="75"/>
      <c r="F553" s="56"/>
      <c r="G553" s="139"/>
      <c r="H553" s="73">
        <v>46066.592280092591</v>
      </c>
      <c r="I553" s="56"/>
      <c r="J553" s="56"/>
      <c r="K553" s="56"/>
      <c r="L553" s="74">
        <v>6693583.4000000004</v>
      </c>
      <c r="M553" s="67">
        <v>46054</v>
      </c>
    </row>
    <row r="554" spans="1:13" x14ac:dyDescent="0.2">
      <c r="A554" s="54"/>
      <c r="B554" s="69" t="s">
        <v>1489</v>
      </c>
      <c r="C554" s="56" t="s">
        <v>204</v>
      </c>
      <c r="D554" s="96" t="s">
        <v>1615</v>
      </c>
      <c r="E554" s="75"/>
      <c r="F554" s="56"/>
      <c r="G554" s="139"/>
      <c r="H554" s="70">
        <v>46066.513865740744</v>
      </c>
      <c r="I554" s="56"/>
      <c r="J554" s="56"/>
      <c r="K554" s="56"/>
      <c r="L554" s="71">
        <v>525000.63</v>
      </c>
      <c r="M554" s="67">
        <v>46054</v>
      </c>
    </row>
    <row r="555" spans="1:13" x14ac:dyDescent="0.2">
      <c r="A555" s="54"/>
      <c r="B555" s="72" t="s">
        <v>1490</v>
      </c>
      <c r="C555" s="56" t="s">
        <v>204</v>
      </c>
      <c r="D555" s="96" t="s">
        <v>1615</v>
      </c>
      <c r="E555" s="75"/>
      <c r="F555" s="56"/>
      <c r="G555" s="139"/>
      <c r="H555" s="73">
        <v>46065.702662037038</v>
      </c>
      <c r="I555" s="56"/>
      <c r="J555" s="56"/>
      <c r="K555" s="56"/>
      <c r="L555" s="74">
        <v>1224510</v>
      </c>
      <c r="M555" s="67">
        <v>46054</v>
      </c>
    </row>
    <row r="556" spans="1:13" x14ac:dyDescent="0.2">
      <c r="A556" s="54"/>
      <c r="B556" s="69" t="s">
        <v>1491</v>
      </c>
      <c r="C556" s="56" t="s">
        <v>204</v>
      </c>
      <c r="D556" s="96" t="s">
        <v>1615</v>
      </c>
      <c r="E556" s="75"/>
      <c r="F556" s="56"/>
      <c r="G556" s="139"/>
      <c r="H556" s="70">
        <v>46065.618935185186</v>
      </c>
      <c r="I556" s="56"/>
      <c r="J556" s="56"/>
      <c r="K556" s="56"/>
      <c r="L556" s="71">
        <v>1019991.84</v>
      </c>
      <c r="M556" s="67">
        <v>46054</v>
      </c>
    </row>
    <row r="557" spans="1:13" x14ac:dyDescent="0.2">
      <c r="A557" s="54"/>
      <c r="B557" s="72" t="s">
        <v>1492</v>
      </c>
      <c r="C557" s="56" t="s">
        <v>204</v>
      </c>
      <c r="D557" s="96" t="s">
        <v>1615</v>
      </c>
      <c r="E557" s="75"/>
      <c r="F557" s="56"/>
      <c r="G557" s="139"/>
      <c r="H557" s="73">
        <v>46065.551111111112</v>
      </c>
      <c r="I557" s="56"/>
      <c r="J557" s="56"/>
      <c r="K557" s="56"/>
      <c r="L557" s="74">
        <v>879648</v>
      </c>
      <c r="M557" s="67">
        <v>46054</v>
      </c>
    </row>
    <row r="558" spans="1:13" x14ac:dyDescent="0.2">
      <c r="A558" s="54"/>
      <c r="B558" s="72" t="s">
        <v>1493</v>
      </c>
      <c r="C558" s="56" t="s">
        <v>204</v>
      </c>
      <c r="D558" s="96" t="s">
        <v>1615</v>
      </c>
      <c r="E558" s="75"/>
      <c r="F558" s="56"/>
      <c r="G558" s="139"/>
      <c r="H558" s="73">
        <v>46064.705763888887</v>
      </c>
      <c r="I558" s="56"/>
      <c r="J558" s="56"/>
      <c r="K558" s="56"/>
      <c r="L558" s="74">
        <v>868700</v>
      </c>
      <c r="M558" s="67">
        <v>46054</v>
      </c>
    </row>
    <row r="559" spans="1:13" x14ac:dyDescent="0.2">
      <c r="A559" s="54"/>
      <c r="B559" s="72" t="s">
        <v>1494</v>
      </c>
      <c r="C559" s="56" t="s">
        <v>204</v>
      </c>
      <c r="D559" s="96" t="s">
        <v>1615</v>
      </c>
      <c r="E559" s="75"/>
      <c r="F559" s="56"/>
      <c r="G559" s="139"/>
      <c r="H559" s="73">
        <v>46063.719039351854</v>
      </c>
      <c r="I559" s="56"/>
      <c r="J559" s="56"/>
      <c r="K559" s="56"/>
      <c r="L559" s="74">
        <v>5140800</v>
      </c>
      <c r="M559" s="67">
        <v>46054</v>
      </c>
    </row>
    <row r="560" spans="1:13" x14ac:dyDescent="0.2">
      <c r="A560" s="54"/>
      <c r="B560" s="69" t="s">
        <v>1495</v>
      </c>
      <c r="C560" s="96" t="s">
        <v>43</v>
      </c>
      <c r="D560" s="96" t="s">
        <v>1615</v>
      </c>
      <c r="E560" s="75"/>
      <c r="F560" s="56"/>
      <c r="G560" s="139"/>
      <c r="H560" s="70">
        <v>46063.666331018518</v>
      </c>
      <c r="I560" s="56"/>
      <c r="J560" s="56"/>
      <c r="K560" s="56"/>
      <c r="L560" s="71">
        <v>216060</v>
      </c>
      <c r="M560" s="67">
        <v>46054</v>
      </c>
    </row>
    <row r="561" spans="1:13" x14ac:dyDescent="0.2">
      <c r="A561" s="54"/>
      <c r="B561" s="69" t="s">
        <v>1496</v>
      </c>
      <c r="C561" s="126" t="s">
        <v>42</v>
      </c>
      <c r="D561" s="126" t="s">
        <v>42</v>
      </c>
      <c r="E561" s="75"/>
      <c r="F561" s="56"/>
      <c r="G561" s="139"/>
      <c r="H561" s="70">
        <v>46063.498449074075</v>
      </c>
      <c r="I561" s="56"/>
      <c r="J561" s="56"/>
      <c r="K561" s="56"/>
      <c r="L561" s="71">
        <v>2023000</v>
      </c>
      <c r="M561" s="67">
        <v>46054</v>
      </c>
    </row>
    <row r="562" spans="1:13" x14ac:dyDescent="0.2">
      <c r="A562" s="54"/>
      <c r="B562" s="72" t="s">
        <v>1497</v>
      </c>
      <c r="C562" s="126" t="s">
        <v>42</v>
      </c>
      <c r="D562" s="126" t="s">
        <v>42</v>
      </c>
      <c r="E562" s="75"/>
      <c r="F562" s="56"/>
      <c r="G562" s="139"/>
      <c r="H562" s="73">
        <v>46063.419027777774</v>
      </c>
      <c r="I562" s="56"/>
      <c r="J562" s="56"/>
      <c r="K562" s="56"/>
      <c r="L562" s="74">
        <v>1968930.9699927</v>
      </c>
      <c r="M562" s="67">
        <v>46054</v>
      </c>
    </row>
    <row r="563" spans="1:13" x14ac:dyDescent="0.2">
      <c r="A563" s="54"/>
      <c r="B563" s="72" t="s">
        <v>1498</v>
      </c>
      <c r="C563" s="126" t="s">
        <v>42</v>
      </c>
      <c r="D563" s="126" t="s">
        <v>42</v>
      </c>
      <c r="E563" s="75"/>
      <c r="F563" s="56"/>
      <c r="G563" s="139"/>
      <c r="H563" s="73">
        <v>46062.685439814813</v>
      </c>
      <c r="I563" s="56"/>
      <c r="J563" s="56"/>
      <c r="K563" s="56"/>
      <c r="L563" s="74">
        <v>1948033.57</v>
      </c>
      <c r="M563" s="67">
        <v>46054</v>
      </c>
    </row>
    <row r="564" spans="1:13" x14ac:dyDescent="0.2">
      <c r="A564" s="54"/>
      <c r="B564" s="69" t="s">
        <v>1499</v>
      </c>
      <c r="C564" s="56" t="s">
        <v>204</v>
      </c>
      <c r="D564" s="96" t="s">
        <v>1615</v>
      </c>
      <c r="E564" s="75"/>
      <c r="F564" s="56"/>
      <c r="G564" s="139"/>
      <c r="H564" s="70">
        <v>46062.685196759259</v>
      </c>
      <c r="I564" s="56"/>
      <c r="J564" s="56"/>
      <c r="K564" s="56"/>
      <c r="L564" s="71">
        <v>226100</v>
      </c>
      <c r="M564" s="67">
        <v>46054</v>
      </c>
    </row>
    <row r="565" spans="1:13" x14ac:dyDescent="0.2">
      <c r="A565" s="54"/>
      <c r="B565" s="72" t="s">
        <v>1500</v>
      </c>
      <c r="C565" s="56" t="s">
        <v>204</v>
      </c>
      <c r="D565" s="96" t="s">
        <v>1615</v>
      </c>
      <c r="E565" s="75"/>
      <c r="F565" s="56"/>
      <c r="G565" s="139"/>
      <c r="H565" s="73">
        <v>46062.654004629629</v>
      </c>
      <c r="I565" s="56"/>
      <c r="J565" s="56"/>
      <c r="K565" s="56"/>
      <c r="L565" s="74">
        <v>2951200</v>
      </c>
      <c r="M565" s="67">
        <v>46054</v>
      </c>
    </row>
    <row r="566" spans="1:13" x14ac:dyDescent="0.2">
      <c r="A566" s="54"/>
      <c r="B566" s="69" t="s">
        <v>1501</v>
      </c>
      <c r="C566" s="56" t="s">
        <v>204</v>
      </c>
      <c r="D566" s="96" t="s">
        <v>1615</v>
      </c>
      <c r="E566" s="75"/>
      <c r="F566" s="56"/>
      <c r="G566" s="139"/>
      <c r="H566" s="70">
        <v>46062.643692129626</v>
      </c>
      <c r="I566" s="56"/>
      <c r="J566" s="56"/>
      <c r="K566" s="56"/>
      <c r="L566" s="71">
        <v>196112</v>
      </c>
      <c r="M566" s="67">
        <v>46054</v>
      </c>
    </row>
    <row r="567" spans="1:13" x14ac:dyDescent="0.2">
      <c r="A567" s="54"/>
      <c r="B567" s="69" t="s">
        <v>1502</v>
      </c>
      <c r="C567" s="56" t="s">
        <v>204</v>
      </c>
      <c r="D567" s="96" t="s">
        <v>1615</v>
      </c>
      <c r="E567" s="75"/>
      <c r="F567" s="56"/>
      <c r="G567" s="139"/>
      <c r="H567" s="70">
        <v>46062.54378472222</v>
      </c>
      <c r="I567" s="56"/>
      <c r="J567" s="56"/>
      <c r="K567" s="56"/>
      <c r="L567" s="71">
        <v>297500</v>
      </c>
      <c r="M567" s="67">
        <v>46054</v>
      </c>
    </row>
    <row r="568" spans="1:13" x14ac:dyDescent="0.2">
      <c r="A568" s="54"/>
      <c r="B568" s="72" t="s">
        <v>1503</v>
      </c>
      <c r="C568" s="56" t="s">
        <v>204</v>
      </c>
      <c r="D568" s="96" t="s">
        <v>1615</v>
      </c>
      <c r="E568" s="75"/>
      <c r="F568" s="56"/>
      <c r="G568" s="139"/>
      <c r="H568" s="73">
        <v>46062.505324074074</v>
      </c>
      <c r="I568" s="56"/>
      <c r="J568" s="56"/>
      <c r="K568" s="56"/>
      <c r="L568" s="74">
        <v>1624350</v>
      </c>
      <c r="M568" s="67">
        <v>46054</v>
      </c>
    </row>
    <row r="569" spans="1:13" x14ac:dyDescent="0.2">
      <c r="A569" s="54"/>
      <c r="B569" s="69" t="s">
        <v>1504</v>
      </c>
      <c r="C569" s="56" t="s">
        <v>204</v>
      </c>
      <c r="D569" s="96" t="s">
        <v>1615</v>
      </c>
      <c r="E569" s="75"/>
      <c r="F569" s="56"/>
      <c r="G569" s="139"/>
      <c r="H569" s="70">
        <v>46062.496296296296</v>
      </c>
      <c r="I569" s="56"/>
      <c r="J569" s="56"/>
      <c r="K569" s="56"/>
      <c r="L569" s="71">
        <v>182546</v>
      </c>
      <c r="M569" s="67">
        <v>46054</v>
      </c>
    </row>
    <row r="570" spans="1:13" x14ac:dyDescent="0.2">
      <c r="A570" s="54"/>
      <c r="B570" s="72" t="s">
        <v>1505</v>
      </c>
      <c r="C570" s="56" t="s">
        <v>204</v>
      </c>
      <c r="D570" s="96" t="s">
        <v>1615</v>
      </c>
      <c r="E570" s="75"/>
      <c r="F570" s="56"/>
      <c r="G570" s="139"/>
      <c r="H570" s="73">
        <v>46062.380023148151</v>
      </c>
      <c r="I570" s="56"/>
      <c r="J570" s="56"/>
      <c r="K570" s="56"/>
      <c r="L570" s="74">
        <v>417690</v>
      </c>
      <c r="M570" s="67">
        <v>46054</v>
      </c>
    </row>
    <row r="571" spans="1:13" x14ac:dyDescent="0.2">
      <c r="A571" s="54"/>
      <c r="B571" s="69" t="s">
        <v>1506</v>
      </c>
      <c r="C571" s="56" t="s">
        <v>204</v>
      </c>
      <c r="D571" s="96" t="s">
        <v>1615</v>
      </c>
      <c r="E571" s="75"/>
      <c r="F571" s="56"/>
      <c r="G571" s="139"/>
      <c r="H571" s="70">
        <v>46059.690474537034</v>
      </c>
      <c r="I571" s="56"/>
      <c r="J571" s="56"/>
      <c r="K571" s="56"/>
      <c r="L571" s="71">
        <v>1023638</v>
      </c>
      <c r="M571" s="67">
        <v>46054</v>
      </c>
    </row>
    <row r="572" spans="1:13" x14ac:dyDescent="0.2">
      <c r="A572" s="54"/>
      <c r="B572" s="72" t="s">
        <v>1507</v>
      </c>
      <c r="C572" s="56" t="s">
        <v>204</v>
      </c>
      <c r="D572" s="96" t="s">
        <v>1615</v>
      </c>
      <c r="E572" s="75"/>
      <c r="F572" s="56"/>
      <c r="G572" s="139"/>
      <c r="H572" s="73">
        <v>46059.682060185187</v>
      </c>
      <c r="I572" s="56"/>
      <c r="J572" s="56"/>
      <c r="K572" s="56"/>
      <c r="L572" s="74">
        <v>789922</v>
      </c>
      <c r="M572" s="67">
        <v>46054</v>
      </c>
    </row>
    <row r="573" spans="1:13" x14ac:dyDescent="0.2">
      <c r="A573" s="54"/>
      <c r="B573" s="69" t="s">
        <v>1508</v>
      </c>
      <c r="C573" s="126" t="s">
        <v>42</v>
      </c>
      <c r="D573" s="126" t="s">
        <v>42</v>
      </c>
      <c r="E573" s="75"/>
      <c r="F573" s="56"/>
      <c r="G573" s="139"/>
      <c r="H573" s="70">
        <v>46059.553912037038</v>
      </c>
      <c r="I573" s="56"/>
      <c r="J573" s="56"/>
      <c r="K573" s="56"/>
      <c r="L573" s="71">
        <v>399199.78</v>
      </c>
      <c r="M573" s="67">
        <v>46054</v>
      </c>
    </row>
    <row r="574" spans="1:13" x14ac:dyDescent="0.2">
      <c r="A574" s="54"/>
      <c r="B574" s="72" t="s">
        <v>1509</v>
      </c>
      <c r="C574" s="56" t="s">
        <v>204</v>
      </c>
      <c r="D574" s="96" t="s">
        <v>1615</v>
      </c>
      <c r="E574" s="75"/>
      <c r="F574" s="56"/>
      <c r="G574" s="139"/>
      <c r="H574" s="73">
        <v>46059.507349537038</v>
      </c>
      <c r="I574" s="56"/>
      <c r="J574" s="56"/>
      <c r="K574" s="56"/>
      <c r="L574" s="74">
        <v>1487500</v>
      </c>
      <c r="M574" s="67">
        <v>46054</v>
      </c>
    </row>
    <row r="575" spans="1:13" x14ac:dyDescent="0.2">
      <c r="A575" s="54"/>
      <c r="B575" s="69" t="s">
        <v>1510</v>
      </c>
      <c r="C575" s="56" t="s">
        <v>204</v>
      </c>
      <c r="D575" s="96" t="s">
        <v>1615</v>
      </c>
      <c r="E575" s="75"/>
      <c r="F575" s="56"/>
      <c r="G575" s="139"/>
      <c r="H575" s="70">
        <v>46059.506932870368</v>
      </c>
      <c r="I575" s="56"/>
      <c r="J575" s="56"/>
      <c r="K575" s="56"/>
      <c r="L575" s="71">
        <v>561990.59</v>
      </c>
      <c r="M575" s="67">
        <v>46054</v>
      </c>
    </row>
    <row r="576" spans="1:13" x14ac:dyDescent="0.2">
      <c r="A576" s="54"/>
      <c r="B576" s="72" t="s">
        <v>1511</v>
      </c>
      <c r="C576" s="56" t="s">
        <v>204</v>
      </c>
      <c r="D576" s="96" t="s">
        <v>1615</v>
      </c>
      <c r="E576" s="75"/>
      <c r="F576" s="56"/>
      <c r="G576" s="139"/>
      <c r="H576" s="73">
        <v>46059.50240740741</v>
      </c>
      <c r="I576" s="56"/>
      <c r="J576" s="56"/>
      <c r="K576" s="56"/>
      <c r="L576" s="74">
        <v>274890</v>
      </c>
      <c r="M576" s="67">
        <v>46054</v>
      </c>
    </row>
    <row r="577" spans="1:13" x14ac:dyDescent="0.2">
      <c r="A577" s="54"/>
      <c r="B577" s="69" t="s">
        <v>1512</v>
      </c>
      <c r="C577" s="56" t="s">
        <v>204</v>
      </c>
      <c r="D577" s="96" t="s">
        <v>1615</v>
      </c>
      <c r="E577" s="75"/>
      <c r="F577" s="56"/>
      <c r="G577" s="139"/>
      <c r="H577" s="70">
        <v>46059.481631944444</v>
      </c>
      <c r="I577" s="56"/>
      <c r="J577" s="56"/>
      <c r="K577" s="56"/>
      <c r="L577" s="71">
        <v>781119.57</v>
      </c>
      <c r="M577" s="67">
        <v>46054</v>
      </c>
    </row>
    <row r="578" spans="1:13" x14ac:dyDescent="0.2">
      <c r="A578" s="54"/>
      <c r="B578" s="72" t="s">
        <v>1513</v>
      </c>
      <c r="C578" s="56" t="s">
        <v>204</v>
      </c>
      <c r="D578" s="96" t="s">
        <v>1615</v>
      </c>
      <c r="E578" s="75"/>
      <c r="F578" s="56"/>
      <c r="G578" s="139"/>
      <c r="H578" s="73">
        <v>46059.468148148146</v>
      </c>
      <c r="I578" s="56"/>
      <c r="J578" s="56"/>
      <c r="K578" s="56"/>
      <c r="L578" s="74">
        <v>1142400</v>
      </c>
      <c r="M578" s="67">
        <v>46054</v>
      </c>
    </row>
    <row r="579" spans="1:13" x14ac:dyDescent="0.2">
      <c r="A579" s="54"/>
      <c r="B579" s="69" t="s">
        <v>1514</v>
      </c>
      <c r="C579" s="56" t="s">
        <v>204</v>
      </c>
      <c r="D579" s="96" t="s">
        <v>1615</v>
      </c>
      <c r="E579" s="75"/>
      <c r="F579" s="56"/>
      <c r="G579" s="139"/>
      <c r="H579" s="70">
        <v>46059.440821759257</v>
      </c>
      <c r="I579" s="56"/>
      <c r="J579" s="56"/>
      <c r="K579" s="56"/>
      <c r="L579" s="71">
        <v>4808300.91</v>
      </c>
      <c r="M579" s="67">
        <v>46054</v>
      </c>
    </row>
    <row r="580" spans="1:13" x14ac:dyDescent="0.2">
      <c r="A580" s="54"/>
      <c r="B580" s="72" t="s">
        <v>1515</v>
      </c>
      <c r="C580" s="56" t="s">
        <v>204</v>
      </c>
      <c r="D580" s="96" t="s">
        <v>1615</v>
      </c>
      <c r="E580" s="75"/>
      <c r="F580" s="56"/>
      <c r="G580" s="139"/>
      <c r="H580" s="73">
        <v>46058.700381944444</v>
      </c>
      <c r="I580" s="56"/>
      <c r="J580" s="56"/>
      <c r="K580" s="56"/>
      <c r="L580" s="74">
        <v>2748067</v>
      </c>
      <c r="M580" s="67">
        <v>46054</v>
      </c>
    </row>
    <row r="581" spans="1:13" x14ac:dyDescent="0.2">
      <c r="A581" s="54"/>
      <c r="B581" s="69" t="s">
        <v>1516</v>
      </c>
      <c r="C581" s="56" t="s">
        <v>204</v>
      </c>
      <c r="D581" s="96" t="s">
        <v>1615</v>
      </c>
      <c r="E581" s="75"/>
      <c r="F581" s="56"/>
      <c r="G581" s="139"/>
      <c r="H581" s="70">
        <v>46058.690104166664</v>
      </c>
      <c r="I581" s="56"/>
      <c r="J581" s="56"/>
      <c r="K581" s="56"/>
      <c r="L581" s="71">
        <v>580000.05000000005</v>
      </c>
      <c r="M581" s="67">
        <v>46054</v>
      </c>
    </row>
    <row r="582" spans="1:13" x14ac:dyDescent="0.2">
      <c r="A582" s="54"/>
      <c r="B582" s="72" t="s">
        <v>1517</v>
      </c>
      <c r="C582" s="56" t="s">
        <v>204</v>
      </c>
      <c r="D582" s="96" t="s">
        <v>1615</v>
      </c>
      <c r="E582" s="75"/>
      <c r="F582" s="56"/>
      <c r="G582" s="139"/>
      <c r="H582" s="73">
        <v>46058.661122685182</v>
      </c>
      <c r="I582" s="56"/>
      <c r="J582" s="56"/>
      <c r="K582" s="56"/>
      <c r="L582" s="74">
        <v>939267</v>
      </c>
      <c r="M582" s="67">
        <v>46054</v>
      </c>
    </row>
    <row r="583" spans="1:13" x14ac:dyDescent="0.2">
      <c r="A583" s="54"/>
      <c r="B583" s="69" t="s">
        <v>1518</v>
      </c>
      <c r="C583" s="56" t="s">
        <v>204</v>
      </c>
      <c r="D583" s="96" t="s">
        <v>1615</v>
      </c>
      <c r="E583" s="75"/>
      <c r="F583" s="56"/>
      <c r="G583" s="139"/>
      <c r="H583" s="70">
        <v>46058.656215277777</v>
      </c>
      <c r="I583" s="56"/>
      <c r="J583" s="56"/>
      <c r="K583" s="56"/>
      <c r="L583" s="71">
        <v>357000</v>
      </c>
      <c r="M583" s="67">
        <v>46054</v>
      </c>
    </row>
    <row r="584" spans="1:13" x14ac:dyDescent="0.2">
      <c r="A584" s="54"/>
      <c r="B584" s="72" t="s">
        <v>1519</v>
      </c>
      <c r="C584" s="56" t="s">
        <v>204</v>
      </c>
      <c r="D584" s="96" t="s">
        <v>1615</v>
      </c>
      <c r="E584" s="75"/>
      <c r="F584" s="56"/>
      <c r="G584" s="139"/>
      <c r="H584" s="73">
        <v>46058.651076388887</v>
      </c>
      <c r="I584" s="56"/>
      <c r="J584" s="56"/>
      <c r="K584" s="56"/>
      <c r="L584" s="74">
        <v>289086.7</v>
      </c>
      <c r="M584" s="67">
        <v>46054</v>
      </c>
    </row>
    <row r="585" spans="1:13" x14ac:dyDescent="0.2">
      <c r="A585" s="54"/>
      <c r="B585" s="69" t="s">
        <v>1520</v>
      </c>
      <c r="C585" s="56" t="s">
        <v>204</v>
      </c>
      <c r="D585" s="96" t="s">
        <v>1615</v>
      </c>
      <c r="E585" s="75"/>
      <c r="F585" s="56"/>
      <c r="G585" s="139"/>
      <c r="H585" s="70">
        <v>46058.465949074074</v>
      </c>
      <c r="I585" s="56"/>
      <c r="J585" s="56"/>
      <c r="K585" s="56"/>
      <c r="L585" s="71">
        <v>595000</v>
      </c>
      <c r="M585" s="67">
        <v>46054</v>
      </c>
    </row>
    <row r="586" spans="1:13" x14ac:dyDescent="0.2">
      <c r="A586" s="54"/>
      <c r="B586" s="72" t="s">
        <v>1521</v>
      </c>
      <c r="C586" s="56" t="s">
        <v>204</v>
      </c>
      <c r="D586" s="96" t="s">
        <v>1615</v>
      </c>
      <c r="E586" s="75"/>
      <c r="F586" s="56"/>
      <c r="G586" s="139"/>
      <c r="H586" s="73">
        <v>46058.459201388891</v>
      </c>
      <c r="I586" s="56"/>
      <c r="J586" s="56"/>
      <c r="K586" s="56"/>
      <c r="L586" s="74">
        <v>464100</v>
      </c>
      <c r="M586" s="67">
        <v>46054</v>
      </c>
    </row>
    <row r="587" spans="1:13" x14ac:dyDescent="0.2">
      <c r="A587" s="54"/>
      <c r="B587" s="69" t="s">
        <v>1522</v>
      </c>
      <c r="C587" s="96" t="s">
        <v>0</v>
      </c>
      <c r="D587" s="96" t="s">
        <v>0</v>
      </c>
      <c r="E587" s="75"/>
      <c r="F587" s="56"/>
      <c r="G587" s="139"/>
      <c r="H587" s="70">
        <v>46057.634016203701</v>
      </c>
      <c r="I587" s="56"/>
      <c r="J587" s="56"/>
      <c r="K587" s="56"/>
      <c r="L587" s="71">
        <v>4818905</v>
      </c>
      <c r="M587" s="67">
        <v>46054</v>
      </c>
    </row>
    <row r="588" spans="1:13" x14ac:dyDescent="0.2">
      <c r="A588" s="54"/>
      <c r="B588" s="72" t="s">
        <v>1523</v>
      </c>
      <c r="C588" s="56" t="s">
        <v>204</v>
      </c>
      <c r="D588" s="96" t="s">
        <v>1615</v>
      </c>
      <c r="E588" s="75"/>
      <c r="F588" s="56"/>
      <c r="G588" s="139"/>
      <c r="H588" s="73">
        <v>46057.545208333337</v>
      </c>
      <c r="I588" s="56"/>
      <c r="J588" s="56"/>
      <c r="K588" s="56"/>
      <c r="L588" s="74">
        <v>372923.39</v>
      </c>
      <c r="M588" s="67">
        <v>46054</v>
      </c>
    </row>
    <row r="589" spans="1:13" x14ac:dyDescent="0.2">
      <c r="A589" s="54"/>
      <c r="B589" s="69" t="s">
        <v>1524</v>
      </c>
      <c r="C589" s="56" t="s">
        <v>204</v>
      </c>
      <c r="D589" s="96" t="s">
        <v>1615</v>
      </c>
      <c r="E589" s="75"/>
      <c r="F589" s="56"/>
      <c r="G589" s="139"/>
      <c r="H589" s="70">
        <v>46057.498576388891</v>
      </c>
      <c r="I589" s="56"/>
      <c r="J589" s="56"/>
      <c r="K589" s="56"/>
      <c r="L589" s="71">
        <v>797300</v>
      </c>
      <c r="M589" s="67">
        <v>46054</v>
      </c>
    </row>
    <row r="590" spans="1:13" x14ac:dyDescent="0.2">
      <c r="A590" s="54"/>
      <c r="B590" s="72" t="s">
        <v>1525</v>
      </c>
      <c r="C590" s="56" t="s">
        <v>204</v>
      </c>
      <c r="D590" s="96" t="s">
        <v>1615</v>
      </c>
      <c r="E590" s="75"/>
      <c r="F590" s="56"/>
      <c r="G590" s="139"/>
      <c r="H590" s="73">
        <v>46057.479710648149</v>
      </c>
      <c r="I590" s="56"/>
      <c r="J590" s="56"/>
      <c r="K590" s="56"/>
      <c r="L590" s="74">
        <v>440300</v>
      </c>
      <c r="M590" s="67">
        <v>46054</v>
      </c>
    </row>
    <row r="591" spans="1:13" x14ac:dyDescent="0.2">
      <c r="A591" s="54"/>
      <c r="B591" s="69" t="s">
        <v>1526</v>
      </c>
      <c r="C591" s="56" t="s">
        <v>204</v>
      </c>
      <c r="D591" s="96" t="s">
        <v>1615</v>
      </c>
      <c r="E591" s="75"/>
      <c r="F591" s="56"/>
      <c r="G591" s="139"/>
      <c r="H591" s="70">
        <v>46057.475127314814</v>
      </c>
      <c r="I591" s="56"/>
      <c r="J591" s="56"/>
      <c r="K591" s="56"/>
      <c r="L591" s="71">
        <v>296845.5</v>
      </c>
      <c r="M591" s="67">
        <v>46054</v>
      </c>
    </row>
    <row r="592" spans="1:13" x14ac:dyDescent="0.2">
      <c r="A592" s="54"/>
      <c r="B592" s="72" t="s">
        <v>1527</v>
      </c>
      <c r="C592" s="126" t="s">
        <v>42</v>
      </c>
      <c r="D592" s="126" t="s">
        <v>42</v>
      </c>
      <c r="E592" s="75"/>
      <c r="F592" s="56"/>
      <c r="G592" s="139"/>
      <c r="H592" s="73">
        <v>46057.467199074075</v>
      </c>
      <c r="I592" s="56"/>
      <c r="J592" s="56"/>
      <c r="K592" s="56"/>
      <c r="L592" s="74">
        <v>214530.82</v>
      </c>
      <c r="M592" s="67">
        <v>46054</v>
      </c>
    </row>
    <row r="593" spans="1:13" x14ac:dyDescent="0.2">
      <c r="A593" s="54"/>
      <c r="B593" s="69" t="s">
        <v>1528</v>
      </c>
      <c r="C593" s="126" t="s">
        <v>42</v>
      </c>
      <c r="D593" s="126" t="s">
        <v>42</v>
      </c>
      <c r="E593" s="54"/>
      <c r="F593" s="54"/>
      <c r="G593" s="127"/>
      <c r="H593" s="70">
        <v>46057.441469907404</v>
      </c>
      <c r="I593" s="54"/>
      <c r="J593" s="54"/>
      <c r="K593" s="54"/>
      <c r="L593" s="71">
        <v>267379.90999999997</v>
      </c>
      <c r="M593" s="67">
        <v>46054</v>
      </c>
    </row>
    <row r="594" spans="1:13" x14ac:dyDescent="0.2">
      <c r="A594" s="54"/>
      <c r="B594" s="72" t="s">
        <v>1529</v>
      </c>
      <c r="C594" s="96" t="s">
        <v>43</v>
      </c>
      <c r="D594" s="96" t="s">
        <v>1615</v>
      </c>
      <c r="E594" s="54"/>
      <c r="F594" s="54"/>
      <c r="G594" s="127"/>
      <c r="H594" s="73">
        <v>46056.718587962961</v>
      </c>
      <c r="I594" s="54"/>
      <c r="J594" s="54"/>
      <c r="K594" s="54"/>
      <c r="L594" s="74">
        <v>47691000.490000002</v>
      </c>
      <c r="M594" s="67">
        <v>46054</v>
      </c>
    </row>
    <row r="595" spans="1:13" x14ac:dyDescent="0.2">
      <c r="A595" s="54"/>
      <c r="B595" s="69" t="s">
        <v>1530</v>
      </c>
      <c r="C595" s="96" t="s">
        <v>43</v>
      </c>
      <c r="D595" s="96" t="s">
        <v>1615</v>
      </c>
      <c r="E595" s="54"/>
      <c r="F595" s="54"/>
      <c r="G595" s="127"/>
      <c r="H595" s="70">
        <v>46056.715208333335</v>
      </c>
      <c r="I595" s="54"/>
      <c r="J595" s="54"/>
      <c r="K595" s="54"/>
      <c r="L595" s="71">
        <v>47691000.490000002</v>
      </c>
      <c r="M595" s="67">
        <v>46054</v>
      </c>
    </row>
    <row r="596" spans="1:13" x14ac:dyDescent="0.2">
      <c r="A596" s="54"/>
      <c r="B596" s="72" t="s">
        <v>1531</v>
      </c>
      <c r="C596" s="96" t="s">
        <v>43</v>
      </c>
      <c r="D596" s="96" t="s">
        <v>1615</v>
      </c>
      <c r="E596" s="54"/>
      <c r="F596" s="54"/>
      <c r="G596" s="127"/>
      <c r="H596" s="73">
        <v>46056.687025462961</v>
      </c>
      <c r="I596" s="54"/>
      <c r="J596" s="54"/>
      <c r="K596" s="54"/>
      <c r="L596" s="74">
        <v>308210</v>
      </c>
      <c r="M596" s="67">
        <v>46054</v>
      </c>
    </row>
    <row r="597" spans="1:13" x14ac:dyDescent="0.2">
      <c r="A597" s="54"/>
      <c r="B597" s="69" t="s">
        <v>1532</v>
      </c>
      <c r="C597" s="56" t="s">
        <v>204</v>
      </c>
      <c r="D597" s="96" t="s">
        <v>1615</v>
      </c>
      <c r="E597" s="54"/>
      <c r="F597" s="54"/>
      <c r="G597" s="127"/>
      <c r="H597" s="70">
        <v>46056.644050925926</v>
      </c>
      <c r="I597" s="54"/>
      <c r="J597" s="54"/>
      <c r="K597" s="54"/>
      <c r="L597" s="71">
        <v>1939700</v>
      </c>
      <c r="M597" s="67">
        <v>46054</v>
      </c>
    </row>
    <row r="598" spans="1:13" x14ac:dyDescent="0.2">
      <c r="A598" s="54"/>
      <c r="B598" s="72" t="s">
        <v>1533</v>
      </c>
      <c r="C598" s="56" t="s">
        <v>204</v>
      </c>
      <c r="D598" s="96" t="s">
        <v>1615</v>
      </c>
      <c r="E598" s="54"/>
      <c r="F598" s="54"/>
      <c r="G598" s="127"/>
      <c r="H598" s="73">
        <v>46056.630590277775</v>
      </c>
      <c r="I598" s="54"/>
      <c r="J598" s="54"/>
      <c r="K598" s="54"/>
      <c r="L598" s="74">
        <v>344328.88</v>
      </c>
      <c r="M598" s="67">
        <v>46054</v>
      </c>
    </row>
    <row r="599" spans="1:13" x14ac:dyDescent="0.2">
      <c r="A599" s="54"/>
      <c r="B599" s="69" t="s">
        <v>1534</v>
      </c>
      <c r="C599" s="126" t="s">
        <v>42</v>
      </c>
      <c r="D599" s="126" t="s">
        <v>42</v>
      </c>
      <c r="E599" s="54"/>
      <c r="F599" s="54"/>
      <c r="G599" s="127"/>
      <c r="H599" s="70">
        <v>46056.453726851854</v>
      </c>
      <c r="I599" s="54"/>
      <c r="J599" s="54"/>
      <c r="K599" s="54"/>
      <c r="L599" s="71">
        <v>42000000</v>
      </c>
      <c r="M599" s="67">
        <v>46054</v>
      </c>
    </row>
    <row r="600" spans="1:13" x14ac:dyDescent="0.2">
      <c r="A600" s="54"/>
      <c r="B600" s="72" t="s">
        <v>1535</v>
      </c>
      <c r="C600" s="56" t="s">
        <v>204</v>
      </c>
      <c r="D600" s="96" t="s">
        <v>1615</v>
      </c>
      <c r="E600" s="54"/>
      <c r="F600" s="54"/>
      <c r="G600" s="127"/>
      <c r="H600" s="73">
        <v>46056.448564814818</v>
      </c>
      <c r="I600" s="54"/>
      <c r="J600" s="54"/>
      <c r="K600" s="54"/>
      <c r="L600" s="74">
        <v>357000</v>
      </c>
      <c r="M600" s="67">
        <v>46054</v>
      </c>
    </row>
    <row r="601" spans="1:13" x14ac:dyDescent="0.2">
      <c r="A601" s="54"/>
      <c r="B601" s="69" t="s">
        <v>1536</v>
      </c>
      <c r="C601" s="96" t="s">
        <v>0</v>
      </c>
      <c r="D601" s="96" t="s">
        <v>0</v>
      </c>
      <c r="E601" s="54"/>
      <c r="F601" s="54"/>
      <c r="G601" s="127"/>
      <c r="H601" s="70">
        <v>46055.726388888892</v>
      </c>
      <c r="I601" s="54"/>
      <c r="J601" s="54"/>
      <c r="K601" s="54"/>
      <c r="L601" s="71">
        <v>16327999.52</v>
      </c>
      <c r="M601" s="67">
        <v>46054</v>
      </c>
    </row>
    <row r="602" spans="1:13" x14ac:dyDescent="0.2">
      <c r="A602" s="54"/>
      <c r="B602" s="72" t="s">
        <v>1537</v>
      </c>
      <c r="C602" s="56" t="s">
        <v>204</v>
      </c>
      <c r="D602" s="96" t="s">
        <v>1615</v>
      </c>
      <c r="E602" s="54"/>
      <c r="F602" s="54"/>
      <c r="G602" s="127"/>
      <c r="H602" s="73">
        <v>46055.704189814816</v>
      </c>
      <c r="I602" s="54"/>
      <c r="J602" s="54"/>
      <c r="K602" s="54"/>
      <c r="L602" s="74">
        <v>58905</v>
      </c>
      <c r="M602" s="67">
        <v>46054</v>
      </c>
    </row>
    <row r="603" spans="1:13" x14ac:dyDescent="0.2">
      <c r="A603" s="54"/>
      <c r="B603" s="69" t="s">
        <v>1538</v>
      </c>
      <c r="C603" s="126" t="s">
        <v>42</v>
      </c>
      <c r="D603" s="126" t="s">
        <v>42</v>
      </c>
      <c r="E603" s="54"/>
      <c r="F603" s="54"/>
      <c r="G603" s="127"/>
      <c r="H603" s="70">
        <v>46055.669537037036</v>
      </c>
      <c r="I603" s="54"/>
      <c r="J603" s="54"/>
      <c r="K603" s="54"/>
      <c r="L603" s="71">
        <v>614032.86</v>
      </c>
      <c r="M603" s="67">
        <v>46054</v>
      </c>
    </row>
    <row r="604" spans="1:13" x14ac:dyDescent="0.2">
      <c r="A604" s="54"/>
      <c r="B604" s="72" t="s">
        <v>1539</v>
      </c>
      <c r="C604" s="56" t="s">
        <v>204</v>
      </c>
      <c r="D604" s="96" t="s">
        <v>1615</v>
      </c>
      <c r="E604" s="54"/>
      <c r="F604" s="54"/>
      <c r="G604" s="127"/>
      <c r="H604" s="73">
        <v>46055.656435185185</v>
      </c>
      <c r="I604" s="54"/>
      <c r="J604" s="54"/>
      <c r="K604" s="54"/>
      <c r="L604" s="74">
        <v>171122</v>
      </c>
      <c r="M604" s="67">
        <v>46054</v>
      </c>
    </row>
    <row r="605" spans="1:13" x14ac:dyDescent="0.2">
      <c r="A605" s="54"/>
      <c r="B605" s="69" t="s">
        <v>1540</v>
      </c>
      <c r="C605" s="56" t="s">
        <v>204</v>
      </c>
      <c r="D605" s="96" t="s">
        <v>1615</v>
      </c>
      <c r="E605" s="54"/>
      <c r="F605" s="54"/>
      <c r="G605" s="127"/>
      <c r="H605" s="70">
        <v>46055.469305555554</v>
      </c>
      <c r="I605" s="54"/>
      <c r="J605" s="54"/>
      <c r="K605" s="54"/>
      <c r="L605" s="71">
        <v>586539.1</v>
      </c>
      <c r="M605" s="67">
        <v>46054</v>
      </c>
    </row>
    <row r="606" spans="1:13" x14ac:dyDescent="0.2">
      <c r="A606" s="54"/>
      <c r="B606" s="72" t="s">
        <v>1541</v>
      </c>
      <c r="C606" s="96" t="s">
        <v>43</v>
      </c>
      <c r="D606" s="96" t="s">
        <v>1615</v>
      </c>
      <c r="E606" s="54"/>
      <c r="F606" s="54"/>
      <c r="G606" s="127"/>
      <c r="H606" s="73">
        <v>46055.453912037039</v>
      </c>
      <c r="I606" s="54"/>
      <c r="J606" s="54"/>
      <c r="K606" s="54"/>
      <c r="L606" s="74">
        <v>374710</v>
      </c>
      <c r="M606" s="67">
        <v>46054</v>
      </c>
    </row>
    <row r="607" spans="1:13" x14ac:dyDescent="0.2">
      <c r="A607" s="54"/>
      <c r="B607" s="69" t="s">
        <v>1542</v>
      </c>
      <c r="C607" s="96" t="s">
        <v>0</v>
      </c>
      <c r="D607" s="96" t="s">
        <v>0</v>
      </c>
      <c r="E607" s="54"/>
      <c r="F607" s="54"/>
      <c r="G607" s="127"/>
      <c r="H607" s="70">
        <v>46055.447025462963</v>
      </c>
      <c r="I607" s="54"/>
      <c r="J607" s="54"/>
      <c r="K607" s="54"/>
      <c r="L607" s="71">
        <v>2677500</v>
      </c>
      <c r="M607" s="67">
        <v>46054</v>
      </c>
    </row>
    <row r="608" spans="1:13" x14ac:dyDescent="0.2">
      <c r="A608" s="54"/>
      <c r="B608" s="72" t="s">
        <v>1543</v>
      </c>
      <c r="C608" s="56" t="s">
        <v>204</v>
      </c>
      <c r="D608" s="96" t="s">
        <v>1615</v>
      </c>
      <c r="E608" s="54"/>
      <c r="F608" s="54"/>
      <c r="G608" s="127"/>
      <c r="H608" s="73">
        <v>46055.386724537035</v>
      </c>
      <c r="I608" s="54"/>
      <c r="J608" s="54"/>
      <c r="K608" s="54"/>
      <c r="L608" s="74">
        <v>287786.03000000003</v>
      </c>
      <c r="M608" s="67">
        <v>46054</v>
      </c>
    </row>
    <row r="609" spans="1:13" x14ac:dyDescent="0.2">
      <c r="A609" s="81" t="s">
        <v>40</v>
      </c>
      <c r="B609" s="81" t="s">
        <v>0</v>
      </c>
      <c r="C609" s="81" t="s">
        <v>96</v>
      </c>
      <c r="D609" s="81" t="s">
        <v>0</v>
      </c>
      <c r="E609" s="140">
        <v>45517</v>
      </c>
      <c r="F609" s="78" t="s">
        <v>18</v>
      </c>
      <c r="G609" s="78">
        <v>18260038</v>
      </c>
      <c r="H609" s="79">
        <v>46091</v>
      </c>
      <c r="I609" s="78" t="s">
        <v>206</v>
      </c>
      <c r="J609" s="81" t="s">
        <v>57</v>
      </c>
      <c r="K609" s="81" t="s">
        <v>21</v>
      </c>
      <c r="L609" s="141">
        <v>118028</v>
      </c>
      <c r="M609" s="67">
        <v>46082</v>
      </c>
    </row>
    <row r="610" spans="1:13" x14ac:dyDescent="0.2">
      <c r="A610" s="81" t="s">
        <v>40</v>
      </c>
      <c r="B610" s="81" t="s">
        <v>207</v>
      </c>
      <c r="C610" s="81" t="s">
        <v>105</v>
      </c>
      <c r="D610" s="81" t="s">
        <v>42</v>
      </c>
      <c r="E610" s="142">
        <v>45636</v>
      </c>
      <c r="F610" s="78" t="s">
        <v>18</v>
      </c>
      <c r="G610" s="78">
        <v>18260039</v>
      </c>
      <c r="H610" s="79">
        <v>46091</v>
      </c>
      <c r="I610" s="78" t="s">
        <v>208</v>
      </c>
      <c r="J610" s="78" t="s">
        <v>106</v>
      </c>
      <c r="K610" s="80" t="s">
        <v>107</v>
      </c>
      <c r="L610" s="141">
        <v>2344419</v>
      </c>
      <c r="M610" s="67">
        <v>46082</v>
      </c>
    </row>
    <row r="611" spans="1:13" x14ac:dyDescent="0.2">
      <c r="A611" s="81" t="s">
        <v>40</v>
      </c>
      <c r="B611" s="81" t="s">
        <v>0</v>
      </c>
      <c r="C611" s="81" t="s">
        <v>96</v>
      </c>
      <c r="D611" s="81" t="s">
        <v>0</v>
      </c>
      <c r="E611" s="140">
        <v>45517</v>
      </c>
      <c r="F611" s="78" t="s">
        <v>18</v>
      </c>
      <c r="G611" s="78">
        <v>18260041</v>
      </c>
      <c r="H611" s="79">
        <v>46093</v>
      </c>
      <c r="I611" s="78" t="s">
        <v>209</v>
      </c>
      <c r="J611" s="81" t="s">
        <v>57</v>
      </c>
      <c r="K611" s="81" t="s">
        <v>21</v>
      </c>
      <c r="L611" s="141">
        <v>194916</v>
      </c>
      <c r="M611" s="67">
        <v>46082</v>
      </c>
    </row>
    <row r="612" spans="1:13" x14ac:dyDescent="0.2">
      <c r="A612" s="81" t="s">
        <v>40</v>
      </c>
      <c r="B612" s="81" t="s">
        <v>0</v>
      </c>
      <c r="C612" s="81" t="s">
        <v>96</v>
      </c>
      <c r="D612" s="81" t="s">
        <v>0</v>
      </c>
      <c r="E612" s="140">
        <v>45517</v>
      </c>
      <c r="F612" s="78" t="s">
        <v>18</v>
      </c>
      <c r="G612" s="78">
        <v>18260045</v>
      </c>
      <c r="H612" s="79">
        <v>46094</v>
      </c>
      <c r="I612" s="78" t="s">
        <v>210</v>
      </c>
      <c r="J612" s="81" t="s">
        <v>57</v>
      </c>
      <c r="K612" s="81" t="s">
        <v>21</v>
      </c>
      <c r="L612" s="141">
        <v>110727</v>
      </c>
      <c r="M612" s="67">
        <v>46082</v>
      </c>
    </row>
    <row r="613" spans="1:13" x14ac:dyDescent="0.2">
      <c r="A613" s="81" t="s">
        <v>40</v>
      </c>
      <c r="B613" s="81" t="s">
        <v>0</v>
      </c>
      <c r="C613" s="81" t="s">
        <v>96</v>
      </c>
      <c r="D613" s="81" t="s">
        <v>0</v>
      </c>
      <c r="E613" s="140">
        <v>45517</v>
      </c>
      <c r="F613" s="78" t="s">
        <v>18</v>
      </c>
      <c r="G613" s="78">
        <v>18260046</v>
      </c>
      <c r="H613" s="79">
        <v>46094</v>
      </c>
      <c r="I613" s="78" t="s">
        <v>211</v>
      </c>
      <c r="J613" s="81" t="s">
        <v>57</v>
      </c>
      <c r="K613" s="81" t="s">
        <v>21</v>
      </c>
      <c r="L613" s="141">
        <v>326000</v>
      </c>
      <c r="M613" s="67">
        <v>46082</v>
      </c>
    </row>
    <row r="614" spans="1:13" x14ac:dyDescent="0.2">
      <c r="A614" s="81" t="s">
        <v>40</v>
      </c>
      <c r="B614" s="81" t="s">
        <v>0</v>
      </c>
      <c r="C614" s="81" t="s">
        <v>96</v>
      </c>
      <c r="D614" s="81" t="s">
        <v>0</v>
      </c>
      <c r="E614" s="140">
        <v>45517</v>
      </c>
      <c r="F614" s="78" t="s">
        <v>18</v>
      </c>
      <c r="G614" s="78">
        <v>18260049</v>
      </c>
      <c r="H614" s="79">
        <v>46098</v>
      </c>
      <c r="I614" s="78" t="s">
        <v>212</v>
      </c>
      <c r="J614" s="81" t="s">
        <v>57</v>
      </c>
      <c r="K614" s="81" t="s">
        <v>21</v>
      </c>
      <c r="L614" s="141">
        <v>37359</v>
      </c>
      <c r="M614" s="67">
        <v>46082</v>
      </c>
    </row>
    <row r="615" spans="1:13" x14ac:dyDescent="0.2">
      <c r="A615" s="81" t="s">
        <v>40</v>
      </c>
      <c r="B615" s="81" t="s">
        <v>109</v>
      </c>
      <c r="C615" s="84" t="s">
        <v>213</v>
      </c>
      <c r="D615" s="81" t="s">
        <v>42</v>
      </c>
      <c r="E615" s="143" t="s">
        <v>213</v>
      </c>
      <c r="F615" s="78" t="s">
        <v>18</v>
      </c>
      <c r="G615" s="78">
        <v>18260051</v>
      </c>
      <c r="H615" s="79">
        <v>46104</v>
      </c>
      <c r="I615" s="78" t="s">
        <v>214</v>
      </c>
      <c r="J615" s="78" t="s">
        <v>215</v>
      </c>
      <c r="K615" s="80" t="s">
        <v>216</v>
      </c>
      <c r="L615" s="141">
        <v>166210</v>
      </c>
      <c r="M615" s="67">
        <v>46082</v>
      </c>
    </row>
    <row r="616" spans="1:13" x14ac:dyDescent="0.2">
      <c r="A616" s="81" t="s">
        <v>40</v>
      </c>
      <c r="B616" s="81" t="s">
        <v>0</v>
      </c>
      <c r="C616" s="81" t="s">
        <v>96</v>
      </c>
      <c r="D616" s="81" t="s">
        <v>0</v>
      </c>
      <c r="E616" s="140">
        <v>45517</v>
      </c>
      <c r="F616" s="78" t="s">
        <v>18</v>
      </c>
      <c r="G616" s="78">
        <v>18260054</v>
      </c>
      <c r="H616" s="79">
        <v>46104</v>
      </c>
      <c r="I616" s="78" t="s">
        <v>217</v>
      </c>
      <c r="J616" s="81" t="s">
        <v>57</v>
      </c>
      <c r="K616" s="81" t="s">
        <v>21</v>
      </c>
      <c r="L616" s="141">
        <v>191002</v>
      </c>
      <c r="M616" s="67">
        <v>46082</v>
      </c>
    </row>
    <row r="617" spans="1:13" x14ac:dyDescent="0.2">
      <c r="A617" s="81" t="s">
        <v>14</v>
      </c>
      <c r="B617" s="81" t="s">
        <v>109</v>
      </c>
      <c r="C617" s="78" t="s">
        <v>218</v>
      </c>
      <c r="D617" s="81" t="s">
        <v>42</v>
      </c>
      <c r="E617" s="79" t="s">
        <v>218</v>
      </c>
      <c r="F617" s="78" t="s">
        <v>114</v>
      </c>
      <c r="G617" s="78">
        <v>1260028</v>
      </c>
      <c r="H617" s="79">
        <v>46084</v>
      </c>
      <c r="I617" s="81"/>
      <c r="J617" s="78" t="s">
        <v>93</v>
      </c>
      <c r="K617" s="80" t="s">
        <v>94</v>
      </c>
      <c r="L617" s="141">
        <v>99519</v>
      </c>
      <c r="M617" s="67">
        <v>46082</v>
      </c>
    </row>
    <row r="618" spans="1:13" x14ac:dyDescent="0.2">
      <c r="A618" s="81" t="s">
        <v>14</v>
      </c>
      <c r="B618" s="81" t="s">
        <v>109</v>
      </c>
      <c r="C618" s="78" t="s">
        <v>218</v>
      </c>
      <c r="D618" s="81" t="s">
        <v>42</v>
      </c>
      <c r="E618" s="79" t="s">
        <v>218</v>
      </c>
      <c r="F618" s="78" t="s">
        <v>108</v>
      </c>
      <c r="G618" s="78">
        <v>1260029</v>
      </c>
      <c r="H618" s="79">
        <v>46087</v>
      </c>
      <c r="I618" s="78" t="s">
        <v>219</v>
      </c>
      <c r="J618" s="78" t="s">
        <v>220</v>
      </c>
      <c r="K618" s="80" t="s">
        <v>221</v>
      </c>
      <c r="L618" s="141">
        <v>142800</v>
      </c>
      <c r="M618" s="67">
        <v>46082</v>
      </c>
    </row>
    <row r="619" spans="1:13" x14ac:dyDescent="0.2">
      <c r="A619" s="81" t="s">
        <v>14</v>
      </c>
      <c r="B619" s="81" t="s">
        <v>109</v>
      </c>
      <c r="C619" s="78" t="s">
        <v>218</v>
      </c>
      <c r="D619" s="81" t="s">
        <v>42</v>
      </c>
      <c r="E619" s="78" t="s">
        <v>218</v>
      </c>
      <c r="F619" s="78" t="s">
        <v>114</v>
      </c>
      <c r="G619" s="78">
        <v>1260030</v>
      </c>
      <c r="H619" s="79">
        <v>46087</v>
      </c>
      <c r="I619" s="78" t="s">
        <v>222</v>
      </c>
      <c r="J619" s="78" t="s">
        <v>223</v>
      </c>
      <c r="K619" s="80" t="s">
        <v>224</v>
      </c>
      <c r="L619" s="141">
        <v>71400</v>
      </c>
      <c r="M619" s="67">
        <v>46082</v>
      </c>
    </row>
    <row r="620" spans="1:13" x14ac:dyDescent="0.2">
      <c r="A620" s="81" t="s">
        <v>14</v>
      </c>
      <c r="B620" s="81" t="s">
        <v>109</v>
      </c>
      <c r="C620" s="78" t="s">
        <v>218</v>
      </c>
      <c r="D620" s="81" t="s">
        <v>42</v>
      </c>
      <c r="E620" s="79" t="s">
        <v>218</v>
      </c>
      <c r="F620" s="78" t="s">
        <v>114</v>
      </c>
      <c r="G620" s="78">
        <v>1260031</v>
      </c>
      <c r="H620" s="79">
        <v>46087</v>
      </c>
      <c r="I620" s="78" t="s">
        <v>225</v>
      </c>
      <c r="J620" s="78" t="s">
        <v>226</v>
      </c>
      <c r="K620" s="80" t="s">
        <v>227</v>
      </c>
      <c r="L620" s="141">
        <v>164815</v>
      </c>
      <c r="M620" s="67">
        <v>46082</v>
      </c>
    </row>
    <row r="621" spans="1:13" x14ac:dyDescent="0.2">
      <c r="A621" s="81" t="s">
        <v>14</v>
      </c>
      <c r="B621" s="81" t="s">
        <v>207</v>
      </c>
      <c r="C621" s="78" t="s">
        <v>228</v>
      </c>
      <c r="D621" s="81" t="s">
        <v>42</v>
      </c>
      <c r="E621" s="79">
        <v>45679</v>
      </c>
      <c r="F621" s="78" t="s">
        <v>114</v>
      </c>
      <c r="G621" s="78">
        <v>1260038</v>
      </c>
      <c r="H621" s="79">
        <v>46100</v>
      </c>
      <c r="I621" s="78" t="s">
        <v>229</v>
      </c>
      <c r="J621" s="78" t="s">
        <v>223</v>
      </c>
      <c r="K621" s="80" t="s">
        <v>224</v>
      </c>
      <c r="L621" s="141">
        <v>353430</v>
      </c>
      <c r="M621" s="67">
        <v>46082</v>
      </c>
    </row>
    <row r="622" spans="1:13" x14ac:dyDescent="0.2">
      <c r="A622" s="81" t="s">
        <v>14</v>
      </c>
      <c r="B622" s="81" t="s">
        <v>207</v>
      </c>
      <c r="C622" s="78" t="s">
        <v>228</v>
      </c>
      <c r="D622" s="81" t="s">
        <v>42</v>
      </c>
      <c r="E622" s="79">
        <v>45679</v>
      </c>
      <c r="F622" s="78" t="s">
        <v>108</v>
      </c>
      <c r="G622" s="82">
        <v>1260041</v>
      </c>
      <c r="H622" s="83">
        <v>46112</v>
      </c>
      <c r="I622" s="84" t="s">
        <v>230</v>
      </c>
      <c r="J622" s="82" t="s">
        <v>223</v>
      </c>
      <c r="K622" s="85" t="s">
        <v>224</v>
      </c>
      <c r="L622" s="144">
        <v>530145</v>
      </c>
      <c r="M622" s="67">
        <v>46082</v>
      </c>
    </row>
    <row r="623" spans="1:13" x14ac:dyDescent="0.2">
      <c r="A623" s="81" t="s">
        <v>14</v>
      </c>
      <c r="B623" s="81" t="s">
        <v>109</v>
      </c>
      <c r="C623" s="78" t="s">
        <v>218</v>
      </c>
      <c r="D623" s="81" t="s">
        <v>42</v>
      </c>
      <c r="E623" s="78" t="s">
        <v>218</v>
      </c>
      <c r="F623" s="78" t="s">
        <v>114</v>
      </c>
      <c r="G623" s="78">
        <v>1260043</v>
      </c>
      <c r="H623" s="79">
        <v>46112</v>
      </c>
      <c r="I623" s="86" t="s">
        <v>231</v>
      </c>
      <c r="J623" s="84" t="s">
        <v>232</v>
      </c>
      <c r="K623" s="80" t="s">
        <v>233</v>
      </c>
      <c r="L623" s="141">
        <v>188766</v>
      </c>
      <c r="M623" s="67">
        <v>46082</v>
      </c>
    </row>
    <row r="624" spans="1:13" x14ac:dyDescent="0.2">
      <c r="A624" s="81" t="s">
        <v>14</v>
      </c>
      <c r="B624" s="81" t="s">
        <v>109</v>
      </c>
      <c r="C624" s="78" t="s">
        <v>218</v>
      </c>
      <c r="D624" s="81" t="s">
        <v>42</v>
      </c>
      <c r="E624" s="78" t="s">
        <v>218</v>
      </c>
      <c r="F624" s="78" t="s">
        <v>114</v>
      </c>
      <c r="G624" s="78">
        <v>1260044</v>
      </c>
      <c r="H624" s="79">
        <v>46112</v>
      </c>
      <c r="I624" s="81" t="s">
        <v>234</v>
      </c>
      <c r="J624" s="84" t="s">
        <v>232</v>
      </c>
      <c r="K624" s="80" t="s">
        <v>233</v>
      </c>
      <c r="L624" s="141">
        <v>179600</v>
      </c>
      <c r="M624" s="67">
        <v>46082</v>
      </c>
    </row>
    <row r="625" spans="1:13" x14ac:dyDescent="0.2">
      <c r="A625" s="81" t="s">
        <v>37</v>
      </c>
      <c r="B625" s="81" t="s">
        <v>207</v>
      </c>
      <c r="C625" s="81" t="s">
        <v>235</v>
      </c>
      <c r="D625" s="81" t="s">
        <v>42</v>
      </c>
      <c r="E625" s="140">
        <v>46083</v>
      </c>
      <c r="F625" s="81" t="s">
        <v>19</v>
      </c>
      <c r="G625" s="145">
        <v>2260044</v>
      </c>
      <c r="H625" s="146">
        <v>46083</v>
      </c>
      <c r="I625" s="81" t="s">
        <v>236</v>
      </c>
      <c r="J625" s="81" t="s">
        <v>79</v>
      </c>
      <c r="K625" s="81" t="s">
        <v>74</v>
      </c>
      <c r="L625" s="147">
        <v>340797</v>
      </c>
      <c r="M625" s="67">
        <v>46082</v>
      </c>
    </row>
    <row r="626" spans="1:13" x14ac:dyDescent="0.2">
      <c r="A626" s="81" t="s">
        <v>37</v>
      </c>
      <c r="B626" s="81" t="s">
        <v>109</v>
      </c>
      <c r="C626" s="81" t="s">
        <v>12</v>
      </c>
      <c r="D626" s="81" t="s">
        <v>42</v>
      </c>
      <c r="E626" s="140" t="s">
        <v>12</v>
      </c>
      <c r="F626" s="81" t="s">
        <v>19</v>
      </c>
      <c r="G626" s="145">
        <v>2260046</v>
      </c>
      <c r="H626" s="146">
        <v>46085</v>
      </c>
      <c r="I626" s="81" t="s">
        <v>237</v>
      </c>
      <c r="J626" s="81" t="s">
        <v>238</v>
      </c>
      <c r="K626" s="81" t="s">
        <v>110</v>
      </c>
      <c r="L626" s="147">
        <v>90000</v>
      </c>
      <c r="M626" s="67">
        <v>46082</v>
      </c>
    </row>
    <row r="627" spans="1:13" x14ac:dyDescent="0.2">
      <c r="A627" s="81" t="s">
        <v>37</v>
      </c>
      <c r="B627" s="81" t="s">
        <v>0</v>
      </c>
      <c r="C627" s="81" t="s">
        <v>96</v>
      </c>
      <c r="D627" s="81" t="s">
        <v>0</v>
      </c>
      <c r="E627" s="140">
        <v>45517</v>
      </c>
      <c r="F627" s="81" t="s">
        <v>19</v>
      </c>
      <c r="G627" s="145">
        <v>2260052</v>
      </c>
      <c r="H627" s="146">
        <v>46086</v>
      </c>
      <c r="I627" s="81" t="s">
        <v>239</v>
      </c>
      <c r="J627" s="81" t="s">
        <v>57</v>
      </c>
      <c r="K627" s="81" t="s">
        <v>21</v>
      </c>
      <c r="L627" s="147">
        <v>473940</v>
      </c>
      <c r="M627" s="67">
        <v>46082</v>
      </c>
    </row>
    <row r="628" spans="1:13" x14ac:dyDescent="0.2">
      <c r="A628" s="81" t="s">
        <v>37</v>
      </c>
      <c r="B628" s="81" t="s">
        <v>0</v>
      </c>
      <c r="C628" s="81" t="s">
        <v>96</v>
      </c>
      <c r="D628" s="81" t="s">
        <v>0</v>
      </c>
      <c r="E628" s="140">
        <v>45517</v>
      </c>
      <c r="F628" s="81" t="s">
        <v>19</v>
      </c>
      <c r="G628" s="145">
        <v>2260053</v>
      </c>
      <c r="H628" s="146">
        <v>46086</v>
      </c>
      <c r="I628" s="81" t="s">
        <v>240</v>
      </c>
      <c r="J628" s="81" t="s">
        <v>57</v>
      </c>
      <c r="K628" s="81" t="s">
        <v>21</v>
      </c>
      <c r="L628" s="147">
        <v>424940</v>
      </c>
      <c r="M628" s="67">
        <v>46082</v>
      </c>
    </row>
    <row r="629" spans="1:13" x14ac:dyDescent="0.2">
      <c r="A629" s="81" t="s">
        <v>37</v>
      </c>
      <c r="B629" s="81" t="s">
        <v>0</v>
      </c>
      <c r="C629" s="81" t="s">
        <v>96</v>
      </c>
      <c r="D629" s="81" t="s">
        <v>0</v>
      </c>
      <c r="E629" s="140">
        <v>45517</v>
      </c>
      <c r="F629" s="81" t="s">
        <v>19</v>
      </c>
      <c r="G629" s="145">
        <v>2260054</v>
      </c>
      <c r="H629" s="146">
        <v>46090</v>
      </c>
      <c r="I629" s="81" t="s">
        <v>241</v>
      </c>
      <c r="J629" s="81" t="s">
        <v>57</v>
      </c>
      <c r="K629" s="81" t="s">
        <v>21</v>
      </c>
      <c r="L629" s="147">
        <v>336342</v>
      </c>
      <c r="M629" s="67">
        <v>46082</v>
      </c>
    </row>
    <row r="630" spans="1:13" x14ac:dyDescent="0.2">
      <c r="A630" s="81" t="s">
        <v>37</v>
      </c>
      <c r="B630" s="81" t="s">
        <v>109</v>
      </c>
      <c r="C630" s="81" t="s">
        <v>12</v>
      </c>
      <c r="D630" s="81" t="s">
        <v>42</v>
      </c>
      <c r="E630" s="140" t="s">
        <v>12</v>
      </c>
      <c r="F630" s="81" t="s">
        <v>19</v>
      </c>
      <c r="G630" s="145">
        <v>2260056</v>
      </c>
      <c r="H630" s="146">
        <v>46091</v>
      </c>
      <c r="I630" s="81" t="s">
        <v>242</v>
      </c>
      <c r="J630" s="81" t="s">
        <v>238</v>
      </c>
      <c r="K630" s="81" t="s">
        <v>110</v>
      </c>
      <c r="L630" s="147">
        <v>30000</v>
      </c>
      <c r="M630" s="67">
        <v>46082</v>
      </c>
    </row>
    <row r="631" spans="1:13" x14ac:dyDescent="0.2">
      <c r="A631" s="81" t="s">
        <v>37</v>
      </c>
      <c r="B631" s="81" t="s">
        <v>0</v>
      </c>
      <c r="C631" s="81" t="s">
        <v>96</v>
      </c>
      <c r="D631" s="81" t="s">
        <v>0</v>
      </c>
      <c r="E631" s="140">
        <v>45517</v>
      </c>
      <c r="F631" s="81" t="s">
        <v>19</v>
      </c>
      <c r="G631" s="145">
        <v>2260057</v>
      </c>
      <c r="H631" s="146">
        <v>46091</v>
      </c>
      <c r="I631" s="81" t="s">
        <v>243</v>
      </c>
      <c r="J631" s="81" t="s">
        <v>57</v>
      </c>
      <c r="K631" s="81" t="s">
        <v>21</v>
      </c>
      <c r="L631" s="147">
        <v>647624</v>
      </c>
      <c r="M631" s="67">
        <v>46082</v>
      </c>
    </row>
    <row r="632" spans="1:13" x14ac:dyDescent="0.2">
      <c r="A632" s="81" t="s">
        <v>37</v>
      </c>
      <c r="B632" s="81" t="s">
        <v>109</v>
      </c>
      <c r="C632" s="81" t="s">
        <v>12</v>
      </c>
      <c r="D632" s="81" t="s">
        <v>42</v>
      </c>
      <c r="E632" s="140" t="s">
        <v>12</v>
      </c>
      <c r="F632" s="81" t="s">
        <v>19</v>
      </c>
      <c r="G632" s="145">
        <v>2260058</v>
      </c>
      <c r="H632" s="146">
        <v>46091</v>
      </c>
      <c r="I632" s="81" t="s">
        <v>244</v>
      </c>
      <c r="J632" s="81" t="s">
        <v>238</v>
      </c>
      <c r="K632" s="81" t="s">
        <v>110</v>
      </c>
      <c r="L632" s="147">
        <v>30000</v>
      </c>
      <c r="M632" s="67">
        <v>46082</v>
      </c>
    </row>
    <row r="633" spans="1:13" x14ac:dyDescent="0.2">
      <c r="A633" s="81" t="s">
        <v>37</v>
      </c>
      <c r="B633" s="81" t="s">
        <v>0</v>
      </c>
      <c r="C633" s="81" t="s">
        <v>96</v>
      </c>
      <c r="D633" s="81" t="s">
        <v>0</v>
      </c>
      <c r="E633" s="140">
        <v>45517</v>
      </c>
      <c r="F633" s="81" t="s">
        <v>19</v>
      </c>
      <c r="G633" s="145">
        <v>2260062</v>
      </c>
      <c r="H633" s="146">
        <v>46098</v>
      </c>
      <c r="I633" s="81" t="s">
        <v>245</v>
      </c>
      <c r="J633" s="81" t="s">
        <v>57</v>
      </c>
      <c r="K633" s="81" t="s">
        <v>21</v>
      </c>
      <c r="L633" s="147">
        <v>1141264</v>
      </c>
      <c r="M633" s="67">
        <v>46082</v>
      </c>
    </row>
    <row r="634" spans="1:13" x14ac:dyDescent="0.2">
      <c r="A634" s="81" t="s">
        <v>37</v>
      </c>
      <c r="B634" s="81" t="s">
        <v>109</v>
      </c>
      <c r="C634" s="81" t="s">
        <v>246</v>
      </c>
      <c r="D634" s="81" t="s">
        <v>42</v>
      </c>
      <c r="E634" s="140">
        <v>46099</v>
      </c>
      <c r="F634" s="81" t="s">
        <v>19</v>
      </c>
      <c r="G634" s="145">
        <v>2260063</v>
      </c>
      <c r="H634" s="146">
        <v>46099</v>
      </c>
      <c r="I634" s="81" t="s">
        <v>247</v>
      </c>
      <c r="J634" s="81" t="s">
        <v>79</v>
      </c>
      <c r="K634" s="81" t="s">
        <v>74</v>
      </c>
      <c r="L634" s="147">
        <v>125239</v>
      </c>
      <c r="M634" s="67">
        <v>46082</v>
      </c>
    </row>
    <row r="635" spans="1:13" x14ac:dyDescent="0.2">
      <c r="A635" s="81" t="s">
        <v>37</v>
      </c>
      <c r="B635" s="81" t="s">
        <v>109</v>
      </c>
      <c r="C635" s="81" t="s">
        <v>246</v>
      </c>
      <c r="D635" s="81" t="s">
        <v>42</v>
      </c>
      <c r="E635" s="140">
        <v>46099</v>
      </c>
      <c r="F635" s="81" t="s">
        <v>19</v>
      </c>
      <c r="G635" s="145">
        <v>2260064</v>
      </c>
      <c r="H635" s="146">
        <v>46099</v>
      </c>
      <c r="I635" s="81" t="s">
        <v>247</v>
      </c>
      <c r="J635" s="81" t="s">
        <v>79</v>
      </c>
      <c r="K635" s="81" t="s">
        <v>74</v>
      </c>
      <c r="L635" s="147">
        <v>125239</v>
      </c>
      <c r="M635" s="67">
        <v>46082</v>
      </c>
    </row>
    <row r="636" spans="1:13" x14ac:dyDescent="0.2">
      <c r="A636" s="81" t="s">
        <v>37</v>
      </c>
      <c r="B636" s="81" t="s">
        <v>109</v>
      </c>
      <c r="C636" s="81" t="s">
        <v>12</v>
      </c>
      <c r="D636" s="81" t="s">
        <v>42</v>
      </c>
      <c r="E636" s="140" t="s">
        <v>12</v>
      </c>
      <c r="F636" s="81" t="s">
        <v>19</v>
      </c>
      <c r="G636" s="145">
        <v>2260066</v>
      </c>
      <c r="H636" s="146">
        <v>46100</v>
      </c>
      <c r="I636" s="81" t="s">
        <v>248</v>
      </c>
      <c r="J636" s="84" t="s">
        <v>249</v>
      </c>
      <c r="K636" s="81" t="s">
        <v>22</v>
      </c>
      <c r="L636" s="147">
        <v>207084</v>
      </c>
      <c r="M636" s="67">
        <v>46082</v>
      </c>
    </row>
    <row r="637" spans="1:13" x14ac:dyDescent="0.2">
      <c r="A637" s="81" t="s">
        <v>37</v>
      </c>
      <c r="B637" s="81" t="s">
        <v>207</v>
      </c>
      <c r="C637" s="81" t="s">
        <v>250</v>
      </c>
      <c r="D637" s="81" t="s">
        <v>42</v>
      </c>
      <c r="E637" s="140">
        <v>45408</v>
      </c>
      <c r="F637" s="81" t="s">
        <v>19</v>
      </c>
      <c r="G637" s="145">
        <v>2260068</v>
      </c>
      <c r="H637" s="146">
        <v>46101</v>
      </c>
      <c r="I637" s="81" t="s">
        <v>251</v>
      </c>
      <c r="J637" s="81" t="s">
        <v>252</v>
      </c>
      <c r="K637" s="81" t="s">
        <v>89</v>
      </c>
      <c r="L637" s="147">
        <v>1082900</v>
      </c>
      <c r="M637" s="67">
        <v>46082</v>
      </c>
    </row>
    <row r="638" spans="1:13" x14ac:dyDescent="0.2">
      <c r="A638" s="81" t="s">
        <v>37</v>
      </c>
      <c r="B638" s="81" t="s">
        <v>0</v>
      </c>
      <c r="C638" s="81" t="s">
        <v>96</v>
      </c>
      <c r="D638" s="81" t="s">
        <v>0</v>
      </c>
      <c r="E638" s="140">
        <v>45517</v>
      </c>
      <c r="F638" s="81" t="s">
        <v>19</v>
      </c>
      <c r="G638" s="145">
        <v>2260069</v>
      </c>
      <c r="H638" s="146">
        <v>46104</v>
      </c>
      <c r="I638" s="81" t="s">
        <v>253</v>
      </c>
      <c r="J638" s="81" t="s">
        <v>57</v>
      </c>
      <c r="K638" s="81" t="s">
        <v>21</v>
      </c>
      <c r="L638" s="147">
        <v>293002</v>
      </c>
      <c r="M638" s="67">
        <v>46082</v>
      </c>
    </row>
    <row r="639" spans="1:13" x14ac:dyDescent="0.2">
      <c r="A639" s="81" t="s">
        <v>37</v>
      </c>
      <c r="B639" s="81" t="s">
        <v>0</v>
      </c>
      <c r="C639" s="81" t="s">
        <v>96</v>
      </c>
      <c r="D639" s="81" t="s">
        <v>0</v>
      </c>
      <c r="E639" s="140">
        <v>45517</v>
      </c>
      <c r="F639" s="81" t="s">
        <v>19</v>
      </c>
      <c r="G639" s="145">
        <v>2260070</v>
      </c>
      <c r="H639" s="146">
        <v>46104</v>
      </c>
      <c r="I639" s="81" t="s">
        <v>254</v>
      </c>
      <c r="J639" s="81" t="s">
        <v>57</v>
      </c>
      <c r="K639" s="81" t="s">
        <v>21</v>
      </c>
      <c r="L639" s="147">
        <v>469716</v>
      </c>
      <c r="M639" s="67">
        <v>46082</v>
      </c>
    </row>
    <row r="640" spans="1:13" x14ac:dyDescent="0.2">
      <c r="A640" s="81" t="s">
        <v>37</v>
      </c>
      <c r="B640" s="81" t="s">
        <v>109</v>
      </c>
      <c r="C640" s="81" t="s">
        <v>12</v>
      </c>
      <c r="D640" s="81" t="s">
        <v>42</v>
      </c>
      <c r="E640" s="140" t="s">
        <v>12</v>
      </c>
      <c r="F640" s="81" t="s">
        <v>19</v>
      </c>
      <c r="G640" s="145">
        <v>2260074</v>
      </c>
      <c r="H640" s="146">
        <v>46106</v>
      </c>
      <c r="I640" s="81" t="s">
        <v>255</v>
      </c>
      <c r="J640" s="81" t="s">
        <v>256</v>
      </c>
      <c r="K640" s="81" t="s">
        <v>257</v>
      </c>
      <c r="L640" s="147">
        <v>107100</v>
      </c>
      <c r="M640" s="67">
        <v>46082</v>
      </c>
    </row>
    <row r="641" spans="1:13" x14ac:dyDescent="0.2">
      <c r="A641" s="81" t="s">
        <v>37</v>
      </c>
      <c r="B641" s="81" t="s">
        <v>109</v>
      </c>
      <c r="C641" s="81" t="s">
        <v>258</v>
      </c>
      <c r="D641" s="81" t="s">
        <v>42</v>
      </c>
      <c r="E641" s="140">
        <v>46106</v>
      </c>
      <c r="F641" s="81" t="s">
        <v>19</v>
      </c>
      <c r="G641" s="145">
        <v>2260076</v>
      </c>
      <c r="H641" s="146">
        <v>46106</v>
      </c>
      <c r="I641" s="81" t="s">
        <v>259</v>
      </c>
      <c r="J641" s="81" t="s">
        <v>79</v>
      </c>
      <c r="K641" s="81" t="s">
        <v>74</v>
      </c>
      <c r="L641" s="147">
        <v>131189</v>
      </c>
      <c r="M641" s="67">
        <v>46082</v>
      </c>
    </row>
    <row r="642" spans="1:13" x14ac:dyDescent="0.2">
      <c r="A642" s="81" t="s">
        <v>37</v>
      </c>
      <c r="B642" s="81" t="s">
        <v>109</v>
      </c>
      <c r="C642" s="81" t="s">
        <v>258</v>
      </c>
      <c r="D642" s="81" t="s">
        <v>42</v>
      </c>
      <c r="E642" s="140">
        <v>46106</v>
      </c>
      <c r="F642" s="81" t="s">
        <v>19</v>
      </c>
      <c r="G642" s="145">
        <v>2260077</v>
      </c>
      <c r="H642" s="146">
        <v>46106</v>
      </c>
      <c r="I642" s="81" t="s">
        <v>260</v>
      </c>
      <c r="J642" s="81" t="s">
        <v>79</v>
      </c>
      <c r="K642" s="81" t="s">
        <v>74</v>
      </c>
      <c r="L642" s="147">
        <v>131189</v>
      </c>
      <c r="M642" s="67">
        <v>46082</v>
      </c>
    </row>
    <row r="643" spans="1:13" x14ac:dyDescent="0.2">
      <c r="A643" s="81" t="s">
        <v>37</v>
      </c>
      <c r="B643" s="81" t="s">
        <v>109</v>
      </c>
      <c r="C643" s="81" t="s">
        <v>12</v>
      </c>
      <c r="D643" s="81" t="s">
        <v>42</v>
      </c>
      <c r="E643" s="140" t="s">
        <v>12</v>
      </c>
      <c r="F643" s="81" t="s">
        <v>19</v>
      </c>
      <c r="G643" s="145">
        <v>2260078</v>
      </c>
      <c r="H643" s="146">
        <v>46107</v>
      </c>
      <c r="I643" s="81" t="s">
        <v>261</v>
      </c>
      <c r="J643" s="81" t="s">
        <v>256</v>
      </c>
      <c r="K643" s="81" t="s">
        <v>257</v>
      </c>
      <c r="L643" s="147">
        <v>172550</v>
      </c>
      <c r="M643" s="67">
        <v>46082</v>
      </c>
    </row>
    <row r="644" spans="1:13" x14ac:dyDescent="0.2">
      <c r="A644" s="81" t="s">
        <v>37</v>
      </c>
      <c r="B644" s="81" t="s">
        <v>109</v>
      </c>
      <c r="C644" s="81" t="s">
        <v>12</v>
      </c>
      <c r="D644" s="81" t="s">
        <v>42</v>
      </c>
      <c r="E644" s="140" t="s">
        <v>12</v>
      </c>
      <c r="F644" s="81" t="s">
        <v>19</v>
      </c>
      <c r="G644" s="145">
        <v>2260079</v>
      </c>
      <c r="H644" s="146">
        <v>46107</v>
      </c>
      <c r="I644" s="81" t="s">
        <v>262</v>
      </c>
      <c r="J644" s="81" t="s">
        <v>263</v>
      </c>
      <c r="K644" s="81" t="s">
        <v>264</v>
      </c>
      <c r="L644" s="147">
        <v>325929</v>
      </c>
      <c r="M644" s="67">
        <v>46082</v>
      </c>
    </row>
    <row r="645" spans="1:13" x14ac:dyDescent="0.2">
      <c r="A645" s="81" t="s">
        <v>37</v>
      </c>
      <c r="B645" s="81" t="s">
        <v>0</v>
      </c>
      <c r="C645" s="81" t="s">
        <v>96</v>
      </c>
      <c r="D645" s="81" t="s">
        <v>0</v>
      </c>
      <c r="E645" s="140">
        <v>45517</v>
      </c>
      <c r="F645" s="81" t="s">
        <v>19</v>
      </c>
      <c r="G645" s="145">
        <v>2260081</v>
      </c>
      <c r="H645" s="146">
        <v>46111</v>
      </c>
      <c r="I645" s="81" t="s">
        <v>265</v>
      </c>
      <c r="J645" s="81" t="s">
        <v>57</v>
      </c>
      <c r="K645" s="81" t="s">
        <v>21</v>
      </c>
      <c r="L645" s="147">
        <v>271000</v>
      </c>
      <c r="M645" s="67">
        <v>46082</v>
      </c>
    </row>
    <row r="646" spans="1:13" x14ac:dyDescent="0.2">
      <c r="A646" s="81" t="s">
        <v>37</v>
      </c>
      <c r="B646" s="81" t="s">
        <v>0</v>
      </c>
      <c r="C646" s="81" t="s">
        <v>96</v>
      </c>
      <c r="D646" s="81" t="s">
        <v>0</v>
      </c>
      <c r="E646" s="140">
        <v>45517</v>
      </c>
      <c r="F646" s="81" t="s">
        <v>19</v>
      </c>
      <c r="G646" s="145">
        <v>2260084</v>
      </c>
      <c r="H646" s="146">
        <v>46112</v>
      </c>
      <c r="I646" s="81" t="s">
        <v>266</v>
      </c>
      <c r="J646" s="81" t="s">
        <v>57</v>
      </c>
      <c r="K646" s="81" t="s">
        <v>21</v>
      </c>
      <c r="L646" s="147">
        <v>307000</v>
      </c>
      <c r="M646" s="67">
        <v>46082</v>
      </c>
    </row>
    <row r="647" spans="1:13" x14ac:dyDescent="0.2">
      <c r="A647" s="81" t="s">
        <v>35</v>
      </c>
      <c r="B647" s="81" t="s">
        <v>0</v>
      </c>
      <c r="C647" s="81" t="s">
        <v>96</v>
      </c>
      <c r="D647" s="81" t="s">
        <v>0</v>
      </c>
      <c r="E647" s="140">
        <v>45517</v>
      </c>
      <c r="F647" s="87" t="s">
        <v>12</v>
      </c>
      <c r="G647" s="78">
        <v>3260029</v>
      </c>
      <c r="H647" s="87">
        <v>46093</v>
      </c>
      <c r="I647" s="81" t="s">
        <v>267</v>
      </c>
      <c r="J647" s="81" t="s">
        <v>57</v>
      </c>
      <c r="K647" s="81" t="s">
        <v>21</v>
      </c>
      <c r="L647" s="148">
        <v>183916</v>
      </c>
      <c r="M647" s="67">
        <v>46082</v>
      </c>
    </row>
    <row r="648" spans="1:13" x14ac:dyDescent="0.2">
      <c r="A648" s="81" t="s">
        <v>35</v>
      </c>
      <c r="B648" s="81" t="s">
        <v>0</v>
      </c>
      <c r="C648" s="81" t="s">
        <v>96</v>
      </c>
      <c r="D648" s="81" t="s">
        <v>0</v>
      </c>
      <c r="E648" s="140">
        <v>45517</v>
      </c>
      <c r="F648" s="87" t="s">
        <v>12</v>
      </c>
      <c r="G648" s="78">
        <v>3260033</v>
      </c>
      <c r="H648" s="87">
        <v>46093</v>
      </c>
      <c r="I648" s="81" t="s">
        <v>268</v>
      </c>
      <c r="J648" s="81" t="s">
        <v>57</v>
      </c>
      <c r="K648" s="81" t="s">
        <v>21</v>
      </c>
      <c r="L648" s="148">
        <v>612374</v>
      </c>
      <c r="M648" s="67">
        <v>46082</v>
      </c>
    </row>
    <row r="649" spans="1:13" x14ac:dyDescent="0.2">
      <c r="A649" s="81" t="s">
        <v>35</v>
      </c>
      <c r="B649" s="81" t="s">
        <v>0</v>
      </c>
      <c r="C649" s="81" t="s">
        <v>96</v>
      </c>
      <c r="D649" s="81" t="s">
        <v>0</v>
      </c>
      <c r="E649" s="140">
        <v>45517</v>
      </c>
      <c r="F649" s="87" t="s">
        <v>12</v>
      </c>
      <c r="G649" s="78">
        <v>3260035</v>
      </c>
      <c r="H649" s="87">
        <v>46094</v>
      </c>
      <c r="I649" s="81" t="s">
        <v>269</v>
      </c>
      <c r="J649" s="81" t="s">
        <v>57</v>
      </c>
      <c r="K649" s="81" t="s">
        <v>21</v>
      </c>
      <c r="L649" s="148">
        <v>172370</v>
      </c>
      <c r="M649" s="67">
        <v>46082</v>
      </c>
    </row>
    <row r="650" spans="1:13" x14ac:dyDescent="0.2">
      <c r="A650" s="81" t="s">
        <v>34</v>
      </c>
      <c r="B650" s="81" t="s">
        <v>109</v>
      </c>
      <c r="C650" s="149" t="s">
        <v>12</v>
      </c>
      <c r="D650" s="81" t="s">
        <v>42</v>
      </c>
      <c r="E650" s="87" t="s">
        <v>12</v>
      </c>
      <c r="F650" s="84" t="s">
        <v>111</v>
      </c>
      <c r="G650" s="84">
        <v>42600049</v>
      </c>
      <c r="H650" s="150">
        <v>46085</v>
      </c>
      <c r="I650" s="149" t="s">
        <v>270</v>
      </c>
      <c r="J650" s="149" t="s">
        <v>112</v>
      </c>
      <c r="K650" s="149" t="s">
        <v>113</v>
      </c>
      <c r="L650" s="151">
        <v>203252</v>
      </c>
      <c r="M650" s="67">
        <v>46082</v>
      </c>
    </row>
    <row r="651" spans="1:13" x14ac:dyDescent="0.2">
      <c r="A651" s="81" t="s">
        <v>34</v>
      </c>
      <c r="B651" s="81" t="s">
        <v>0</v>
      </c>
      <c r="C651" s="81" t="s">
        <v>96</v>
      </c>
      <c r="D651" s="81" t="s">
        <v>0</v>
      </c>
      <c r="E651" s="140">
        <v>45517</v>
      </c>
      <c r="F651" s="84" t="s">
        <v>111</v>
      </c>
      <c r="G651" s="84">
        <v>42600050</v>
      </c>
      <c r="H651" s="150">
        <v>46086</v>
      </c>
      <c r="I651" s="149" t="s">
        <v>271</v>
      </c>
      <c r="J651" s="81" t="s">
        <v>57</v>
      </c>
      <c r="K651" s="81" t="s">
        <v>21</v>
      </c>
      <c r="L651" s="151">
        <v>409686</v>
      </c>
      <c r="M651" s="67">
        <v>46082</v>
      </c>
    </row>
    <row r="652" spans="1:13" x14ac:dyDescent="0.2">
      <c r="A652" s="81" t="s">
        <v>34</v>
      </c>
      <c r="B652" s="81" t="s">
        <v>109</v>
      </c>
      <c r="C652" s="149" t="s">
        <v>12</v>
      </c>
      <c r="D652" s="81" t="s">
        <v>42</v>
      </c>
      <c r="E652" s="152" t="s">
        <v>12</v>
      </c>
      <c r="F652" s="84" t="s">
        <v>111</v>
      </c>
      <c r="G652" s="84">
        <v>42600051</v>
      </c>
      <c r="H652" s="150">
        <v>46087</v>
      </c>
      <c r="I652" s="149" t="s">
        <v>272</v>
      </c>
      <c r="J652" s="149" t="s">
        <v>112</v>
      </c>
      <c r="K652" s="149" t="s">
        <v>113</v>
      </c>
      <c r="L652" s="151">
        <v>196945</v>
      </c>
      <c r="M652" s="67">
        <v>46082</v>
      </c>
    </row>
    <row r="653" spans="1:13" x14ac:dyDescent="0.2">
      <c r="A653" s="81" t="s">
        <v>34</v>
      </c>
      <c r="B653" s="149" t="s">
        <v>0</v>
      </c>
      <c r="C653" s="149" t="s">
        <v>273</v>
      </c>
      <c r="D653" s="81" t="s">
        <v>0</v>
      </c>
      <c r="E653" s="152">
        <v>45224</v>
      </c>
      <c r="F653" s="84" t="s">
        <v>111</v>
      </c>
      <c r="G653" s="84">
        <v>42600056</v>
      </c>
      <c r="H653" s="150">
        <v>46090</v>
      </c>
      <c r="I653" s="149" t="s">
        <v>274</v>
      </c>
      <c r="J653" s="149" t="s">
        <v>275</v>
      </c>
      <c r="K653" s="149" t="s">
        <v>276</v>
      </c>
      <c r="L653" s="151">
        <v>3000000</v>
      </c>
      <c r="M653" s="67">
        <v>46082</v>
      </c>
    </row>
    <row r="654" spans="1:13" x14ac:dyDescent="0.2">
      <c r="A654" s="81" t="s">
        <v>34</v>
      </c>
      <c r="B654" s="81" t="s">
        <v>109</v>
      </c>
      <c r="C654" s="149" t="s">
        <v>273</v>
      </c>
      <c r="D654" s="81" t="s">
        <v>42</v>
      </c>
      <c r="E654" s="152">
        <v>45224</v>
      </c>
      <c r="F654" s="84" t="s">
        <v>111</v>
      </c>
      <c r="G654" s="84">
        <v>42600057</v>
      </c>
      <c r="H654" s="143">
        <v>46090</v>
      </c>
      <c r="I654" s="149" t="s">
        <v>274</v>
      </c>
      <c r="J654" s="149" t="s">
        <v>277</v>
      </c>
      <c r="K654" s="149" t="s">
        <v>278</v>
      </c>
      <c r="L654" s="151">
        <v>150000</v>
      </c>
      <c r="M654" s="67">
        <v>46082</v>
      </c>
    </row>
    <row r="655" spans="1:13" x14ac:dyDescent="0.2">
      <c r="A655" s="81" t="s">
        <v>34</v>
      </c>
      <c r="B655" s="103" t="s">
        <v>16</v>
      </c>
      <c r="C655" s="149" t="s">
        <v>279</v>
      </c>
      <c r="D655" s="103" t="s">
        <v>16</v>
      </c>
      <c r="E655" s="152">
        <v>45870</v>
      </c>
      <c r="F655" s="84" t="s">
        <v>111</v>
      </c>
      <c r="G655" s="84">
        <v>42600059</v>
      </c>
      <c r="H655" s="152">
        <v>46092</v>
      </c>
      <c r="I655" s="149" t="s">
        <v>280</v>
      </c>
      <c r="J655" s="149" t="s">
        <v>65</v>
      </c>
      <c r="K655" s="149" t="s">
        <v>62</v>
      </c>
      <c r="L655" s="151">
        <v>239051</v>
      </c>
      <c r="M655" s="67">
        <v>46082</v>
      </c>
    </row>
    <row r="656" spans="1:13" x14ac:dyDescent="0.2">
      <c r="A656" s="81" t="s">
        <v>34</v>
      </c>
      <c r="B656" s="81" t="s">
        <v>109</v>
      </c>
      <c r="C656" s="149" t="s">
        <v>12</v>
      </c>
      <c r="D656" s="81" t="s">
        <v>42</v>
      </c>
      <c r="E656" s="152" t="s">
        <v>12</v>
      </c>
      <c r="F656" s="84" t="s">
        <v>111</v>
      </c>
      <c r="G656" s="81">
        <v>42600064</v>
      </c>
      <c r="H656" s="87">
        <v>46097</v>
      </c>
      <c r="I656" s="153" t="s">
        <v>281</v>
      </c>
      <c r="J656" s="153" t="s">
        <v>85</v>
      </c>
      <c r="K656" s="153" t="s">
        <v>282</v>
      </c>
      <c r="L656" s="147">
        <v>123599</v>
      </c>
      <c r="M656" s="67">
        <v>46082</v>
      </c>
    </row>
    <row r="657" spans="1:13" x14ac:dyDescent="0.2">
      <c r="A657" s="81" t="s">
        <v>34</v>
      </c>
      <c r="B657" s="81" t="s">
        <v>109</v>
      </c>
      <c r="C657" s="149" t="s">
        <v>12</v>
      </c>
      <c r="D657" s="81" t="s">
        <v>42</v>
      </c>
      <c r="E657" s="152" t="s">
        <v>12</v>
      </c>
      <c r="F657" s="84" t="s">
        <v>111</v>
      </c>
      <c r="G657" s="81">
        <v>42600065</v>
      </c>
      <c r="H657" s="87">
        <v>46099</v>
      </c>
      <c r="I657" s="153" t="s">
        <v>283</v>
      </c>
      <c r="J657" s="153" t="s">
        <v>284</v>
      </c>
      <c r="K657" s="153" t="s">
        <v>285</v>
      </c>
      <c r="L657" s="147">
        <v>190995</v>
      </c>
      <c r="M657" s="67">
        <v>46082</v>
      </c>
    </row>
    <row r="658" spans="1:13" x14ac:dyDescent="0.2">
      <c r="A658" s="81" t="s">
        <v>34</v>
      </c>
      <c r="B658" s="81" t="s">
        <v>109</v>
      </c>
      <c r="C658" s="149" t="s">
        <v>12</v>
      </c>
      <c r="D658" s="81" t="s">
        <v>42</v>
      </c>
      <c r="E658" s="152" t="s">
        <v>12</v>
      </c>
      <c r="F658" s="84" t="s">
        <v>111</v>
      </c>
      <c r="G658" s="84">
        <v>42600066</v>
      </c>
      <c r="H658" s="152">
        <v>46100</v>
      </c>
      <c r="I658" s="149" t="s">
        <v>286</v>
      </c>
      <c r="J658" s="149" t="s">
        <v>287</v>
      </c>
      <c r="K658" s="149" t="s">
        <v>288</v>
      </c>
      <c r="L658" s="151">
        <v>119000</v>
      </c>
      <c r="M658" s="67">
        <v>46082</v>
      </c>
    </row>
    <row r="659" spans="1:13" x14ac:dyDescent="0.2">
      <c r="A659" s="81" t="s">
        <v>34</v>
      </c>
      <c r="B659" s="81" t="s">
        <v>109</v>
      </c>
      <c r="C659" s="149" t="s">
        <v>12</v>
      </c>
      <c r="D659" s="81" t="s">
        <v>42</v>
      </c>
      <c r="E659" s="152" t="s">
        <v>12</v>
      </c>
      <c r="F659" s="84" t="s">
        <v>111</v>
      </c>
      <c r="G659" s="84">
        <v>42600067</v>
      </c>
      <c r="H659" s="152">
        <v>46100</v>
      </c>
      <c r="I659" s="149" t="s">
        <v>289</v>
      </c>
      <c r="J659" s="149" t="s">
        <v>290</v>
      </c>
      <c r="K659" s="149" t="s">
        <v>291</v>
      </c>
      <c r="L659" s="151">
        <v>200000</v>
      </c>
      <c r="M659" s="67">
        <v>46082</v>
      </c>
    </row>
    <row r="660" spans="1:13" x14ac:dyDescent="0.2">
      <c r="A660" s="81" t="s">
        <v>34</v>
      </c>
      <c r="B660" s="81" t="s">
        <v>109</v>
      </c>
      <c r="C660" s="149" t="s">
        <v>12</v>
      </c>
      <c r="D660" s="81" t="s">
        <v>42</v>
      </c>
      <c r="E660" s="152" t="s">
        <v>12</v>
      </c>
      <c r="F660" s="84" t="s">
        <v>111</v>
      </c>
      <c r="G660" s="84">
        <v>42600068</v>
      </c>
      <c r="H660" s="152">
        <v>46100</v>
      </c>
      <c r="I660" s="149" t="s">
        <v>292</v>
      </c>
      <c r="J660" s="149" t="s">
        <v>129</v>
      </c>
      <c r="K660" s="149" t="s">
        <v>130</v>
      </c>
      <c r="L660" s="151">
        <v>89250</v>
      </c>
      <c r="M660" s="67">
        <v>46082</v>
      </c>
    </row>
    <row r="661" spans="1:13" x14ac:dyDescent="0.2">
      <c r="A661" s="81" t="s">
        <v>34</v>
      </c>
      <c r="B661" s="81" t="s">
        <v>109</v>
      </c>
      <c r="C661" s="149" t="s">
        <v>12</v>
      </c>
      <c r="D661" s="81" t="s">
        <v>42</v>
      </c>
      <c r="E661" s="152" t="s">
        <v>12</v>
      </c>
      <c r="F661" s="84" t="s">
        <v>111</v>
      </c>
      <c r="G661" s="84">
        <v>42600069</v>
      </c>
      <c r="H661" s="152">
        <v>46100</v>
      </c>
      <c r="I661" s="149" t="s">
        <v>293</v>
      </c>
      <c r="J661" s="149" t="s">
        <v>294</v>
      </c>
      <c r="K661" s="149" t="s">
        <v>295</v>
      </c>
      <c r="L661" s="151">
        <v>160650</v>
      </c>
      <c r="M661" s="67">
        <v>46082</v>
      </c>
    </row>
    <row r="662" spans="1:13" x14ac:dyDescent="0.2">
      <c r="A662" s="81" t="s">
        <v>34</v>
      </c>
      <c r="B662" s="81" t="s">
        <v>109</v>
      </c>
      <c r="C662" s="149" t="s">
        <v>12</v>
      </c>
      <c r="D662" s="81" t="s">
        <v>42</v>
      </c>
      <c r="E662" s="152" t="s">
        <v>12</v>
      </c>
      <c r="F662" s="84" t="s">
        <v>111</v>
      </c>
      <c r="G662" s="84">
        <v>42600070</v>
      </c>
      <c r="H662" s="152">
        <v>46104</v>
      </c>
      <c r="I662" s="149" t="s">
        <v>296</v>
      </c>
      <c r="J662" s="149" t="s">
        <v>112</v>
      </c>
      <c r="K662" s="149" t="s">
        <v>113</v>
      </c>
      <c r="L662" s="151">
        <v>204680</v>
      </c>
      <c r="M662" s="67">
        <v>46082</v>
      </c>
    </row>
    <row r="663" spans="1:13" x14ac:dyDescent="0.2">
      <c r="A663" s="81" t="s">
        <v>34</v>
      </c>
      <c r="B663" s="81" t="s">
        <v>109</v>
      </c>
      <c r="C663" s="149" t="s">
        <v>12</v>
      </c>
      <c r="D663" s="81" t="s">
        <v>42</v>
      </c>
      <c r="E663" s="152" t="s">
        <v>12</v>
      </c>
      <c r="F663" s="84" t="s">
        <v>111</v>
      </c>
      <c r="G663" s="84">
        <v>42600072</v>
      </c>
      <c r="H663" s="152">
        <v>46104</v>
      </c>
      <c r="I663" s="149" t="s">
        <v>297</v>
      </c>
      <c r="J663" s="149" t="s">
        <v>298</v>
      </c>
      <c r="K663" s="149" t="s">
        <v>299</v>
      </c>
      <c r="L663" s="151">
        <v>120000</v>
      </c>
      <c r="M663" s="67">
        <v>46082</v>
      </c>
    </row>
    <row r="664" spans="1:13" x14ac:dyDescent="0.2">
      <c r="A664" s="81" t="s">
        <v>34</v>
      </c>
      <c r="B664" s="81" t="s">
        <v>109</v>
      </c>
      <c r="C664" s="149" t="s">
        <v>12</v>
      </c>
      <c r="D664" s="81" t="s">
        <v>42</v>
      </c>
      <c r="E664" s="152" t="s">
        <v>12</v>
      </c>
      <c r="F664" s="84" t="s">
        <v>111</v>
      </c>
      <c r="G664" s="84">
        <v>42600073</v>
      </c>
      <c r="H664" s="152">
        <v>46104</v>
      </c>
      <c r="I664" s="149" t="s">
        <v>300</v>
      </c>
      <c r="J664" s="149" t="s">
        <v>301</v>
      </c>
      <c r="K664" s="149" t="s">
        <v>302</v>
      </c>
      <c r="L664" s="151">
        <v>70001</v>
      </c>
      <c r="M664" s="67">
        <v>46082</v>
      </c>
    </row>
    <row r="665" spans="1:13" x14ac:dyDescent="0.2">
      <c r="A665" s="81" t="s">
        <v>34</v>
      </c>
      <c r="B665" s="81" t="s">
        <v>0</v>
      </c>
      <c r="C665" s="81" t="s">
        <v>96</v>
      </c>
      <c r="D665" s="81" t="s">
        <v>0</v>
      </c>
      <c r="E665" s="140">
        <v>45517</v>
      </c>
      <c r="F665" s="84" t="s">
        <v>111</v>
      </c>
      <c r="G665" s="84">
        <v>42600079</v>
      </c>
      <c r="H665" s="152">
        <v>46111</v>
      </c>
      <c r="I665" s="149" t="s">
        <v>303</v>
      </c>
      <c r="J665" s="81" t="s">
        <v>57</v>
      </c>
      <c r="K665" s="81" t="s">
        <v>21</v>
      </c>
      <c r="L665" s="151">
        <v>138946</v>
      </c>
      <c r="M665" s="67">
        <v>46082</v>
      </c>
    </row>
    <row r="666" spans="1:13" x14ac:dyDescent="0.2">
      <c r="A666" s="81" t="s">
        <v>34</v>
      </c>
      <c r="B666" s="81" t="s">
        <v>0</v>
      </c>
      <c r="C666" s="81" t="s">
        <v>96</v>
      </c>
      <c r="D666" s="81" t="s">
        <v>0</v>
      </c>
      <c r="E666" s="140">
        <v>45517</v>
      </c>
      <c r="F666" s="84" t="s">
        <v>111</v>
      </c>
      <c r="G666" s="84">
        <v>42600081</v>
      </c>
      <c r="H666" s="152">
        <v>46111</v>
      </c>
      <c r="I666" s="149" t="s">
        <v>304</v>
      </c>
      <c r="J666" s="81" t="s">
        <v>57</v>
      </c>
      <c r="K666" s="81" t="s">
        <v>21</v>
      </c>
      <c r="L666" s="151">
        <v>169174</v>
      </c>
      <c r="M666" s="67">
        <v>46082</v>
      </c>
    </row>
    <row r="667" spans="1:13" x14ac:dyDescent="0.2">
      <c r="A667" s="81" t="s">
        <v>52</v>
      </c>
      <c r="B667" s="81" t="s">
        <v>109</v>
      </c>
      <c r="C667" s="84" t="s">
        <v>20</v>
      </c>
      <c r="D667" s="81" t="s">
        <v>42</v>
      </c>
      <c r="E667" s="81" t="s">
        <v>12</v>
      </c>
      <c r="F667" s="81" t="s">
        <v>305</v>
      </c>
      <c r="G667" s="81">
        <v>5260046</v>
      </c>
      <c r="H667" s="87">
        <v>46084</v>
      </c>
      <c r="I667" s="84" t="s">
        <v>306</v>
      </c>
      <c r="J667" s="84" t="s">
        <v>307</v>
      </c>
      <c r="K667" s="154" t="s">
        <v>308</v>
      </c>
      <c r="L667" s="141">
        <v>116500</v>
      </c>
      <c r="M667" s="67">
        <v>46082</v>
      </c>
    </row>
    <row r="668" spans="1:13" x14ac:dyDescent="0.2">
      <c r="A668" s="81" t="s">
        <v>52</v>
      </c>
      <c r="B668" s="81" t="s">
        <v>109</v>
      </c>
      <c r="C668" s="84" t="s">
        <v>20</v>
      </c>
      <c r="D668" s="81" t="s">
        <v>42</v>
      </c>
      <c r="E668" s="81" t="s">
        <v>12</v>
      </c>
      <c r="F668" s="81" t="s">
        <v>305</v>
      </c>
      <c r="G668" s="81">
        <v>5260052</v>
      </c>
      <c r="H668" s="87">
        <v>46090</v>
      </c>
      <c r="I668" s="84" t="s">
        <v>309</v>
      </c>
      <c r="J668" s="84" t="s">
        <v>310</v>
      </c>
      <c r="K668" s="81" t="s">
        <v>311</v>
      </c>
      <c r="L668" s="141">
        <v>60000</v>
      </c>
      <c r="M668" s="67">
        <v>46082</v>
      </c>
    </row>
    <row r="669" spans="1:13" x14ac:dyDescent="0.2">
      <c r="A669" s="81" t="s">
        <v>52</v>
      </c>
      <c r="B669" s="81" t="s">
        <v>0</v>
      </c>
      <c r="C669" s="81" t="s">
        <v>96</v>
      </c>
      <c r="D669" s="81" t="s">
        <v>0</v>
      </c>
      <c r="E669" s="140">
        <v>45517</v>
      </c>
      <c r="F669" s="81" t="s">
        <v>305</v>
      </c>
      <c r="G669" s="81">
        <v>5260053</v>
      </c>
      <c r="H669" s="87">
        <v>46093</v>
      </c>
      <c r="I669" s="84" t="s">
        <v>312</v>
      </c>
      <c r="J669" s="81" t="s">
        <v>57</v>
      </c>
      <c r="K669" s="81" t="s">
        <v>21</v>
      </c>
      <c r="L669" s="141">
        <v>429200</v>
      </c>
      <c r="M669" s="67">
        <v>46082</v>
      </c>
    </row>
    <row r="670" spans="1:13" x14ac:dyDescent="0.2">
      <c r="A670" s="81" t="s">
        <v>52</v>
      </c>
      <c r="B670" s="81" t="s">
        <v>0</v>
      </c>
      <c r="C670" s="81" t="s">
        <v>96</v>
      </c>
      <c r="D670" s="81" t="s">
        <v>0</v>
      </c>
      <c r="E670" s="140">
        <v>45517</v>
      </c>
      <c r="F670" s="81" t="s">
        <v>305</v>
      </c>
      <c r="G670" s="81">
        <v>5260056</v>
      </c>
      <c r="H670" s="87">
        <v>46099</v>
      </c>
      <c r="I670" s="84" t="s">
        <v>313</v>
      </c>
      <c r="J670" s="81" t="s">
        <v>57</v>
      </c>
      <c r="K670" s="81" t="s">
        <v>21</v>
      </c>
      <c r="L670" s="141">
        <v>314750</v>
      </c>
      <c r="M670" s="67">
        <v>46082</v>
      </c>
    </row>
    <row r="671" spans="1:13" x14ac:dyDescent="0.2">
      <c r="A671" s="81" t="s">
        <v>52</v>
      </c>
      <c r="B671" s="81" t="s">
        <v>109</v>
      </c>
      <c r="C671" s="84" t="s">
        <v>20</v>
      </c>
      <c r="D671" s="81" t="s">
        <v>42</v>
      </c>
      <c r="E671" s="81" t="s">
        <v>12</v>
      </c>
      <c r="F671" s="81" t="s">
        <v>305</v>
      </c>
      <c r="G671" s="81">
        <v>5260063</v>
      </c>
      <c r="H671" s="87">
        <v>46106</v>
      </c>
      <c r="I671" s="84" t="s">
        <v>314</v>
      </c>
      <c r="J671" s="84" t="s">
        <v>90</v>
      </c>
      <c r="K671" s="81" t="s">
        <v>72</v>
      </c>
      <c r="L671" s="141">
        <v>138040</v>
      </c>
      <c r="M671" s="67">
        <v>46082</v>
      </c>
    </row>
    <row r="672" spans="1:13" x14ac:dyDescent="0.2">
      <c r="A672" s="81" t="s">
        <v>52</v>
      </c>
      <c r="B672" s="81" t="s">
        <v>109</v>
      </c>
      <c r="C672" s="84" t="s">
        <v>20</v>
      </c>
      <c r="D672" s="81" t="s">
        <v>42</v>
      </c>
      <c r="E672" s="81" t="s">
        <v>12</v>
      </c>
      <c r="F672" s="81" t="s">
        <v>19</v>
      </c>
      <c r="G672" s="81">
        <v>5260072</v>
      </c>
      <c r="H672" s="87">
        <v>46112</v>
      </c>
      <c r="I672" s="84" t="s">
        <v>315</v>
      </c>
      <c r="J672" s="84" t="s">
        <v>249</v>
      </c>
      <c r="K672" s="81" t="s">
        <v>22</v>
      </c>
      <c r="L672" s="141">
        <v>100854</v>
      </c>
      <c r="M672" s="67">
        <v>46082</v>
      </c>
    </row>
    <row r="673" spans="1:13" x14ac:dyDescent="0.2">
      <c r="A673" s="81" t="s">
        <v>53</v>
      </c>
      <c r="B673" s="81" t="s">
        <v>109</v>
      </c>
      <c r="C673" s="155" t="s">
        <v>20</v>
      </c>
      <c r="D673" s="81" t="s">
        <v>42</v>
      </c>
      <c r="E673" s="83" t="s">
        <v>20</v>
      </c>
      <c r="F673" s="155" t="s">
        <v>114</v>
      </c>
      <c r="G673" s="84">
        <v>6260061</v>
      </c>
      <c r="H673" s="83">
        <v>46084</v>
      </c>
      <c r="I673" s="155" t="s">
        <v>316</v>
      </c>
      <c r="J673" s="155" t="s">
        <v>123</v>
      </c>
      <c r="K673" s="155" t="s">
        <v>124</v>
      </c>
      <c r="L673" s="156">
        <v>139000</v>
      </c>
      <c r="M673" s="67">
        <v>46082</v>
      </c>
    </row>
    <row r="674" spans="1:13" x14ac:dyDescent="0.2">
      <c r="A674" s="81" t="s">
        <v>53</v>
      </c>
      <c r="B674" s="81" t="s">
        <v>109</v>
      </c>
      <c r="C674" s="155" t="s">
        <v>20</v>
      </c>
      <c r="D674" s="81" t="s">
        <v>42</v>
      </c>
      <c r="E674" s="83" t="s">
        <v>20</v>
      </c>
      <c r="F674" s="155" t="s">
        <v>114</v>
      </c>
      <c r="G674" s="84">
        <v>6260063</v>
      </c>
      <c r="H674" s="83">
        <v>46087</v>
      </c>
      <c r="I674" s="155" t="s">
        <v>317</v>
      </c>
      <c r="J674" s="155" t="s">
        <v>144</v>
      </c>
      <c r="K674" s="155" t="s">
        <v>145</v>
      </c>
      <c r="L674" s="156">
        <v>209000</v>
      </c>
      <c r="M674" s="67">
        <v>46082</v>
      </c>
    </row>
    <row r="675" spans="1:13" x14ac:dyDescent="0.2">
      <c r="A675" s="81" t="s">
        <v>53</v>
      </c>
      <c r="B675" s="81" t="s">
        <v>109</v>
      </c>
      <c r="C675" s="155" t="s">
        <v>20</v>
      </c>
      <c r="D675" s="81" t="s">
        <v>42</v>
      </c>
      <c r="E675" s="83" t="s">
        <v>20</v>
      </c>
      <c r="F675" s="155" t="s">
        <v>114</v>
      </c>
      <c r="G675" s="84">
        <v>6260064</v>
      </c>
      <c r="H675" s="83">
        <v>46087</v>
      </c>
      <c r="I675" s="155" t="s">
        <v>318</v>
      </c>
      <c r="J675" s="155" t="s">
        <v>99</v>
      </c>
      <c r="K675" s="155" t="s">
        <v>100</v>
      </c>
      <c r="L675" s="156">
        <v>24990</v>
      </c>
      <c r="M675" s="67">
        <v>46082</v>
      </c>
    </row>
    <row r="676" spans="1:13" x14ac:dyDescent="0.2">
      <c r="A676" s="81" t="s">
        <v>53</v>
      </c>
      <c r="B676" s="81" t="s">
        <v>0</v>
      </c>
      <c r="C676" s="81" t="s">
        <v>96</v>
      </c>
      <c r="D676" s="81" t="s">
        <v>0</v>
      </c>
      <c r="E676" s="140">
        <v>45517</v>
      </c>
      <c r="F676" s="155" t="s">
        <v>114</v>
      </c>
      <c r="G676" s="84">
        <v>6260065</v>
      </c>
      <c r="H676" s="83">
        <v>46087</v>
      </c>
      <c r="I676" s="155" t="s">
        <v>319</v>
      </c>
      <c r="J676" s="81" t="s">
        <v>57</v>
      </c>
      <c r="K676" s="81" t="s">
        <v>21</v>
      </c>
      <c r="L676" s="156">
        <v>1103084</v>
      </c>
      <c r="M676" s="67">
        <v>46082</v>
      </c>
    </row>
    <row r="677" spans="1:13" x14ac:dyDescent="0.2">
      <c r="A677" s="81" t="s">
        <v>53</v>
      </c>
      <c r="B677" s="81" t="s">
        <v>109</v>
      </c>
      <c r="C677" s="155" t="s">
        <v>20</v>
      </c>
      <c r="D677" s="81" t="s">
        <v>42</v>
      </c>
      <c r="E677" s="83" t="s">
        <v>20</v>
      </c>
      <c r="F677" s="155" t="s">
        <v>114</v>
      </c>
      <c r="G677" s="84">
        <v>6260071</v>
      </c>
      <c r="H677" s="83">
        <v>46093</v>
      </c>
      <c r="I677" s="155" t="s">
        <v>320</v>
      </c>
      <c r="J677" s="155" t="s">
        <v>123</v>
      </c>
      <c r="K677" s="155" t="s">
        <v>124</v>
      </c>
      <c r="L677" s="156">
        <v>139000</v>
      </c>
      <c r="M677" s="67">
        <v>46082</v>
      </c>
    </row>
    <row r="678" spans="1:13" x14ac:dyDescent="0.2">
      <c r="A678" s="81" t="s">
        <v>53</v>
      </c>
      <c r="B678" s="81" t="s">
        <v>207</v>
      </c>
      <c r="C678" s="155" t="s">
        <v>321</v>
      </c>
      <c r="D678" s="81" t="s">
        <v>42</v>
      </c>
      <c r="E678" s="83">
        <v>46066</v>
      </c>
      <c r="F678" s="155" t="s">
        <v>114</v>
      </c>
      <c r="G678" s="84">
        <v>6260074</v>
      </c>
      <c r="H678" s="83">
        <v>46094</v>
      </c>
      <c r="I678" s="155" t="s">
        <v>322</v>
      </c>
      <c r="J678" s="155" t="s">
        <v>323</v>
      </c>
      <c r="K678" s="155" t="s">
        <v>324</v>
      </c>
      <c r="L678" s="156">
        <v>627573</v>
      </c>
      <c r="M678" s="67">
        <v>46082</v>
      </c>
    </row>
    <row r="679" spans="1:13" x14ac:dyDescent="0.2">
      <c r="A679" s="81" t="s">
        <v>53</v>
      </c>
      <c r="B679" s="81" t="s">
        <v>207</v>
      </c>
      <c r="C679" s="155" t="s">
        <v>325</v>
      </c>
      <c r="D679" s="81" t="s">
        <v>42</v>
      </c>
      <c r="E679" s="83">
        <v>46087</v>
      </c>
      <c r="F679" s="155" t="s">
        <v>114</v>
      </c>
      <c r="G679" s="84">
        <v>6260086</v>
      </c>
      <c r="H679" s="83">
        <v>46106</v>
      </c>
      <c r="I679" s="155" t="s">
        <v>326</v>
      </c>
      <c r="J679" s="155" t="s">
        <v>327</v>
      </c>
      <c r="K679" s="155" t="s">
        <v>328</v>
      </c>
      <c r="L679" s="156">
        <v>26180000</v>
      </c>
      <c r="M679" s="67">
        <v>46082</v>
      </c>
    </row>
    <row r="680" spans="1:13" x14ac:dyDescent="0.2">
      <c r="A680" s="81" t="s">
        <v>53</v>
      </c>
      <c r="B680" s="81" t="s">
        <v>207</v>
      </c>
      <c r="C680" s="155" t="s">
        <v>329</v>
      </c>
      <c r="D680" s="81" t="s">
        <v>42</v>
      </c>
      <c r="E680" s="83">
        <v>46097</v>
      </c>
      <c r="F680" s="155" t="s">
        <v>114</v>
      </c>
      <c r="G680" s="84">
        <v>6260087</v>
      </c>
      <c r="H680" s="83">
        <v>46106</v>
      </c>
      <c r="I680" s="155" t="s">
        <v>330</v>
      </c>
      <c r="J680" s="155" t="s">
        <v>331</v>
      </c>
      <c r="K680" s="155" t="s">
        <v>332</v>
      </c>
      <c r="L680" s="156">
        <v>1085280</v>
      </c>
      <c r="M680" s="67">
        <v>46082</v>
      </c>
    </row>
    <row r="681" spans="1:13" x14ac:dyDescent="0.2">
      <c r="A681" s="81" t="s">
        <v>53</v>
      </c>
      <c r="B681" s="81" t="s">
        <v>109</v>
      </c>
      <c r="C681" s="155" t="s">
        <v>20</v>
      </c>
      <c r="D681" s="81" t="s">
        <v>42</v>
      </c>
      <c r="E681" s="83" t="s">
        <v>20</v>
      </c>
      <c r="F681" s="155" t="s">
        <v>114</v>
      </c>
      <c r="G681" s="84">
        <v>6260088</v>
      </c>
      <c r="H681" s="83">
        <v>46106</v>
      </c>
      <c r="I681" s="155" t="s">
        <v>333</v>
      </c>
      <c r="J681" s="155" t="s">
        <v>99</v>
      </c>
      <c r="K681" s="155" t="s">
        <v>100</v>
      </c>
      <c r="L681" s="156">
        <v>24990</v>
      </c>
      <c r="M681" s="67">
        <v>46082</v>
      </c>
    </row>
    <row r="682" spans="1:13" x14ac:dyDescent="0.2">
      <c r="A682" s="81" t="s">
        <v>53</v>
      </c>
      <c r="B682" s="81" t="s">
        <v>0</v>
      </c>
      <c r="C682" s="81" t="s">
        <v>96</v>
      </c>
      <c r="D682" s="81" t="s">
        <v>0</v>
      </c>
      <c r="E682" s="140">
        <v>45517</v>
      </c>
      <c r="F682" s="155" t="s">
        <v>114</v>
      </c>
      <c r="G682" s="84">
        <v>6260089</v>
      </c>
      <c r="H682" s="83">
        <v>46106</v>
      </c>
      <c r="I682" s="155" t="s">
        <v>334</v>
      </c>
      <c r="J682" s="81" t="s">
        <v>57</v>
      </c>
      <c r="K682" s="81" t="s">
        <v>21</v>
      </c>
      <c r="L682" s="156">
        <v>290329</v>
      </c>
      <c r="M682" s="67">
        <v>46082</v>
      </c>
    </row>
    <row r="683" spans="1:13" x14ac:dyDescent="0.2">
      <c r="A683" s="81" t="s">
        <v>53</v>
      </c>
      <c r="B683" s="81" t="s">
        <v>207</v>
      </c>
      <c r="C683" s="155" t="s">
        <v>335</v>
      </c>
      <c r="D683" s="81" t="s">
        <v>42</v>
      </c>
      <c r="E683" s="83">
        <v>46106</v>
      </c>
      <c r="F683" s="155" t="s">
        <v>114</v>
      </c>
      <c r="G683" s="84">
        <v>6260090</v>
      </c>
      <c r="H683" s="83">
        <v>46107</v>
      </c>
      <c r="I683" s="155" t="s">
        <v>336</v>
      </c>
      <c r="J683" s="155" t="s">
        <v>337</v>
      </c>
      <c r="K683" s="155" t="s">
        <v>338</v>
      </c>
      <c r="L683" s="156">
        <v>833000</v>
      </c>
      <c r="M683" s="67">
        <v>46082</v>
      </c>
    </row>
    <row r="684" spans="1:13" x14ac:dyDescent="0.2">
      <c r="A684" s="81" t="s">
        <v>53</v>
      </c>
      <c r="B684" s="81" t="s">
        <v>0</v>
      </c>
      <c r="C684" s="81" t="s">
        <v>96</v>
      </c>
      <c r="D684" s="81" t="s">
        <v>0</v>
      </c>
      <c r="E684" s="140">
        <v>45517</v>
      </c>
      <c r="F684" s="155" t="s">
        <v>114</v>
      </c>
      <c r="G684" s="84">
        <v>6260092</v>
      </c>
      <c r="H684" s="83">
        <v>46108</v>
      </c>
      <c r="I684" s="155" t="s">
        <v>339</v>
      </c>
      <c r="J684" s="81" t="s">
        <v>57</v>
      </c>
      <c r="K684" s="81" t="s">
        <v>21</v>
      </c>
      <c r="L684" s="156">
        <v>437163</v>
      </c>
      <c r="M684" s="67">
        <v>46082</v>
      </c>
    </row>
    <row r="685" spans="1:13" x14ac:dyDescent="0.2">
      <c r="A685" s="81" t="s">
        <v>53</v>
      </c>
      <c r="B685" s="81" t="s">
        <v>0</v>
      </c>
      <c r="C685" s="81" t="s">
        <v>96</v>
      </c>
      <c r="D685" s="81" t="s">
        <v>0</v>
      </c>
      <c r="E685" s="140">
        <v>45517</v>
      </c>
      <c r="F685" s="155" t="s">
        <v>114</v>
      </c>
      <c r="G685" s="84">
        <v>6260096</v>
      </c>
      <c r="H685" s="83">
        <v>46111</v>
      </c>
      <c r="I685" s="155" t="s">
        <v>340</v>
      </c>
      <c r="J685" s="81" t="s">
        <v>57</v>
      </c>
      <c r="K685" s="81" t="s">
        <v>21</v>
      </c>
      <c r="L685" s="156">
        <v>106000</v>
      </c>
      <c r="M685" s="67">
        <v>46082</v>
      </c>
    </row>
    <row r="686" spans="1:13" x14ac:dyDescent="0.2">
      <c r="A686" s="81" t="s">
        <v>53</v>
      </c>
      <c r="B686" s="81" t="s">
        <v>0</v>
      </c>
      <c r="C686" s="81" t="s">
        <v>96</v>
      </c>
      <c r="D686" s="81" t="s">
        <v>0</v>
      </c>
      <c r="E686" s="140">
        <v>45517</v>
      </c>
      <c r="F686" s="155" t="s">
        <v>114</v>
      </c>
      <c r="G686" s="84">
        <v>6260103</v>
      </c>
      <c r="H686" s="83">
        <v>46112</v>
      </c>
      <c r="I686" s="155" t="s">
        <v>341</v>
      </c>
      <c r="J686" s="81" t="s">
        <v>57</v>
      </c>
      <c r="K686" s="81" t="s">
        <v>21</v>
      </c>
      <c r="L686" s="156">
        <v>357000</v>
      </c>
      <c r="M686" s="67">
        <v>46082</v>
      </c>
    </row>
    <row r="687" spans="1:13" x14ac:dyDescent="0.2">
      <c r="A687" s="81" t="s">
        <v>30</v>
      </c>
      <c r="B687" s="81" t="s">
        <v>109</v>
      </c>
      <c r="C687" s="157" t="s">
        <v>12</v>
      </c>
      <c r="D687" s="81" t="s">
        <v>42</v>
      </c>
      <c r="E687" s="157" t="s">
        <v>12</v>
      </c>
      <c r="F687" s="89" t="s">
        <v>19</v>
      </c>
      <c r="G687" s="78">
        <v>7260027</v>
      </c>
      <c r="H687" s="79">
        <v>46085</v>
      </c>
      <c r="I687" s="78" t="s">
        <v>342</v>
      </c>
      <c r="J687" s="78" t="s">
        <v>343</v>
      </c>
      <c r="K687" s="80" t="s">
        <v>344</v>
      </c>
      <c r="L687" s="141">
        <v>176120</v>
      </c>
      <c r="M687" s="67">
        <v>46082</v>
      </c>
    </row>
    <row r="688" spans="1:13" x14ac:dyDescent="0.2">
      <c r="A688" s="81" t="s">
        <v>30</v>
      </c>
      <c r="B688" s="81" t="s">
        <v>109</v>
      </c>
      <c r="C688" s="157" t="s">
        <v>12</v>
      </c>
      <c r="D688" s="81" t="s">
        <v>42</v>
      </c>
      <c r="E688" s="157" t="s">
        <v>12</v>
      </c>
      <c r="F688" s="89" t="s">
        <v>19</v>
      </c>
      <c r="G688" s="78">
        <v>7260031</v>
      </c>
      <c r="H688" s="79">
        <v>46085</v>
      </c>
      <c r="I688" s="78" t="s">
        <v>345</v>
      </c>
      <c r="J688" s="78" t="s">
        <v>146</v>
      </c>
      <c r="K688" s="80" t="s">
        <v>147</v>
      </c>
      <c r="L688" s="141">
        <v>120000</v>
      </c>
      <c r="M688" s="67">
        <v>46082</v>
      </c>
    </row>
    <row r="689" spans="1:13" x14ac:dyDescent="0.2">
      <c r="A689" s="81" t="s">
        <v>30</v>
      </c>
      <c r="B689" s="81" t="s">
        <v>109</v>
      </c>
      <c r="C689" s="157" t="s">
        <v>12</v>
      </c>
      <c r="D689" s="81" t="s">
        <v>42</v>
      </c>
      <c r="E689" s="157" t="s">
        <v>12</v>
      </c>
      <c r="F689" s="89" t="s">
        <v>19</v>
      </c>
      <c r="G689" s="78">
        <v>7260033</v>
      </c>
      <c r="H689" s="79">
        <v>46090</v>
      </c>
      <c r="I689" s="78" t="s">
        <v>346</v>
      </c>
      <c r="J689" s="78" t="s">
        <v>347</v>
      </c>
      <c r="K689" s="80" t="s">
        <v>348</v>
      </c>
      <c r="L689" s="141">
        <v>127923</v>
      </c>
      <c r="M689" s="67">
        <v>46082</v>
      </c>
    </row>
    <row r="690" spans="1:13" x14ac:dyDescent="0.2">
      <c r="A690" s="81" t="s">
        <v>30</v>
      </c>
      <c r="B690" s="81" t="s">
        <v>109</v>
      </c>
      <c r="C690" s="157" t="s">
        <v>12</v>
      </c>
      <c r="D690" s="81" t="s">
        <v>42</v>
      </c>
      <c r="E690" s="157" t="s">
        <v>12</v>
      </c>
      <c r="F690" s="89" t="s">
        <v>19</v>
      </c>
      <c r="G690" s="78">
        <v>7260034</v>
      </c>
      <c r="H690" s="79">
        <v>46090</v>
      </c>
      <c r="I690" s="78" t="s">
        <v>349</v>
      </c>
      <c r="J690" s="78" t="s">
        <v>146</v>
      </c>
      <c r="K690" s="80" t="s">
        <v>147</v>
      </c>
      <c r="L690" s="141">
        <v>87501</v>
      </c>
      <c r="M690" s="67">
        <v>46082</v>
      </c>
    </row>
    <row r="691" spans="1:13" x14ac:dyDescent="0.2">
      <c r="A691" s="81" t="s">
        <v>30</v>
      </c>
      <c r="B691" s="81" t="s">
        <v>109</v>
      </c>
      <c r="C691" s="157" t="s">
        <v>12</v>
      </c>
      <c r="D691" s="81" t="s">
        <v>42</v>
      </c>
      <c r="E691" s="157" t="s">
        <v>12</v>
      </c>
      <c r="F691" s="89" t="s">
        <v>19</v>
      </c>
      <c r="G691" s="78">
        <v>7260035</v>
      </c>
      <c r="H691" s="79">
        <v>46091</v>
      </c>
      <c r="I691" s="78" t="s">
        <v>350</v>
      </c>
      <c r="J691" s="78" t="s">
        <v>351</v>
      </c>
      <c r="K691" s="80" t="s">
        <v>352</v>
      </c>
      <c r="L691" s="141">
        <v>42840</v>
      </c>
      <c r="M691" s="67">
        <v>46082</v>
      </c>
    </row>
    <row r="692" spans="1:13" x14ac:dyDescent="0.2">
      <c r="A692" s="81" t="s">
        <v>30</v>
      </c>
      <c r="B692" s="81" t="s">
        <v>109</v>
      </c>
      <c r="C692" s="157" t="s">
        <v>12</v>
      </c>
      <c r="D692" s="81" t="s">
        <v>42</v>
      </c>
      <c r="E692" s="157" t="s">
        <v>12</v>
      </c>
      <c r="F692" s="89" t="s">
        <v>19</v>
      </c>
      <c r="G692" s="78">
        <v>7260045</v>
      </c>
      <c r="H692" s="79">
        <v>46094</v>
      </c>
      <c r="I692" s="78" t="s">
        <v>353</v>
      </c>
      <c r="J692" s="78" t="s">
        <v>77</v>
      </c>
      <c r="K692" s="80" t="s">
        <v>78</v>
      </c>
      <c r="L692" s="141">
        <v>69867</v>
      </c>
      <c r="M692" s="67">
        <v>46082</v>
      </c>
    </row>
    <row r="693" spans="1:13" x14ac:dyDescent="0.2">
      <c r="A693" s="81" t="s">
        <v>30</v>
      </c>
      <c r="B693" s="81" t="s">
        <v>109</v>
      </c>
      <c r="C693" s="157" t="s">
        <v>12</v>
      </c>
      <c r="D693" s="81" t="s">
        <v>42</v>
      </c>
      <c r="E693" s="157" t="s">
        <v>12</v>
      </c>
      <c r="F693" s="89" t="s">
        <v>19</v>
      </c>
      <c r="G693" s="78">
        <v>7260046</v>
      </c>
      <c r="H693" s="79">
        <v>46094</v>
      </c>
      <c r="I693" s="78" t="s">
        <v>354</v>
      </c>
      <c r="J693" s="78" t="s">
        <v>355</v>
      </c>
      <c r="K693" s="80" t="s">
        <v>115</v>
      </c>
      <c r="L693" s="141">
        <v>142245</v>
      </c>
      <c r="M693" s="67">
        <v>46082</v>
      </c>
    </row>
    <row r="694" spans="1:13" x14ac:dyDescent="0.2">
      <c r="A694" s="81" t="s">
        <v>30</v>
      </c>
      <c r="B694" s="81" t="s">
        <v>109</v>
      </c>
      <c r="C694" s="157" t="s">
        <v>12</v>
      </c>
      <c r="D694" s="81" t="s">
        <v>42</v>
      </c>
      <c r="E694" s="157" t="s">
        <v>12</v>
      </c>
      <c r="F694" s="89" t="s">
        <v>19</v>
      </c>
      <c r="G694" s="78">
        <v>7260047</v>
      </c>
      <c r="H694" s="79">
        <v>46097</v>
      </c>
      <c r="I694" s="78" t="s">
        <v>356</v>
      </c>
      <c r="J694" s="78" t="s">
        <v>146</v>
      </c>
      <c r="K694" s="80" t="s">
        <v>147</v>
      </c>
      <c r="L694" s="141">
        <v>158672</v>
      </c>
      <c r="M694" s="67">
        <v>46082</v>
      </c>
    </row>
    <row r="695" spans="1:13" x14ac:dyDescent="0.2">
      <c r="A695" s="81" t="s">
        <v>30</v>
      </c>
      <c r="B695" s="81" t="s">
        <v>109</v>
      </c>
      <c r="C695" s="157" t="s">
        <v>12</v>
      </c>
      <c r="D695" s="81" t="s">
        <v>42</v>
      </c>
      <c r="E695" s="157" t="s">
        <v>12</v>
      </c>
      <c r="F695" s="89" t="s">
        <v>19</v>
      </c>
      <c r="G695" s="78">
        <v>7260059</v>
      </c>
      <c r="H695" s="79">
        <v>46108</v>
      </c>
      <c r="I695" s="78" t="s">
        <v>357</v>
      </c>
      <c r="J695" s="78" t="s">
        <v>358</v>
      </c>
      <c r="K695" s="80" t="s">
        <v>359</v>
      </c>
      <c r="L695" s="141">
        <v>100000</v>
      </c>
      <c r="M695" s="67">
        <v>46082</v>
      </c>
    </row>
    <row r="696" spans="1:13" x14ac:dyDescent="0.2">
      <c r="A696" s="81" t="s">
        <v>30</v>
      </c>
      <c r="B696" s="81" t="s">
        <v>0</v>
      </c>
      <c r="C696" s="81" t="s">
        <v>96</v>
      </c>
      <c r="D696" s="81" t="s">
        <v>0</v>
      </c>
      <c r="E696" s="140">
        <v>45517</v>
      </c>
      <c r="F696" s="89" t="s">
        <v>19</v>
      </c>
      <c r="G696" s="78">
        <v>7260064</v>
      </c>
      <c r="H696" s="79">
        <v>46111</v>
      </c>
      <c r="I696" s="78" t="s">
        <v>360</v>
      </c>
      <c r="J696" s="81" t="s">
        <v>57</v>
      </c>
      <c r="K696" s="81" t="s">
        <v>21</v>
      </c>
      <c r="L696" s="141">
        <v>998820</v>
      </c>
      <c r="M696" s="67">
        <v>46082</v>
      </c>
    </row>
    <row r="697" spans="1:13" x14ac:dyDescent="0.2">
      <c r="A697" s="81" t="s">
        <v>30</v>
      </c>
      <c r="B697" s="81" t="s">
        <v>207</v>
      </c>
      <c r="C697" s="81" t="s">
        <v>361</v>
      </c>
      <c r="D697" s="81" t="s">
        <v>42</v>
      </c>
      <c r="E697" s="87">
        <v>46106</v>
      </c>
      <c r="F697" s="89" t="s">
        <v>19</v>
      </c>
      <c r="G697" s="78">
        <v>7260065</v>
      </c>
      <c r="H697" s="79">
        <v>46111</v>
      </c>
      <c r="I697" s="78" t="s">
        <v>362</v>
      </c>
      <c r="J697" s="78" t="s">
        <v>363</v>
      </c>
      <c r="K697" s="80" t="s">
        <v>364</v>
      </c>
      <c r="L697" s="141">
        <v>377512</v>
      </c>
      <c r="M697" s="67">
        <v>46082</v>
      </c>
    </row>
    <row r="698" spans="1:13" x14ac:dyDescent="0.2">
      <c r="A698" s="81" t="s">
        <v>30</v>
      </c>
      <c r="B698" s="81" t="s">
        <v>207</v>
      </c>
      <c r="C698" s="81" t="s">
        <v>365</v>
      </c>
      <c r="D698" s="81" t="s">
        <v>42</v>
      </c>
      <c r="E698" s="87">
        <v>46106</v>
      </c>
      <c r="F698" s="89" t="s">
        <v>19</v>
      </c>
      <c r="G698" s="78">
        <v>7260066</v>
      </c>
      <c r="H698" s="79">
        <v>46112</v>
      </c>
      <c r="I698" s="78" t="s">
        <v>366</v>
      </c>
      <c r="J698" s="78" t="s">
        <v>367</v>
      </c>
      <c r="K698" s="80" t="s">
        <v>368</v>
      </c>
      <c r="L698" s="141">
        <v>474120</v>
      </c>
      <c r="M698" s="67">
        <v>46082</v>
      </c>
    </row>
    <row r="699" spans="1:13" x14ac:dyDescent="0.2">
      <c r="A699" s="81" t="s">
        <v>30</v>
      </c>
      <c r="B699" s="81" t="s">
        <v>207</v>
      </c>
      <c r="C699" s="81" t="s">
        <v>369</v>
      </c>
      <c r="D699" s="81" t="s">
        <v>42</v>
      </c>
      <c r="E699" s="87">
        <v>46106</v>
      </c>
      <c r="F699" s="89" t="s">
        <v>19</v>
      </c>
      <c r="G699" s="78">
        <v>7260067</v>
      </c>
      <c r="H699" s="79">
        <v>46112</v>
      </c>
      <c r="I699" s="78" t="s">
        <v>370</v>
      </c>
      <c r="J699" s="78" t="s">
        <v>371</v>
      </c>
      <c r="K699" s="80" t="s">
        <v>372</v>
      </c>
      <c r="L699" s="141">
        <v>406410</v>
      </c>
      <c r="M699" s="67">
        <v>46082</v>
      </c>
    </row>
    <row r="700" spans="1:13" x14ac:dyDescent="0.2">
      <c r="A700" s="81" t="s">
        <v>30</v>
      </c>
      <c r="B700" s="81" t="s">
        <v>109</v>
      </c>
      <c r="C700" s="157" t="s">
        <v>12</v>
      </c>
      <c r="D700" s="81" t="s">
        <v>42</v>
      </c>
      <c r="E700" s="157" t="s">
        <v>12</v>
      </c>
      <c r="F700" s="89" t="s">
        <v>19</v>
      </c>
      <c r="G700" s="78">
        <v>7260068</v>
      </c>
      <c r="H700" s="79">
        <v>46112</v>
      </c>
      <c r="I700" s="78" t="s">
        <v>373</v>
      </c>
      <c r="J700" s="78" t="s">
        <v>374</v>
      </c>
      <c r="K700" s="80" t="s">
        <v>375</v>
      </c>
      <c r="L700" s="141">
        <v>47541</v>
      </c>
      <c r="M700" s="67">
        <v>46082</v>
      </c>
    </row>
    <row r="701" spans="1:13" x14ac:dyDescent="0.2">
      <c r="A701" s="81" t="s">
        <v>30</v>
      </c>
      <c r="B701" s="81" t="s">
        <v>0</v>
      </c>
      <c r="C701" s="81" t="s">
        <v>96</v>
      </c>
      <c r="D701" s="81" t="s">
        <v>0</v>
      </c>
      <c r="E701" s="140">
        <v>45517</v>
      </c>
      <c r="F701" s="89" t="s">
        <v>19</v>
      </c>
      <c r="G701" s="78">
        <v>7260073</v>
      </c>
      <c r="H701" s="79">
        <v>46112</v>
      </c>
      <c r="I701" s="78" t="s">
        <v>376</v>
      </c>
      <c r="J701" s="81" t="s">
        <v>57</v>
      </c>
      <c r="K701" s="81" t="s">
        <v>21</v>
      </c>
      <c r="L701" s="141">
        <v>332940</v>
      </c>
      <c r="M701" s="67">
        <v>46082</v>
      </c>
    </row>
    <row r="702" spans="1:13" x14ac:dyDescent="0.2">
      <c r="A702" s="81" t="s">
        <v>30</v>
      </c>
      <c r="B702" s="81" t="s">
        <v>109</v>
      </c>
      <c r="C702" s="81" t="s">
        <v>377</v>
      </c>
      <c r="D702" s="81" t="s">
        <v>42</v>
      </c>
      <c r="E702" s="79">
        <v>42279</v>
      </c>
      <c r="F702" s="89" t="s">
        <v>19</v>
      </c>
      <c r="G702" s="81" t="s">
        <v>12</v>
      </c>
      <c r="H702" s="158">
        <v>46084</v>
      </c>
      <c r="I702" s="78" t="s">
        <v>151</v>
      </c>
      <c r="J702" s="78" t="s">
        <v>150</v>
      </c>
      <c r="K702" s="78" t="s">
        <v>116</v>
      </c>
      <c r="L702" s="147">
        <v>159367</v>
      </c>
      <c r="M702" s="67">
        <v>46082</v>
      </c>
    </row>
    <row r="703" spans="1:13" x14ac:dyDescent="0.2">
      <c r="A703" s="81" t="s">
        <v>32</v>
      </c>
      <c r="B703" s="103" t="s">
        <v>16</v>
      </c>
      <c r="C703" s="88" t="s">
        <v>92</v>
      </c>
      <c r="D703" s="103" t="s">
        <v>16</v>
      </c>
      <c r="E703" s="159">
        <v>45645</v>
      </c>
      <c r="F703" s="159" t="s">
        <v>117</v>
      </c>
      <c r="G703" s="88">
        <v>20260033</v>
      </c>
      <c r="H703" s="159">
        <v>46106</v>
      </c>
      <c r="I703" s="81" t="s">
        <v>378</v>
      </c>
      <c r="J703" s="78" t="s">
        <v>379</v>
      </c>
      <c r="K703" s="88" t="s">
        <v>380</v>
      </c>
      <c r="L703" s="147">
        <v>418339</v>
      </c>
      <c r="M703" s="67">
        <v>46082</v>
      </c>
    </row>
    <row r="704" spans="1:13" x14ac:dyDescent="0.2">
      <c r="A704" s="81" t="s">
        <v>32</v>
      </c>
      <c r="B704" s="103" t="s">
        <v>16</v>
      </c>
      <c r="C704" s="88" t="s">
        <v>92</v>
      </c>
      <c r="D704" s="103" t="s">
        <v>16</v>
      </c>
      <c r="E704" s="159">
        <v>45645</v>
      </c>
      <c r="F704" s="159" t="s">
        <v>117</v>
      </c>
      <c r="G704" s="88">
        <v>20260031</v>
      </c>
      <c r="H704" s="159">
        <v>46100</v>
      </c>
      <c r="I704" s="81" t="s">
        <v>381</v>
      </c>
      <c r="J704" s="78" t="s">
        <v>379</v>
      </c>
      <c r="K704" s="88" t="s">
        <v>380</v>
      </c>
      <c r="L704" s="147">
        <v>418339</v>
      </c>
      <c r="M704" s="67">
        <v>46082</v>
      </c>
    </row>
    <row r="705" spans="1:13" x14ac:dyDescent="0.2">
      <c r="A705" s="81" t="s">
        <v>32</v>
      </c>
      <c r="B705" s="103" t="s">
        <v>16</v>
      </c>
      <c r="C705" s="88" t="s">
        <v>92</v>
      </c>
      <c r="D705" s="103" t="s">
        <v>16</v>
      </c>
      <c r="E705" s="159">
        <v>45645</v>
      </c>
      <c r="F705" s="159" t="s">
        <v>117</v>
      </c>
      <c r="G705" s="88">
        <v>20260037</v>
      </c>
      <c r="H705" s="159">
        <v>46112</v>
      </c>
      <c r="I705" s="81" t="s">
        <v>382</v>
      </c>
      <c r="J705" s="78" t="s">
        <v>379</v>
      </c>
      <c r="K705" s="88" t="s">
        <v>380</v>
      </c>
      <c r="L705" s="147">
        <v>298813</v>
      </c>
      <c r="M705" s="67">
        <v>46082</v>
      </c>
    </row>
    <row r="706" spans="1:13" x14ac:dyDescent="0.2">
      <c r="A706" s="81" t="s">
        <v>32</v>
      </c>
      <c r="B706" s="81" t="s">
        <v>109</v>
      </c>
      <c r="C706" s="88" t="s">
        <v>12</v>
      </c>
      <c r="D706" s="81" t="s">
        <v>42</v>
      </c>
      <c r="E706" s="159" t="s">
        <v>12</v>
      </c>
      <c r="F706" s="159" t="s">
        <v>117</v>
      </c>
      <c r="G706" s="88">
        <v>20260028</v>
      </c>
      <c r="H706" s="159">
        <v>46098</v>
      </c>
      <c r="I706" s="78" t="s">
        <v>383</v>
      </c>
      <c r="J706" s="78" t="s">
        <v>384</v>
      </c>
      <c r="K706" s="88" t="s">
        <v>385</v>
      </c>
      <c r="L706" s="147">
        <v>200000</v>
      </c>
      <c r="M706" s="67">
        <v>46082</v>
      </c>
    </row>
    <row r="707" spans="1:13" x14ac:dyDescent="0.2">
      <c r="A707" s="81" t="s">
        <v>32</v>
      </c>
      <c r="B707" s="81" t="s">
        <v>109</v>
      </c>
      <c r="C707" s="88" t="s">
        <v>12</v>
      </c>
      <c r="D707" s="81" t="s">
        <v>42</v>
      </c>
      <c r="E707" s="159" t="s">
        <v>12</v>
      </c>
      <c r="F707" s="159" t="s">
        <v>117</v>
      </c>
      <c r="G707" s="88">
        <v>20260026</v>
      </c>
      <c r="H707" s="159">
        <v>46092</v>
      </c>
      <c r="I707" s="78" t="s">
        <v>386</v>
      </c>
      <c r="J707" s="78" t="s">
        <v>387</v>
      </c>
      <c r="K707" s="88" t="s">
        <v>388</v>
      </c>
      <c r="L707" s="147">
        <v>180001</v>
      </c>
      <c r="M707" s="67">
        <v>46082</v>
      </c>
    </row>
    <row r="708" spans="1:13" x14ac:dyDescent="0.2">
      <c r="A708" s="81" t="s">
        <v>32</v>
      </c>
      <c r="B708" s="81" t="s">
        <v>109</v>
      </c>
      <c r="C708" s="88" t="s">
        <v>12</v>
      </c>
      <c r="D708" s="81" t="s">
        <v>42</v>
      </c>
      <c r="E708" s="159" t="s">
        <v>12</v>
      </c>
      <c r="F708" s="159" t="s">
        <v>117</v>
      </c>
      <c r="G708" s="88">
        <v>20260029</v>
      </c>
      <c r="H708" s="159">
        <v>46098</v>
      </c>
      <c r="I708" s="78" t="s">
        <v>389</v>
      </c>
      <c r="J708" s="78" t="s">
        <v>390</v>
      </c>
      <c r="K708" s="88" t="s">
        <v>391</v>
      </c>
      <c r="L708" s="147">
        <v>209440</v>
      </c>
      <c r="M708" s="67">
        <v>46082</v>
      </c>
    </row>
    <row r="709" spans="1:13" x14ac:dyDescent="0.2">
      <c r="A709" s="81" t="s">
        <v>32</v>
      </c>
      <c r="B709" s="81" t="s">
        <v>109</v>
      </c>
      <c r="C709" s="88" t="s">
        <v>12</v>
      </c>
      <c r="D709" s="81" t="s">
        <v>42</v>
      </c>
      <c r="E709" s="159" t="s">
        <v>12</v>
      </c>
      <c r="F709" s="159" t="s">
        <v>117</v>
      </c>
      <c r="G709" s="88">
        <v>20260036</v>
      </c>
      <c r="H709" s="159">
        <v>46112</v>
      </c>
      <c r="I709" s="78" t="s">
        <v>392</v>
      </c>
      <c r="J709" s="78" t="s">
        <v>77</v>
      </c>
      <c r="K709" s="88" t="s">
        <v>78</v>
      </c>
      <c r="L709" s="147">
        <v>208603</v>
      </c>
      <c r="M709" s="67">
        <v>46082</v>
      </c>
    </row>
    <row r="710" spans="1:13" x14ac:dyDescent="0.2">
      <c r="A710" s="81" t="s">
        <v>32</v>
      </c>
      <c r="B710" s="81" t="s">
        <v>109</v>
      </c>
      <c r="C710" s="88" t="s">
        <v>12</v>
      </c>
      <c r="D710" s="81" t="s">
        <v>42</v>
      </c>
      <c r="E710" s="159" t="s">
        <v>12</v>
      </c>
      <c r="F710" s="159" t="s">
        <v>117</v>
      </c>
      <c r="G710" s="88">
        <v>20260027</v>
      </c>
      <c r="H710" s="159">
        <v>46098</v>
      </c>
      <c r="I710" s="78" t="s">
        <v>393</v>
      </c>
      <c r="J710" s="78" t="s">
        <v>394</v>
      </c>
      <c r="K710" s="88" t="s">
        <v>395</v>
      </c>
      <c r="L710" s="147">
        <v>200000</v>
      </c>
      <c r="M710" s="67">
        <v>46082</v>
      </c>
    </row>
    <row r="711" spans="1:13" x14ac:dyDescent="0.2">
      <c r="A711" s="81" t="s">
        <v>104</v>
      </c>
      <c r="B711" s="81" t="s">
        <v>109</v>
      </c>
      <c r="C711" s="84" t="s">
        <v>12</v>
      </c>
      <c r="D711" s="81" t="s">
        <v>42</v>
      </c>
      <c r="E711" s="84" t="s">
        <v>12</v>
      </c>
      <c r="F711" s="84" t="s">
        <v>18</v>
      </c>
      <c r="G711" s="78">
        <v>8260032</v>
      </c>
      <c r="H711" s="79">
        <v>46104</v>
      </c>
      <c r="I711" s="78" t="s">
        <v>396</v>
      </c>
      <c r="J711" s="78" t="s">
        <v>397</v>
      </c>
      <c r="K711" s="78" t="s">
        <v>398</v>
      </c>
      <c r="L711" s="141">
        <v>198730</v>
      </c>
      <c r="M711" s="67">
        <v>46082</v>
      </c>
    </row>
    <row r="712" spans="1:13" x14ac:dyDescent="0.2">
      <c r="A712" s="81" t="s">
        <v>104</v>
      </c>
      <c r="B712" s="81" t="s">
        <v>109</v>
      </c>
      <c r="C712" s="84" t="s">
        <v>12</v>
      </c>
      <c r="D712" s="81" t="s">
        <v>42</v>
      </c>
      <c r="E712" s="84" t="s">
        <v>12</v>
      </c>
      <c r="F712" s="84" t="s">
        <v>18</v>
      </c>
      <c r="G712" s="78">
        <v>8260026</v>
      </c>
      <c r="H712" s="79">
        <v>46092</v>
      </c>
      <c r="I712" s="78" t="s">
        <v>399</v>
      </c>
      <c r="J712" s="78" t="s">
        <v>400</v>
      </c>
      <c r="K712" s="78" t="s">
        <v>401</v>
      </c>
      <c r="L712" s="141">
        <v>200515</v>
      </c>
      <c r="M712" s="67">
        <v>46082</v>
      </c>
    </row>
    <row r="713" spans="1:13" x14ac:dyDescent="0.2">
      <c r="A713" s="81" t="s">
        <v>104</v>
      </c>
      <c r="B713" s="81" t="s">
        <v>109</v>
      </c>
      <c r="C713" s="84" t="s">
        <v>12</v>
      </c>
      <c r="D713" s="81" t="s">
        <v>42</v>
      </c>
      <c r="E713" s="84" t="s">
        <v>12</v>
      </c>
      <c r="F713" s="84" t="s">
        <v>18</v>
      </c>
      <c r="G713" s="78">
        <v>8260036</v>
      </c>
      <c r="H713" s="79">
        <v>46112</v>
      </c>
      <c r="I713" s="78" t="s">
        <v>402</v>
      </c>
      <c r="J713" s="78" t="s">
        <v>400</v>
      </c>
      <c r="K713" s="78" t="s">
        <v>401</v>
      </c>
      <c r="L713" s="141">
        <v>190400</v>
      </c>
      <c r="M713" s="67">
        <v>46082</v>
      </c>
    </row>
    <row r="714" spans="1:13" x14ac:dyDescent="0.2">
      <c r="A714" s="81" t="s">
        <v>104</v>
      </c>
      <c r="B714" s="81" t="s">
        <v>109</v>
      </c>
      <c r="C714" s="84" t="s">
        <v>12</v>
      </c>
      <c r="D714" s="81" t="s">
        <v>42</v>
      </c>
      <c r="E714" s="84" t="s">
        <v>12</v>
      </c>
      <c r="F714" s="84" t="s">
        <v>18</v>
      </c>
      <c r="G714" s="78">
        <v>8260029</v>
      </c>
      <c r="H714" s="79">
        <v>46104</v>
      </c>
      <c r="I714" s="78" t="s">
        <v>403</v>
      </c>
      <c r="J714" s="78" t="s">
        <v>404</v>
      </c>
      <c r="K714" s="78" t="s">
        <v>405</v>
      </c>
      <c r="L714" s="141">
        <v>184926</v>
      </c>
      <c r="M714" s="67">
        <v>46082</v>
      </c>
    </row>
    <row r="715" spans="1:13" x14ac:dyDescent="0.2">
      <c r="A715" s="81" t="s">
        <v>104</v>
      </c>
      <c r="B715" s="81" t="s">
        <v>109</v>
      </c>
      <c r="C715" s="84" t="s">
        <v>12</v>
      </c>
      <c r="D715" s="81" t="s">
        <v>42</v>
      </c>
      <c r="E715" s="84" t="s">
        <v>12</v>
      </c>
      <c r="F715" s="84" t="s">
        <v>19</v>
      </c>
      <c r="G715" s="78">
        <v>8260028</v>
      </c>
      <c r="H715" s="79">
        <v>46104</v>
      </c>
      <c r="I715" s="78" t="s">
        <v>406</v>
      </c>
      <c r="J715" s="78" t="s">
        <v>407</v>
      </c>
      <c r="K715" s="78" t="s">
        <v>408</v>
      </c>
      <c r="L715" s="141">
        <v>91463</v>
      </c>
      <c r="M715" s="67">
        <v>46082</v>
      </c>
    </row>
    <row r="716" spans="1:13" x14ac:dyDescent="0.2">
      <c r="A716" s="81" t="s">
        <v>104</v>
      </c>
      <c r="B716" s="81" t="s">
        <v>207</v>
      </c>
      <c r="C716" s="84" t="s">
        <v>409</v>
      </c>
      <c r="D716" s="81" t="s">
        <v>42</v>
      </c>
      <c r="E716" s="152">
        <v>46098</v>
      </c>
      <c r="F716" s="84" t="s">
        <v>18</v>
      </c>
      <c r="G716" s="78">
        <v>8260030</v>
      </c>
      <c r="H716" s="79">
        <v>46104</v>
      </c>
      <c r="I716" s="78" t="s">
        <v>410</v>
      </c>
      <c r="J716" s="78" t="s">
        <v>191</v>
      </c>
      <c r="K716" s="78" t="s">
        <v>192</v>
      </c>
      <c r="L716" s="141">
        <v>446990</v>
      </c>
      <c r="M716" s="67">
        <v>46082</v>
      </c>
    </row>
    <row r="717" spans="1:13" x14ac:dyDescent="0.2">
      <c r="A717" s="81" t="s">
        <v>104</v>
      </c>
      <c r="B717" s="81" t="s">
        <v>207</v>
      </c>
      <c r="C717" s="81" t="s">
        <v>411</v>
      </c>
      <c r="D717" s="81" t="s">
        <v>42</v>
      </c>
      <c r="E717" s="87">
        <v>46090</v>
      </c>
      <c r="F717" s="81" t="s">
        <v>17</v>
      </c>
      <c r="G717" s="82">
        <v>138</v>
      </c>
      <c r="H717" s="143">
        <v>46090</v>
      </c>
      <c r="I717" s="78" t="s">
        <v>412</v>
      </c>
      <c r="J717" s="78" t="s">
        <v>413</v>
      </c>
      <c r="K717" s="78" t="s">
        <v>414</v>
      </c>
      <c r="L717" s="141">
        <f>229.81*40000</f>
        <v>9192400</v>
      </c>
      <c r="M717" s="67">
        <v>46082</v>
      </c>
    </row>
    <row r="718" spans="1:13" x14ac:dyDescent="0.2">
      <c r="A718" s="81" t="s">
        <v>104</v>
      </c>
      <c r="B718" s="81" t="s">
        <v>207</v>
      </c>
      <c r="C718" s="81" t="s">
        <v>411</v>
      </c>
      <c r="D718" s="81" t="s">
        <v>42</v>
      </c>
      <c r="E718" s="87">
        <v>46090</v>
      </c>
      <c r="F718" s="81" t="s">
        <v>17</v>
      </c>
      <c r="G718" s="82">
        <v>138</v>
      </c>
      <c r="H718" s="143">
        <v>46090</v>
      </c>
      <c r="I718" s="78" t="s">
        <v>415</v>
      </c>
      <c r="J718" s="78" t="s">
        <v>416</v>
      </c>
      <c r="K718" s="78" t="s">
        <v>417</v>
      </c>
      <c r="L718" s="141">
        <v>1096547</v>
      </c>
      <c r="M718" s="67">
        <v>46082</v>
      </c>
    </row>
    <row r="719" spans="1:13" x14ac:dyDescent="0.2">
      <c r="A719" s="81" t="s">
        <v>104</v>
      </c>
      <c r="B719" s="81" t="s">
        <v>207</v>
      </c>
      <c r="C719" s="81" t="s">
        <v>411</v>
      </c>
      <c r="D719" s="81" t="s">
        <v>42</v>
      </c>
      <c r="E719" s="87">
        <v>46090</v>
      </c>
      <c r="F719" s="81" t="s">
        <v>17</v>
      </c>
      <c r="G719" s="82">
        <v>138</v>
      </c>
      <c r="H719" s="143">
        <v>46090</v>
      </c>
      <c r="I719" s="78" t="s">
        <v>418</v>
      </c>
      <c r="J719" s="78" t="s">
        <v>419</v>
      </c>
      <c r="K719" s="78" t="s">
        <v>420</v>
      </c>
      <c r="L719" s="141">
        <v>1688697</v>
      </c>
      <c r="M719" s="67">
        <v>46082</v>
      </c>
    </row>
    <row r="720" spans="1:13" x14ac:dyDescent="0.2">
      <c r="A720" s="81" t="s">
        <v>104</v>
      </c>
      <c r="B720" s="81" t="s">
        <v>207</v>
      </c>
      <c r="C720" s="81" t="s">
        <v>411</v>
      </c>
      <c r="D720" s="81" t="s">
        <v>42</v>
      </c>
      <c r="E720" s="87">
        <v>46090</v>
      </c>
      <c r="F720" s="81" t="s">
        <v>17</v>
      </c>
      <c r="G720" s="82">
        <v>138</v>
      </c>
      <c r="H720" s="143">
        <v>46090</v>
      </c>
      <c r="I720" s="78" t="s">
        <v>421</v>
      </c>
      <c r="J720" s="78" t="s">
        <v>419</v>
      </c>
      <c r="K720" s="78" t="s">
        <v>420</v>
      </c>
      <c r="L720" s="141">
        <v>527359</v>
      </c>
      <c r="M720" s="67">
        <v>46082</v>
      </c>
    </row>
    <row r="721" spans="1:13" x14ac:dyDescent="0.2">
      <c r="A721" s="81" t="s">
        <v>104</v>
      </c>
      <c r="B721" s="81" t="s">
        <v>207</v>
      </c>
      <c r="C721" s="81" t="s">
        <v>411</v>
      </c>
      <c r="D721" s="81" t="s">
        <v>42</v>
      </c>
      <c r="E721" s="87">
        <v>46090</v>
      </c>
      <c r="F721" s="81" t="s">
        <v>17</v>
      </c>
      <c r="G721" s="82">
        <v>138</v>
      </c>
      <c r="H721" s="143">
        <v>46090</v>
      </c>
      <c r="I721" s="78" t="s">
        <v>422</v>
      </c>
      <c r="J721" s="78" t="s">
        <v>419</v>
      </c>
      <c r="K721" s="78" t="s">
        <v>420</v>
      </c>
      <c r="L721" s="141">
        <v>947272</v>
      </c>
      <c r="M721" s="67">
        <v>46082</v>
      </c>
    </row>
    <row r="722" spans="1:13" x14ac:dyDescent="0.2">
      <c r="A722" s="81" t="s">
        <v>104</v>
      </c>
      <c r="B722" s="81" t="s">
        <v>207</v>
      </c>
      <c r="C722" s="81" t="s">
        <v>423</v>
      </c>
      <c r="D722" s="81" t="s">
        <v>42</v>
      </c>
      <c r="E722" s="87">
        <v>38793</v>
      </c>
      <c r="F722" s="81" t="s">
        <v>17</v>
      </c>
      <c r="G722" s="82">
        <v>156</v>
      </c>
      <c r="H722" s="143">
        <v>46098</v>
      </c>
      <c r="I722" s="78" t="s">
        <v>424</v>
      </c>
      <c r="J722" s="78" t="s">
        <v>425</v>
      </c>
      <c r="K722" s="78" t="s">
        <v>426</v>
      </c>
      <c r="L722" s="141">
        <f>102.82*40000</f>
        <v>4112799.9999999995</v>
      </c>
      <c r="M722" s="67">
        <v>46082</v>
      </c>
    </row>
    <row r="723" spans="1:13" x14ac:dyDescent="0.2">
      <c r="A723" s="81" t="s">
        <v>104</v>
      </c>
      <c r="B723" s="81" t="s">
        <v>207</v>
      </c>
      <c r="C723" s="81" t="s">
        <v>427</v>
      </c>
      <c r="D723" s="81" t="s">
        <v>42</v>
      </c>
      <c r="E723" s="87">
        <v>46104</v>
      </c>
      <c r="F723" s="81" t="s">
        <v>17</v>
      </c>
      <c r="G723" s="82">
        <v>165</v>
      </c>
      <c r="H723" s="143">
        <v>46104</v>
      </c>
      <c r="I723" s="78" t="s">
        <v>428</v>
      </c>
      <c r="J723" s="78" t="s">
        <v>425</v>
      </c>
      <c r="K723" s="78" t="s">
        <v>429</v>
      </c>
      <c r="L723" s="141">
        <f>90.68*40000</f>
        <v>3627200.0000000005</v>
      </c>
      <c r="M723" s="67">
        <v>46082</v>
      </c>
    </row>
    <row r="724" spans="1:13" x14ac:dyDescent="0.2">
      <c r="A724" s="81" t="s">
        <v>104</v>
      </c>
      <c r="B724" s="81" t="s">
        <v>207</v>
      </c>
      <c r="C724" s="81" t="s">
        <v>430</v>
      </c>
      <c r="D724" s="81" t="s">
        <v>42</v>
      </c>
      <c r="E724" s="87">
        <v>46104</v>
      </c>
      <c r="F724" s="81" t="s">
        <v>17</v>
      </c>
      <c r="G724" s="82">
        <v>166</v>
      </c>
      <c r="H724" s="143">
        <v>46104</v>
      </c>
      <c r="I724" s="78" t="s">
        <v>431</v>
      </c>
      <c r="J724" s="78" t="s">
        <v>425</v>
      </c>
      <c r="K724" s="78" t="s">
        <v>432</v>
      </c>
      <c r="L724" s="141">
        <f>102.82*40000</f>
        <v>4112799.9999999995</v>
      </c>
      <c r="M724" s="67">
        <v>46082</v>
      </c>
    </row>
    <row r="725" spans="1:13" x14ac:dyDescent="0.2">
      <c r="A725" s="81" t="s">
        <v>181</v>
      </c>
      <c r="B725" s="81" t="s">
        <v>109</v>
      </c>
      <c r="C725" s="89" t="s">
        <v>12</v>
      </c>
      <c r="D725" s="81" t="s">
        <v>42</v>
      </c>
      <c r="E725" s="90" t="s">
        <v>12</v>
      </c>
      <c r="F725" s="89" t="s">
        <v>114</v>
      </c>
      <c r="G725" s="89">
        <v>9260034</v>
      </c>
      <c r="H725" s="79">
        <v>46085</v>
      </c>
      <c r="I725" s="78" t="s">
        <v>433</v>
      </c>
      <c r="J725" s="78" t="s">
        <v>434</v>
      </c>
      <c r="K725" s="80" t="s">
        <v>23</v>
      </c>
      <c r="L725" s="141">
        <v>203811</v>
      </c>
      <c r="M725" s="67">
        <v>46082</v>
      </c>
    </row>
    <row r="726" spans="1:13" x14ac:dyDescent="0.2">
      <c r="A726" s="81" t="s">
        <v>181</v>
      </c>
      <c r="B726" s="81" t="s">
        <v>109</v>
      </c>
      <c r="C726" s="89" t="s">
        <v>12</v>
      </c>
      <c r="D726" s="81" t="s">
        <v>42</v>
      </c>
      <c r="E726" s="90" t="s">
        <v>12</v>
      </c>
      <c r="F726" s="89" t="s">
        <v>114</v>
      </c>
      <c r="G726" s="89">
        <v>9260035</v>
      </c>
      <c r="H726" s="79">
        <v>46090</v>
      </c>
      <c r="I726" s="78" t="s">
        <v>435</v>
      </c>
      <c r="J726" s="78" t="s">
        <v>156</v>
      </c>
      <c r="K726" s="80" t="s">
        <v>56</v>
      </c>
      <c r="L726" s="141">
        <v>198730</v>
      </c>
      <c r="M726" s="67">
        <v>46082</v>
      </c>
    </row>
    <row r="727" spans="1:13" x14ac:dyDescent="0.2">
      <c r="A727" s="81" t="s">
        <v>181</v>
      </c>
      <c r="B727" s="81" t="s">
        <v>0</v>
      </c>
      <c r="C727" s="81" t="s">
        <v>96</v>
      </c>
      <c r="D727" s="81" t="s">
        <v>0</v>
      </c>
      <c r="E727" s="140">
        <v>45517</v>
      </c>
      <c r="F727" s="89" t="s">
        <v>114</v>
      </c>
      <c r="G727" s="89">
        <v>9260037</v>
      </c>
      <c r="H727" s="79">
        <v>46092</v>
      </c>
      <c r="I727" s="78" t="s">
        <v>436</v>
      </c>
      <c r="J727" s="81" t="s">
        <v>57</v>
      </c>
      <c r="K727" s="81" t="s">
        <v>21</v>
      </c>
      <c r="L727" s="141">
        <v>306058</v>
      </c>
      <c r="M727" s="67">
        <v>46082</v>
      </c>
    </row>
    <row r="728" spans="1:13" x14ac:dyDescent="0.2">
      <c r="A728" s="81" t="s">
        <v>181</v>
      </c>
      <c r="B728" s="81" t="s">
        <v>109</v>
      </c>
      <c r="C728" s="89" t="s">
        <v>12</v>
      </c>
      <c r="D728" s="81" t="s">
        <v>42</v>
      </c>
      <c r="E728" s="90" t="s">
        <v>12</v>
      </c>
      <c r="F728" s="89" t="s">
        <v>114</v>
      </c>
      <c r="G728" s="89">
        <v>9260041</v>
      </c>
      <c r="H728" s="79">
        <v>46098</v>
      </c>
      <c r="I728" s="78" t="s">
        <v>437</v>
      </c>
      <c r="J728" s="78" t="s">
        <v>58</v>
      </c>
      <c r="K728" s="80" t="s">
        <v>55</v>
      </c>
      <c r="L728" s="141">
        <v>162792</v>
      </c>
      <c r="M728" s="67">
        <v>46082</v>
      </c>
    </row>
    <row r="729" spans="1:13" x14ac:dyDescent="0.2">
      <c r="A729" s="81" t="s">
        <v>181</v>
      </c>
      <c r="B729" s="81" t="s">
        <v>109</v>
      </c>
      <c r="C729" s="89" t="s">
        <v>12</v>
      </c>
      <c r="D729" s="81" t="s">
        <v>42</v>
      </c>
      <c r="E729" s="90" t="s">
        <v>12</v>
      </c>
      <c r="F729" s="89" t="s">
        <v>114</v>
      </c>
      <c r="G729" s="89">
        <v>9260042</v>
      </c>
      <c r="H729" s="79">
        <v>46098</v>
      </c>
      <c r="I729" s="78" t="s">
        <v>438</v>
      </c>
      <c r="J729" s="78" t="s">
        <v>439</v>
      </c>
      <c r="K729" s="80" t="s">
        <v>440</v>
      </c>
      <c r="L729" s="141">
        <v>148750</v>
      </c>
      <c r="M729" s="67">
        <v>46082</v>
      </c>
    </row>
    <row r="730" spans="1:13" x14ac:dyDescent="0.2">
      <c r="A730" s="81" t="s">
        <v>181</v>
      </c>
      <c r="B730" s="81" t="s">
        <v>0</v>
      </c>
      <c r="C730" s="81" t="s">
        <v>96</v>
      </c>
      <c r="D730" s="81" t="s">
        <v>0</v>
      </c>
      <c r="E730" s="140">
        <v>45517</v>
      </c>
      <c r="F730" s="89" t="s">
        <v>114</v>
      </c>
      <c r="G730" s="89">
        <v>9260044</v>
      </c>
      <c r="H730" s="79">
        <v>46105</v>
      </c>
      <c r="I730" s="78" t="s">
        <v>436</v>
      </c>
      <c r="J730" s="81" t="s">
        <v>57</v>
      </c>
      <c r="K730" s="81" t="s">
        <v>21</v>
      </c>
      <c r="L730" s="141">
        <v>211346</v>
      </c>
      <c r="M730" s="67">
        <v>46082</v>
      </c>
    </row>
    <row r="731" spans="1:13" x14ac:dyDescent="0.2">
      <c r="A731" s="81" t="s">
        <v>181</v>
      </c>
      <c r="B731" s="81" t="s">
        <v>109</v>
      </c>
      <c r="C731" s="89" t="s">
        <v>12</v>
      </c>
      <c r="D731" s="81" t="s">
        <v>42</v>
      </c>
      <c r="E731" s="90" t="s">
        <v>12</v>
      </c>
      <c r="F731" s="89" t="s">
        <v>114</v>
      </c>
      <c r="G731" s="89">
        <v>9260045</v>
      </c>
      <c r="H731" s="79">
        <v>46105</v>
      </c>
      <c r="I731" s="78" t="s">
        <v>433</v>
      </c>
      <c r="J731" s="78" t="s">
        <v>434</v>
      </c>
      <c r="K731" s="80" t="s">
        <v>23</v>
      </c>
      <c r="L731" s="141">
        <v>203811</v>
      </c>
      <c r="M731" s="67">
        <v>46082</v>
      </c>
    </row>
    <row r="732" spans="1:13" x14ac:dyDescent="0.2">
      <c r="A732" s="81" t="s">
        <v>181</v>
      </c>
      <c r="B732" s="81" t="s">
        <v>0</v>
      </c>
      <c r="C732" s="81" t="s">
        <v>96</v>
      </c>
      <c r="D732" s="81" t="s">
        <v>0</v>
      </c>
      <c r="E732" s="140">
        <v>45517</v>
      </c>
      <c r="F732" s="89" t="s">
        <v>114</v>
      </c>
      <c r="G732" s="89">
        <v>9260046</v>
      </c>
      <c r="H732" s="79">
        <v>46105</v>
      </c>
      <c r="I732" s="78" t="s">
        <v>436</v>
      </c>
      <c r="J732" s="81" t="s">
        <v>57</v>
      </c>
      <c r="K732" s="81" t="s">
        <v>21</v>
      </c>
      <c r="L732" s="141">
        <v>234346</v>
      </c>
      <c r="M732" s="67">
        <v>46082</v>
      </c>
    </row>
    <row r="733" spans="1:13" x14ac:dyDescent="0.2">
      <c r="A733" s="81" t="s">
        <v>181</v>
      </c>
      <c r="B733" s="81" t="s">
        <v>109</v>
      </c>
      <c r="C733" s="89" t="s">
        <v>12</v>
      </c>
      <c r="D733" s="81" t="s">
        <v>42</v>
      </c>
      <c r="E733" s="90" t="s">
        <v>12</v>
      </c>
      <c r="F733" s="89" t="s">
        <v>114</v>
      </c>
      <c r="G733" s="89">
        <v>9260047</v>
      </c>
      <c r="H733" s="79">
        <v>46106</v>
      </c>
      <c r="I733" s="78" t="s">
        <v>441</v>
      </c>
      <c r="J733" s="78" t="s">
        <v>442</v>
      </c>
      <c r="K733" s="80" t="s">
        <v>443</v>
      </c>
      <c r="L733" s="141">
        <v>154700</v>
      </c>
      <c r="M733" s="67">
        <v>46082</v>
      </c>
    </row>
    <row r="734" spans="1:13" x14ac:dyDescent="0.2">
      <c r="A734" s="81" t="s">
        <v>39</v>
      </c>
      <c r="B734" s="81" t="s">
        <v>109</v>
      </c>
      <c r="C734" s="89" t="s">
        <v>12</v>
      </c>
      <c r="D734" s="81" t="s">
        <v>42</v>
      </c>
      <c r="E734" s="90" t="s">
        <v>12</v>
      </c>
      <c r="F734" s="90" t="s">
        <v>19</v>
      </c>
      <c r="G734" s="89">
        <v>19260043</v>
      </c>
      <c r="H734" s="90">
        <v>46094</v>
      </c>
      <c r="I734" s="78" t="s">
        <v>444</v>
      </c>
      <c r="J734" s="78" t="s">
        <v>445</v>
      </c>
      <c r="K734" s="160" t="s">
        <v>23</v>
      </c>
      <c r="L734" s="161">
        <v>90812</v>
      </c>
      <c r="M734" s="67">
        <v>46082</v>
      </c>
    </row>
    <row r="735" spans="1:13" x14ac:dyDescent="0.2">
      <c r="A735" s="81" t="s">
        <v>39</v>
      </c>
      <c r="B735" s="81" t="s">
        <v>109</v>
      </c>
      <c r="C735" s="89" t="s">
        <v>12</v>
      </c>
      <c r="D735" s="81" t="s">
        <v>42</v>
      </c>
      <c r="E735" s="90" t="s">
        <v>12</v>
      </c>
      <c r="F735" s="90" t="s">
        <v>19</v>
      </c>
      <c r="G735" s="89">
        <v>19260044</v>
      </c>
      <c r="H735" s="90">
        <v>46100</v>
      </c>
      <c r="I735" s="78" t="s">
        <v>446</v>
      </c>
      <c r="J735" s="78" t="s">
        <v>447</v>
      </c>
      <c r="K735" s="160" t="s">
        <v>448</v>
      </c>
      <c r="L735" s="161">
        <v>96383</v>
      </c>
      <c r="M735" s="67">
        <v>46082</v>
      </c>
    </row>
    <row r="736" spans="1:13" x14ac:dyDescent="0.2">
      <c r="A736" s="81" t="s">
        <v>39</v>
      </c>
      <c r="B736" s="81" t="s">
        <v>0</v>
      </c>
      <c r="C736" s="81" t="s">
        <v>96</v>
      </c>
      <c r="D736" s="81" t="s">
        <v>0</v>
      </c>
      <c r="E736" s="140">
        <v>45517</v>
      </c>
      <c r="F736" s="90" t="s">
        <v>19</v>
      </c>
      <c r="G736" s="89">
        <v>19260048</v>
      </c>
      <c r="H736" s="90">
        <v>46100</v>
      </c>
      <c r="I736" s="78" t="s">
        <v>449</v>
      </c>
      <c r="J736" s="81" t="s">
        <v>57</v>
      </c>
      <c r="K736" s="81" t="s">
        <v>21</v>
      </c>
      <c r="L736" s="161">
        <v>203890</v>
      </c>
      <c r="M736" s="67">
        <v>46082</v>
      </c>
    </row>
    <row r="737" spans="1:13" x14ac:dyDescent="0.2">
      <c r="A737" s="81" t="s">
        <v>39</v>
      </c>
      <c r="B737" s="81" t="s">
        <v>0</v>
      </c>
      <c r="C737" s="81" t="s">
        <v>96</v>
      </c>
      <c r="D737" s="81" t="s">
        <v>0</v>
      </c>
      <c r="E737" s="140">
        <v>45517</v>
      </c>
      <c r="F737" s="90" t="s">
        <v>19</v>
      </c>
      <c r="G737" s="89">
        <v>19260050</v>
      </c>
      <c r="H737" s="90">
        <v>46106</v>
      </c>
      <c r="I737" s="78" t="s">
        <v>450</v>
      </c>
      <c r="J737" s="81" t="s">
        <v>57</v>
      </c>
      <c r="K737" s="81" t="s">
        <v>21</v>
      </c>
      <c r="L737" s="161">
        <v>177390</v>
      </c>
      <c r="M737" s="67">
        <v>46082</v>
      </c>
    </row>
    <row r="738" spans="1:13" x14ac:dyDescent="0.2">
      <c r="A738" s="81" t="s">
        <v>39</v>
      </c>
      <c r="B738" s="81" t="s">
        <v>109</v>
      </c>
      <c r="C738" s="89" t="s">
        <v>12</v>
      </c>
      <c r="D738" s="81" t="s">
        <v>42</v>
      </c>
      <c r="E738" s="90" t="s">
        <v>12</v>
      </c>
      <c r="F738" s="90" t="s">
        <v>19</v>
      </c>
      <c r="G738" s="89">
        <v>19260052</v>
      </c>
      <c r="H738" s="90">
        <v>46106</v>
      </c>
      <c r="I738" s="78" t="s">
        <v>451</v>
      </c>
      <c r="J738" s="78" t="s">
        <v>157</v>
      </c>
      <c r="K738" s="160" t="s">
        <v>158</v>
      </c>
      <c r="L738" s="161">
        <v>209000</v>
      </c>
      <c r="M738" s="67">
        <v>46082</v>
      </c>
    </row>
    <row r="739" spans="1:13" x14ac:dyDescent="0.2">
      <c r="A739" s="81" t="s">
        <v>38</v>
      </c>
      <c r="B739" s="81" t="s">
        <v>0</v>
      </c>
      <c r="C739" s="81" t="s">
        <v>96</v>
      </c>
      <c r="D739" s="81" t="s">
        <v>0</v>
      </c>
      <c r="E739" s="140">
        <v>45517</v>
      </c>
      <c r="F739" s="84" t="s">
        <v>19</v>
      </c>
      <c r="G739" s="84">
        <v>10260054</v>
      </c>
      <c r="H739" s="158">
        <v>46085</v>
      </c>
      <c r="I739" s="84" t="s">
        <v>452</v>
      </c>
      <c r="J739" s="81" t="s">
        <v>57</v>
      </c>
      <c r="K739" s="81" t="s">
        <v>21</v>
      </c>
      <c r="L739" s="151">
        <v>87000</v>
      </c>
      <c r="M739" s="67">
        <v>46082</v>
      </c>
    </row>
    <row r="740" spans="1:13" x14ac:dyDescent="0.2">
      <c r="A740" s="81" t="s">
        <v>38</v>
      </c>
      <c r="B740" s="81" t="s">
        <v>0</v>
      </c>
      <c r="C740" s="81" t="s">
        <v>96</v>
      </c>
      <c r="D740" s="81" t="s">
        <v>0</v>
      </c>
      <c r="E740" s="140">
        <v>45517</v>
      </c>
      <c r="F740" s="84" t="s">
        <v>19</v>
      </c>
      <c r="G740" s="84">
        <v>10260055</v>
      </c>
      <c r="H740" s="158">
        <v>46085</v>
      </c>
      <c r="I740" s="84" t="s">
        <v>452</v>
      </c>
      <c r="J740" s="81" t="s">
        <v>57</v>
      </c>
      <c r="K740" s="81" t="s">
        <v>21</v>
      </c>
      <c r="L740" s="151">
        <v>87000</v>
      </c>
      <c r="M740" s="67">
        <v>46082</v>
      </c>
    </row>
    <row r="741" spans="1:13" x14ac:dyDescent="0.2">
      <c r="A741" s="81" t="s">
        <v>38</v>
      </c>
      <c r="B741" s="81" t="s">
        <v>0</v>
      </c>
      <c r="C741" s="81" t="s">
        <v>96</v>
      </c>
      <c r="D741" s="81" t="s">
        <v>0</v>
      </c>
      <c r="E741" s="140">
        <v>45517</v>
      </c>
      <c r="F741" s="84" t="s">
        <v>19</v>
      </c>
      <c r="G741" s="84">
        <v>10260056</v>
      </c>
      <c r="H741" s="158">
        <v>46086</v>
      </c>
      <c r="I741" s="84" t="s">
        <v>453</v>
      </c>
      <c r="J741" s="81" t="s">
        <v>57</v>
      </c>
      <c r="K741" s="81" t="s">
        <v>21</v>
      </c>
      <c r="L741" s="151">
        <v>337342</v>
      </c>
      <c r="M741" s="67">
        <v>46082</v>
      </c>
    </row>
    <row r="742" spans="1:13" x14ac:dyDescent="0.2">
      <c r="A742" s="81" t="s">
        <v>38</v>
      </c>
      <c r="B742" s="81" t="s">
        <v>0</v>
      </c>
      <c r="C742" s="81" t="s">
        <v>96</v>
      </c>
      <c r="D742" s="81" t="s">
        <v>0</v>
      </c>
      <c r="E742" s="140">
        <v>45517</v>
      </c>
      <c r="F742" s="84" t="s">
        <v>19</v>
      </c>
      <c r="G742" s="84">
        <v>10260057</v>
      </c>
      <c r="H742" s="158">
        <v>46086</v>
      </c>
      <c r="I742" s="84" t="s">
        <v>453</v>
      </c>
      <c r="J742" s="81" t="s">
        <v>57</v>
      </c>
      <c r="K742" s="81" t="s">
        <v>21</v>
      </c>
      <c r="L742" s="151">
        <v>346342</v>
      </c>
      <c r="M742" s="67">
        <v>46082</v>
      </c>
    </row>
    <row r="743" spans="1:13" x14ac:dyDescent="0.2">
      <c r="A743" s="81" t="s">
        <v>38</v>
      </c>
      <c r="B743" s="81" t="s">
        <v>0</v>
      </c>
      <c r="C743" s="81" t="s">
        <v>96</v>
      </c>
      <c r="D743" s="81" t="s">
        <v>0</v>
      </c>
      <c r="E743" s="140">
        <v>45517</v>
      </c>
      <c r="F743" s="84" t="s">
        <v>19</v>
      </c>
      <c r="G743" s="84">
        <v>10260058</v>
      </c>
      <c r="H743" s="158">
        <v>46086</v>
      </c>
      <c r="I743" s="84" t="s">
        <v>453</v>
      </c>
      <c r="J743" s="81" t="s">
        <v>57</v>
      </c>
      <c r="K743" s="81" t="s">
        <v>21</v>
      </c>
      <c r="L743" s="151">
        <v>379342</v>
      </c>
      <c r="M743" s="67">
        <v>46082</v>
      </c>
    </row>
    <row r="744" spans="1:13" x14ac:dyDescent="0.2">
      <c r="A744" s="81" t="s">
        <v>38</v>
      </c>
      <c r="B744" s="81" t="s">
        <v>0</v>
      </c>
      <c r="C744" s="81" t="s">
        <v>96</v>
      </c>
      <c r="D744" s="81" t="s">
        <v>0</v>
      </c>
      <c r="E744" s="140">
        <v>45517</v>
      </c>
      <c r="F744" s="84" t="s">
        <v>19</v>
      </c>
      <c r="G744" s="84">
        <v>10260059</v>
      </c>
      <c r="H744" s="158">
        <v>46086</v>
      </c>
      <c r="I744" s="84" t="s">
        <v>453</v>
      </c>
      <c r="J744" s="81" t="s">
        <v>57</v>
      </c>
      <c r="K744" s="81" t="s">
        <v>21</v>
      </c>
      <c r="L744" s="151">
        <v>379342</v>
      </c>
      <c r="M744" s="67">
        <v>46082</v>
      </c>
    </row>
    <row r="745" spans="1:13" x14ac:dyDescent="0.2">
      <c r="A745" s="81" t="s">
        <v>38</v>
      </c>
      <c r="B745" s="81" t="s">
        <v>0</v>
      </c>
      <c r="C745" s="81" t="s">
        <v>96</v>
      </c>
      <c r="D745" s="81" t="s">
        <v>0</v>
      </c>
      <c r="E745" s="140">
        <v>45517</v>
      </c>
      <c r="F745" s="84" t="s">
        <v>19</v>
      </c>
      <c r="G745" s="84">
        <v>10260060</v>
      </c>
      <c r="H745" s="158">
        <v>46086</v>
      </c>
      <c r="I745" s="84" t="s">
        <v>453</v>
      </c>
      <c r="J745" s="81" t="s">
        <v>57</v>
      </c>
      <c r="K745" s="81" t="s">
        <v>21</v>
      </c>
      <c r="L745" s="151">
        <v>337342</v>
      </c>
      <c r="M745" s="67">
        <v>46082</v>
      </c>
    </row>
    <row r="746" spans="1:13" x14ac:dyDescent="0.2">
      <c r="A746" s="81" t="s">
        <v>38</v>
      </c>
      <c r="B746" s="81" t="s">
        <v>0</v>
      </c>
      <c r="C746" s="81" t="s">
        <v>96</v>
      </c>
      <c r="D746" s="81" t="s">
        <v>0</v>
      </c>
      <c r="E746" s="140">
        <v>45517</v>
      </c>
      <c r="F746" s="84" t="s">
        <v>19</v>
      </c>
      <c r="G746" s="84">
        <v>10260061</v>
      </c>
      <c r="H746" s="158">
        <v>46086</v>
      </c>
      <c r="I746" s="84" t="s">
        <v>453</v>
      </c>
      <c r="J746" s="81" t="s">
        <v>57</v>
      </c>
      <c r="K746" s="81" t="s">
        <v>21</v>
      </c>
      <c r="L746" s="151">
        <v>337342</v>
      </c>
      <c r="M746" s="67">
        <v>46082</v>
      </c>
    </row>
    <row r="747" spans="1:13" x14ac:dyDescent="0.2">
      <c r="A747" s="81" t="s">
        <v>38</v>
      </c>
      <c r="B747" s="81" t="s">
        <v>0</v>
      </c>
      <c r="C747" s="81" t="s">
        <v>96</v>
      </c>
      <c r="D747" s="81" t="s">
        <v>0</v>
      </c>
      <c r="E747" s="140">
        <v>45517</v>
      </c>
      <c r="F747" s="84" t="s">
        <v>19</v>
      </c>
      <c r="G747" s="84">
        <v>10260062</v>
      </c>
      <c r="H747" s="158">
        <v>46086</v>
      </c>
      <c r="I747" s="84" t="s">
        <v>453</v>
      </c>
      <c r="J747" s="81" t="s">
        <v>57</v>
      </c>
      <c r="K747" s="81" t="s">
        <v>21</v>
      </c>
      <c r="L747" s="151">
        <v>390342</v>
      </c>
      <c r="M747" s="67">
        <v>46082</v>
      </c>
    </row>
    <row r="748" spans="1:13" x14ac:dyDescent="0.2">
      <c r="A748" s="81" t="s">
        <v>38</v>
      </c>
      <c r="B748" s="81" t="s">
        <v>0</v>
      </c>
      <c r="C748" s="81" t="s">
        <v>96</v>
      </c>
      <c r="D748" s="81" t="s">
        <v>0</v>
      </c>
      <c r="E748" s="140">
        <v>45517</v>
      </c>
      <c r="F748" s="84" t="s">
        <v>19</v>
      </c>
      <c r="G748" s="84">
        <v>10260063</v>
      </c>
      <c r="H748" s="158">
        <v>46086</v>
      </c>
      <c r="I748" s="84" t="s">
        <v>453</v>
      </c>
      <c r="J748" s="81" t="s">
        <v>57</v>
      </c>
      <c r="K748" s="81" t="s">
        <v>21</v>
      </c>
      <c r="L748" s="151">
        <v>346342</v>
      </c>
      <c r="M748" s="67">
        <v>46082</v>
      </c>
    </row>
    <row r="749" spans="1:13" x14ac:dyDescent="0.2">
      <c r="A749" s="81" t="s">
        <v>38</v>
      </c>
      <c r="B749" s="81" t="s">
        <v>0</v>
      </c>
      <c r="C749" s="81" t="s">
        <v>96</v>
      </c>
      <c r="D749" s="81" t="s">
        <v>0</v>
      </c>
      <c r="E749" s="140">
        <v>45517</v>
      </c>
      <c r="F749" s="84" t="s">
        <v>19</v>
      </c>
      <c r="G749" s="84">
        <v>10260064</v>
      </c>
      <c r="H749" s="158">
        <v>46086</v>
      </c>
      <c r="I749" s="84" t="s">
        <v>453</v>
      </c>
      <c r="J749" s="81" t="s">
        <v>57</v>
      </c>
      <c r="K749" s="81" t="s">
        <v>21</v>
      </c>
      <c r="L749" s="151">
        <v>346342</v>
      </c>
      <c r="M749" s="67">
        <v>46082</v>
      </c>
    </row>
    <row r="750" spans="1:13" x14ac:dyDescent="0.2">
      <c r="A750" s="81" t="s">
        <v>38</v>
      </c>
      <c r="B750" s="81" t="s">
        <v>0</v>
      </c>
      <c r="C750" s="81" t="s">
        <v>96</v>
      </c>
      <c r="D750" s="81" t="s">
        <v>0</v>
      </c>
      <c r="E750" s="140">
        <v>45517</v>
      </c>
      <c r="F750" s="84" t="s">
        <v>19</v>
      </c>
      <c r="G750" s="84">
        <v>10260065</v>
      </c>
      <c r="H750" s="158">
        <v>46086</v>
      </c>
      <c r="I750" s="84" t="s">
        <v>453</v>
      </c>
      <c r="J750" s="81" t="s">
        <v>57</v>
      </c>
      <c r="K750" s="81" t="s">
        <v>21</v>
      </c>
      <c r="L750" s="151">
        <v>346342</v>
      </c>
      <c r="M750" s="67">
        <v>46082</v>
      </c>
    </row>
    <row r="751" spans="1:13" x14ac:dyDescent="0.2">
      <c r="A751" s="81" t="s">
        <v>38</v>
      </c>
      <c r="B751" s="81" t="s">
        <v>0</v>
      </c>
      <c r="C751" s="81" t="s">
        <v>96</v>
      </c>
      <c r="D751" s="81" t="s">
        <v>0</v>
      </c>
      <c r="E751" s="140">
        <v>45517</v>
      </c>
      <c r="F751" s="84" t="s">
        <v>19</v>
      </c>
      <c r="G751" s="84">
        <v>10260066</v>
      </c>
      <c r="H751" s="158">
        <v>46090</v>
      </c>
      <c r="I751" s="84" t="s">
        <v>454</v>
      </c>
      <c r="J751" s="81" t="s">
        <v>57</v>
      </c>
      <c r="K751" s="81" t="s">
        <v>21</v>
      </c>
      <c r="L751" s="151">
        <v>337572</v>
      </c>
      <c r="M751" s="67">
        <v>46082</v>
      </c>
    </row>
    <row r="752" spans="1:13" x14ac:dyDescent="0.2">
      <c r="A752" s="81" t="s">
        <v>38</v>
      </c>
      <c r="B752" s="81" t="s">
        <v>0</v>
      </c>
      <c r="C752" s="81" t="s">
        <v>96</v>
      </c>
      <c r="D752" s="81" t="s">
        <v>0</v>
      </c>
      <c r="E752" s="140">
        <v>45517</v>
      </c>
      <c r="F752" s="84" t="s">
        <v>19</v>
      </c>
      <c r="G752" s="84">
        <v>10260067</v>
      </c>
      <c r="H752" s="158">
        <v>46090</v>
      </c>
      <c r="I752" s="84" t="s">
        <v>455</v>
      </c>
      <c r="J752" s="81" t="s">
        <v>57</v>
      </c>
      <c r="K752" s="81" t="s">
        <v>21</v>
      </c>
      <c r="L752" s="151">
        <v>384572</v>
      </c>
      <c r="M752" s="67">
        <v>46082</v>
      </c>
    </row>
    <row r="753" spans="1:13" x14ac:dyDescent="0.2">
      <c r="A753" s="81" t="s">
        <v>38</v>
      </c>
      <c r="B753" s="81" t="s">
        <v>0</v>
      </c>
      <c r="C753" s="81" t="s">
        <v>96</v>
      </c>
      <c r="D753" s="81" t="s">
        <v>0</v>
      </c>
      <c r="E753" s="140">
        <v>45517</v>
      </c>
      <c r="F753" s="84" t="s">
        <v>19</v>
      </c>
      <c r="G753" s="84">
        <v>10260068</v>
      </c>
      <c r="H753" s="158">
        <v>46090</v>
      </c>
      <c r="I753" s="84" t="s">
        <v>456</v>
      </c>
      <c r="J753" s="81" t="s">
        <v>57</v>
      </c>
      <c r="K753" s="81" t="s">
        <v>21</v>
      </c>
      <c r="L753" s="151">
        <v>195856</v>
      </c>
      <c r="M753" s="67">
        <v>46082</v>
      </c>
    </row>
    <row r="754" spans="1:13" x14ac:dyDescent="0.2">
      <c r="A754" s="81" t="s">
        <v>38</v>
      </c>
      <c r="B754" s="81" t="s">
        <v>0</v>
      </c>
      <c r="C754" s="81" t="s">
        <v>96</v>
      </c>
      <c r="D754" s="81" t="s">
        <v>0</v>
      </c>
      <c r="E754" s="140">
        <v>45517</v>
      </c>
      <c r="F754" s="84" t="s">
        <v>19</v>
      </c>
      <c r="G754" s="84">
        <v>10260069</v>
      </c>
      <c r="H754" s="158">
        <v>46090</v>
      </c>
      <c r="I754" s="84" t="s">
        <v>456</v>
      </c>
      <c r="J754" s="81" t="s">
        <v>57</v>
      </c>
      <c r="K754" s="81" t="s">
        <v>21</v>
      </c>
      <c r="L754" s="151">
        <v>218856</v>
      </c>
      <c r="M754" s="67">
        <v>46082</v>
      </c>
    </row>
    <row r="755" spans="1:13" x14ac:dyDescent="0.2">
      <c r="A755" s="81" t="s">
        <v>38</v>
      </c>
      <c r="B755" s="81" t="s">
        <v>0</v>
      </c>
      <c r="C755" s="81" t="s">
        <v>96</v>
      </c>
      <c r="D755" s="81" t="s">
        <v>0</v>
      </c>
      <c r="E755" s="140">
        <v>45517</v>
      </c>
      <c r="F755" s="84" t="s">
        <v>19</v>
      </c>
      <c r="G755" s="84">
        <v>10260070</v>
      </c>
      <c r="H755" s="158">
        <v>46091</v>
      </c>
      <c r="I755" s="84" t="s">
        <v>457</v>
      </c>
      <c r="J755" s="81" t="s">
        <v>57</v>
      </c>
      <c r="K755" s="81" t="s">
        <v>21</v>
      </c>
      <c r="L755" s="151">
        <v>299714</v>
      </c>
      <c r="M755" s="67">
        <v>46082</v>
      </c>
    </row>
    <row r="756" spans="1:13" x14ac:dyDescent="0.2">
      <c r="A756" s="81" t="s">
        <v>38</v>
      </c>
      <c r="B756" s="81" t="s">
        <v>0</v>
      </c>
      <c r="C756" s="81" t="s">
        <v>96</v>
      </c>
      <c r="D756" s="81" t="s">
        <v>0</v>
      </c>
      <c r="E756" s="140">
        <v>45517</v>
      </c>
      <c r="F756" s="84" t="s">
        <v>19</v>
      </c>
      <c r="G756" s="84">
        <v>10260072</v>
      </c>
      <c r="H756" s="158">
        <v>46091</v>
      </c>
      <c r="I756" s="84" t="s">
        <v>458</v>
      </c>
      <c r="J756" s="81" t="s">
        <v>57</v>
      </c>
      <c r="K756" s="81" t="s">
        <v>21</v>
      </c>
      <c r="L756" s="151">
        <v>342916</v>
      </c>
      <c r="M756" s="67">
        <v>46082</v>
      </c>
    </row>
    <row r="757" spans="1:13" x14ac:dyDescent="0.2">
      <c r="A757" s="81" t="s">
        <v>38</v>
      </c>
      <c r="B757" s="81" t="s">
        <v>0</v>
      </c>
      <c r="C757" s="81" t="s">
        <v>96</v>
      </c>
      <c r="D757" s="81" t="s">
        <v>0</v>
      </c>
      <c r="E757" s="140">
        <v>45517</v>
      </c>
      <c r="F757" s="84" t="s">
        <v>19</v>
      </c>
      <c r="G757" s="84">
        <v>10260073</v>
      </c>
      <c r="H757" s="158">
        <v>46091</v>
      </c>
      <c r="I757" s="84" t="s">
        <v>458</v>
      </c>
      <c r="J757" s="81" t="s">
        <v>57</v>
      </c>
      <c r="K757" s="81" t="s">
        <v>21</v>
      </c>
      <c r="L757" s="151">
        <v>322916</v>
      </c>
      <c r="M757" s="67">
        <v>46082</v>
      </c>
    </row>
    <row r="758" spans="1:13" x14ac:dyDescent="0.2">
      <c r="A758" s="81" t="s">
        <v>38</v>
      </c>
      <c r="B758" s="81" t="s">
        <v>0</v>
      </c>
      <c r="C758" s="81" t="s">
        <v>96</v>
      </c>
      <c r="D758" s="81" t="s">
        <v>0</v>
      </c>
      <c r="E758" s="140">
        <v>45517</v>
      </c>
      <c r="F758" s="84" t="s">
        <v>19</v>
      </c>
      <c r="G758" s="84">
        <v>10260074</v>
      </c>
      <c r="H758" s="158">
        <v>46093</v>
      </c>
      <c r="I758" s="84" t="s">
        <v>459</v>
      </c>
      <c r="J758" s="81" t="s">
        <v>57</v>
      </c>
      <c r="K758" s="81" t="s">
        <v>21</v>
      </c>
      <c r="L758" s="151">
        <v>356686</v>
      </c>
      <c r="M758" s="67">
        <v>46082</v>
      </c>
    </row>
    <row r="759" spans="1:13" x14ac:dyDescent="0.2">
      <c r="A759" s="81" t="s">
        <v>38</v>
      </c>
      <c r="B759" s="81" t="s">
        <v>0</v>
      </c>
      <c r="C759" s="81" t="s">
        <v>96</v>
      </c>
      <c r="D759" s="81" t="s">
        <v>0</v>
      </c>
      <c r="E759" s="140">
        <v>45517</v>
      </c>
      <c r="F759" s="84" t="s">
        <v>19</v>
      </c>
      <c r="G759" s="84">
        <v>10260075</v>
      </c>
      <c r="H759" s="158">
        <v>46093</v>
      </c>
      <c r="I759" s="84" t="s">
        <v>460</v>
      </c>
      <c r="J759" s="81" t="s">
        <v>57</v>
      </c>
      <c r="K759" s="81" t="s">
        <v>21</v>
      </c>
      <c r="L759" s="151">
        <v>389686</v>
      </c>
      <c r="M759" s="67">
        <v>46082</v>
      </c>
    </row>
    <row r="760" spans="1:13" x14ac:dyDescent="0.2">
      <c r="A760" s="81" t="s">
        <v>38</v>
      </c>
      <c r="B760" s="81" t="s">
        <v>0</v>
      </c>
      <c r="C760" s="81" t="s">
        <v>96</v>
      </c>
      <c r="D760" s="81" t="s">
        <v>0</v>
      </c>
      <c r="E760" s="140">
        <v>45517</v>
      </c>
      <c r="F760" s="84" t="s">
        <v>19</v>
      </c>
      <c r="G760" s="84">
        <v>10260077</v>
      </c>
      <c r="H760" s="158">
        <v>46098</v>
      </c>
      <c r="I760" s="84" t="s">
        <v>461</v>
      </c>
      <c r="J760" s="81" t="s">
        <v>57</v>
      </c>
      <c r="K760" s="81" t="s">
        <v>21</v>
      </c>
      <c r="L760" s="151">
        <v>308114</v>
      </c>
      <c r="M760" s="67">
        <v>46082</v>
      </c>
    </row>
    <row r="761" spans="1:13" x14ac:dyDescent="0.2">
      <c r="A761" s="81" t="s">
        <v>38</v>
      </c>
      <c r="B761" s="81" t="s">
        <v>0</v>
      </c>
      <c r="C761" s="81" t="s">
        <v>96</v>
      </c>
      <c r="D761" s="81" t="s">
        <v>0</v>
      </c>
      <c r="E761" s="140">
        <v>45517</v>
      </c>
      <c r="F761" s="84" t="s">
        <v>19</v>
      </c>
      <c r="G761" s="84">
        <v>10260078</v>
      </c>
      <c r="H761" s="158">
        <v>46098</v>
      </c>
      <c r="I761" s="84" t="s">
        <v>461</v>
      </c>
      <c r="J761" s="81" t="s">
        <v>57</v>
      </c>
      <c r="K761" s="81" t="s">
        <v>21</v>
      </c>
      <c r="L761" s="151">
        <v>308114</v>
      </c>
      <c r="M761" s="67">
        <v>46082</v>
      </c>
    </row>
    <row r="762" spans="1:13" x14ac:dyDescent="0.2">
      <c r="A762" s="81" t="s">
        <v>38</v>
      </c>
      <c r="B762" s="81" t="s">
        <v>0</v>
      </c>
      <c r="C762" s="81" t="s">
        <v>96</v>
      </c>
      <c r="D762" s="81" t="s">
        <v>0</v>
      </c>
      <c r="E762" s="140">
        <v>45517</v>
      </c>
      <c r="F762" s="84" t="s">
        <v>19</v>
      </c>
      <c r="G762" s="84">
        <v>10260091</v>
      </c>
      <c r="H762" s="158">
        <v>46101</v>
      </c>
      <c r="I762" s="84" t="s">
        <v>462</v>
      </c>
      <c r="J762" s="81" t="s">
        <v>57</v>
      </c>
      <c r="K762" s="81" t="s">
        <v>21</v>
      </c>
      <c r="L762" s="151">
        <v>125009</v>
      </c>
      <c r="M762" s="67">
        <v>46082</v>
      </c>
    </row>
    <row r="763" spans="1:13" x14ac:dyDescent="0.2">
      <c r="A763" s="81" t="s">
        <v>38</v>
      </c>
      <c r="B763" s="81" t="s">
        <v>0</v>
      </c>
      <c r="C763" s="81" t="s">
        <v>96</v>
      </c>
      <c r="D763" s="81" t="s">
        <v>0</v>
      </c>
      <c r="E763" s="140">
        <v>45517</v>
      </c>
      <c r="F763" s="84" t="s">
        <v>19</v>
      </c>
      <c r="G763" s="84">
        <v>10260092</v>
      </c>
      <c r="H763" s="158">
        <v>46101</v>
      </c>
      <c r="I763" s="84" t="s">
        <v>462</v>
      </c>
      <c r="J763" s="81" t="s">
        <v>57</v>
      </c>
      <c r="K763" s="81" t="s">
        <v>21</v>
      </c>
      <c r="L763" s="151">
        <v>125009</v>
      </c>
      <c r="M763" s="67">
        <v>46082</v>
      </c>
    </row>
    <row r="764" spans="1:13" x14ac:dyDescent="0.2">
      <c r="A764" s="81" t="s">
        <v>38</v>
      </c>
      <c r="B764" s="81" t="s">
        <v>0</v>
      </c>
      <c r="C764" s="81" t="s">
        <v>96</v>
      </c>
      <c r="D764" s="81" t="s">
        <v>0</v>
      </c>
      <c r="E764" s="140">
        <v>45517</v>
      </c>
      <c r="F764" s="84" t="s">
        <v>19</v>
      </c>
      <c r="G764" s="84">
        <v>10260093</v>
      </c>
      <c r="H764" s="158">
        <v>46104</v>
      </c>
      <c r="I764" s="84" t="s">
        <v>463</v>
      </c>
      <c r="J764" s="81" t="s">
        <v>57</v>
      </c>
      <c r="K764" s="81" t="s">
        <v>21</v>
      </c>
      <c r="L764" s="151">
        <v>182144</v>
      </c>
      <c r="M764" s="67">
        <v>46082</v>
      </c>
    </row>
    <row r="765" spans="1:13" x14ac:dyDescent="0.2">
      <c r="A765" s="81" t="s">
        <v>38</v>
      </c>
      <c r="B765" s="81" t="s">
        <v>0</v>
      </c>
      <c r="C765" s="81" t="s">
        <v>96</v>
      </c>
      <c r="D765" s="81" t="s">
        <v>0</v>
      </c>
      <c r="E765" s="140">
        <v>45517</v>
      </c>
      <c r="F765" s="84" t="s">
        <v>19</v>
      </c>
      <c r="G765" s="84">
        <v>10260094</v>
      </c>
      <c r="H765" s="158">
        <v>46104</v>
      </c>
      <c r="I765" s="84" t="s">
        <v>462</v>
      </c>
      <c r="J765" s="81" t="s">
        <v>57</v>
      </c>
      <c r="K765" s="81" t="s">
        <v>21</v>
      </c>
      <c r="L765" s="151">
        <v>243071</v>
      </c>
      <c r="M765" s="67">
        <v>46082</v>
      </c>
    </row>
    <row r="766" spans="1:13" x14ac:dyDescent="0.2">
      <c r="A766" s="81" t="s">
        <v>38</v>
      </c>
      <c r="B766" s="81" t="s">
        <v>109</v>
      </c>
      <c r="C766" s="84" t="s">
        <v>67</v>
      </c>
      <c r="D766" s="81" t="s">
        <v>42</v>
      </c>
      <c r="E766" s="158" t="s">
        <v>67</v>
      </c>
      <c r="F766" s="84" t="s">
        <v>19</v>
      </c>
      <c r="G766" s="84">
        <v>10260095</v>
      </c>
      <c r="H766" s="158">
        <v>46106</v>
      </c>
      <c r="I766" s="84" t="s">
        <v>464</v>
      </c>
      <c r="J766" s="78" t="s">
        <v>434</v>
      </c>
      <c r="K766" s="80" t="s">
        <v>23</v>
      </c>
      <c r="L766" s="151">
        <v>113850</v>
      </c>
      <c r="M766" s="67">
        <v>46082</v>
      </c>
    </row>
    <row r="767" spans="1:13" x14ac:dyDescent="0.2">
      <c r="A767" s="81" t="s">
        <v>38</v>
      </c>
      <c r="B767" s="81" t="s">
        <v>0</v>
      </c>
      <c r="C767" s="81" t="s">
        <v>96</v>
      </c>
      <c r="D767" s="81" t="s">
        <v>0</v>
      </c>
      <c r="E767" s="140">
        <v>45517</v>
      </c>
      <c r="F767" s="84" t="s">
        <v>19</v>
      </c>
      <c r="G767" s="84">
        <v>10260097</v>
      </c>
      <c r="H767" s="158">
        <v>46107</v>
      </c>
      <c r="I767" s="84" t="s">
        <v>465</v>
      </c>
      <c r="J767" s="81" t="s">
        <v>57</v>
      </c>
      <c r="K767" s="81" t="s">
        <v>21</v>
      </c>
      <c r="L767" s="151">
        <v>196086</v>
      </c>
      <c r="M767" s="67">
        <v>46082</v>
      </c>
    </row>
    <row r="768" spans="1:13" x14ac:dyDescent="0.2">
      <c r="A768" s="81" t="s">
        <v>38</v>
      </c>
      <c r="B768" s="81" t="s">
        <v>0</v>
      </c>
      <c r="C768" s="81" t="s">
        <v>96</v>
      </c>
      <c r="D768" s="81" t="s">
        <v>0</v>
      </c>
      <c r="E768" s="140">
        <v>45517</v>
      </c>
      <c r="F768" s="84" t="s">
        <v>19</v>
      </c>
      <c r="G768" s="84">
        <v>10260098</v>
      </c>
      <c r="H768" s="158">
        <v>46107</v>
      </c>
      <c r="I768" s="84" t="s">
        <v>466</v>
      </c>
      <c r="J768" s="81" t="s">
        <v>57</v>
      </c>
      <c r="K768" s="81" t="s">
        <v>21</v>
      </c>
      <c r="L768" s="151">
        <v>23000</v>
      </c>
      <c r="M768" s="67">
        <v>46082</v>
      </c>
    </row>
    <row r="769" spans="1:13" x14ac:dyDescent="0.2">
      <c r="A769" s="81" t="s">
        <v>38</v>
      </c>
      <c r="B769" s="81" t="s">
        <v>0</v>
      </c>
      <c r="C769" s="81" t="s">
        <v>96</v>
      </c>
      <c r="D769" s="81" t="s">
        <v>0</v>
      </c>
      <c r="E769" s="140">
        <v>45517</v>
      </c>
      <c r="F769" s="84" t="s">
        <v>19</v>
      </c>
      <c r="G769" s="84">
        <v>10260099</v>
      </c>
      <c r="H769" s="158">
        <v>46107</v>
      </c>
      <c r="I769" s="84" t="s">
        <v>467</v>
      </c>
      <c r="J769" s="81" t="s">
        <v>57</v>
      </c>
      <c r="K769" s="81" t="s">
        <v>21</v>
      </c>
      <c r="L769" s="151">
        <v>224042</v>
      </c>
      <c r="M769" s="67">
        <v>46082</v>
      </c>
    </row>
    <row r="770" spans="1:13" x14ac:dyDescent="0.2">
      <c r="A770" s="81" t="s">
        <v>38</v>
      </c>
      <c r="B770" s="81" t="s">
        <v>0</v>
      </c>
      <c r="C770" s="81" t="s">
        <v>96</v>
      </c>
      <c r="D770" s="81" t="s">
        <v>0</v>
      </c>
      <c r="E770" s="140">
        <v>45517</v>
      </c>
      <c r="F770" s="84" t="s">
        <v>19</v>
      </c>
      <c r="G770" s="84">
        <v>10260100</v>
      </c>
      <c r="H770" s="158">
        <v>46108</v>
      </c>
      <c r="I770" s="84" t="s">
        <v>468</v>
      </c>
      <c r="J770" s="81" t="s">
        <v>57</v>
      </c>
      <c r="K770" s="81" t="s">
        <v>21</v>
      </c>
      <c r="L770" s="151">
        <v>310085</v>
      </c>
      <c r="M770" s="67">
        <v>46082</v>
      </c>
    </row>
    <row r="771" spans="1:13" x14ac:dyDescent="0.2">
      <c r="A771" s="81" t="s">
        <v>38</v>
      </c>
      <c r="B771" s="81" t="s">
        <v>0</v>
      </c>
      <c r="C771" s="81" t="s">
        <v>96</v>
      </c>
      <c r="D771" s="81" t="s">
        <v>0</v>
      </c>
      <c r="E771" s="140">
        <v>45517</v>
      </c>
      <c r="F771" s="84" t="s">
        <v>19</v>
      </c>
      <c r="G771" s="84">
        <v>10260101</v>
      </c>
      <c r="H771" s="158">
        <v>46108</v>
      </c>
      <c r="I771" s="84" t="s">
        <v>468</v>
      </c>
      <c r="J771" s="81" t="s">
        <v>57</v>
      </c>
      <c r="K771" s="81" t="s">
        <v>21</v>
      </c>
      <c r="L771" s="151">
        <v>310085</v>
      </c>
      <c r="M771" s="67">
        <v>46082</v>
      </c>
    </row>
    <row r="772" spans="1:13" x14ac:dyDescent="0.2">
      <c r="A772" s="81" t="s">
        <v>38</v>
      </c>
      <c r="B772" s="81" t="s">
        <v>0</v>
      </c>
      <c r="C772" s="81" t="s">
        <v>96</v>
      </c>
      <c r="D772" s="81" t="s">
        <v>0</v>
      </c>
      <c r="E772" s="140">
        <v>45517</v>
      </c>
      <c r="F772" s="84" t="s">
        <v>19</v>
      </c>
      <c r="G772" s="84">
        <v>10260102</v>
      </c>
      <c r="H772" s="158">
        <v>46111</v>
      </c>
      <c r="I772" s="84" t="s">
        <v>469</v>
      </c>
      <c r="J772" s="81" t="s">
        <v>57</v>
      </c>
      <c r="K772" s="81" t="s">
        <v>21</v>
      </c>
      <c r="L772" s="151">
        <v>310157</v>
      </c>
      <c r="M772" s="67">
        <v>46082</v>
      </c>
    </row>
    <row r="773" spans="1:13" x14ac:dyDescent="0.2">
      <c r="A773" s="81" t="s">
        <v>38</v>
      </c>
      <c r="B773" s="81" t="s">
        <v>0</v>
      </c>
      <c r="C773" s="81" t="s">
        <v>96</v>
      </c>
      <c r="D773" s="81" t="s">
        <v>0</v>
      </c>
      <c r="E773" s="140">
        <v>45517</v>
      </c>
      <c r="F773" s="84" t="s">
        <v>19</v>
      </c>
      <c r="G773" s="84">
        <v>10260103</v>
      </c>
      <c r="H773" s="158">
        <v>46111</v>
      </c>
      <c r="I773" s="84" t="s">
        <v>469</v>
      </c>
      <c r="J773" s="81" t="s">
        <v>57</v>
      </c>
      <c r="K773" s="81" t="s">
        <v>21</v>
      </c>
      <c r="L773" s="151">
        <v>310157</v>
      </c>
      <c r="M773" s="67">
        <v>46082</v>
      </c>
    </row>
    <row r="774" spans="1:13" x14ac:dyDescent="0.2">
      <c r="A774" s="81" t="s">
        <v>38</v>
      </c>
      <c r="B774" s="81" t="s">
        <v>0</v>
      </c>
      <c r="C774" s="81" t="s">
        <v>96</v>
      </c>
      <c r="D774" s="81" t="s">
        <v>0</v>
      </c>
      <c r="E774" s="140">
        <v>45517</v>
      </c>
      <c r="F774" s="84" t="s">
        <v>19</v>
      </c>
      <c r="G774" s="84">
        <v>10260104</v>
      </c>
      <c r="H774" s="158">
        <v>46111</v>
      </c>
      <c r="I774" s="84" t="s">
        <v>469</v>
      </c>
      <c r="J774" s="81" t="s">
        <v>57</v>
      </c>
      <c r="K774" s="81" t="s">
        <v>21</v>
      </c>
      <c r="L774" s="151">
        <v>310157</v>
      </c>
      <c r="M774" s="67">
        <v>46082</v>
      </c>
    </row>
    <row r="775" spans="1:13" x14ac:dyDescent="0.2">
      <c r="A775" s="81" t="s">
        <v>38</v>
      </c>
      <c r="B775" s="81" t="s">
        <v>0</v>
      </c>
      <c r="C775" s="81" t="s">
        <v>96</v>
      </c>
      <c r="D775" s="81" t="s">
        <v>0</v>
      </c>
      <c r="E775" s="140">
        <v>45517</v>
      </c>
      <c r="F775" s="84" t="s">
        <v>19</v>
      </c>
      <c r="G775" s="84">
        <v>10260105</v>
      </c>
      <c r="H775" s="158">
        <v>46111</v>
      </c>
      <c r="I775" s="84" t="s">
        <v>469</v>
      </c>
      <c r="J775" s="81" t="s">
        <v>57</v>
      </c>
      <c r="K775" s="81" t="s">
        <v>21</v>
      </c>
      <c r="L775" s="151">
        <v>310157</v>
      </c>
      <c r="M775" s="67">
        <v>46082</v>
      </c>
    </row>
    <row r="776" spans="1:13" x14ac:dyDescent="0.2">
      <c r="A776" s="81" t="s">
        <v>38</v>
      </c>
      <c r="B776" s="81" t="s">
        <v>109</v>
      </c>
      <c r="C776" s="84" t="s">
        <v>67</v>
      </c>
      <c r="D776" s="81" t="s">
        <v>42</v>
      </c>
      <c r="E776" s="158" t="s">
        <v>67</v>
      </c>
      <c r="F776" s="84" t="s">
        <v>19</v>
      </c>
      <c r="G776" s="84">
        <v>10260107</v>
      </c>
      <c r="H776" s="158">
        <v>46112</v>
      </c>
      <c r="I776" s="84" t="s">
        <v>470</v>
      </c>
      <c r="J776" s="78" t="s">
        <v>434</v>
      </c>
      <c r="K776" s="80" t="s">
        <v>23</v>
      </c>
      <c r="L776" s="151">
        <v>113850</v>
      </c>
      <c r="M776" s="67">
        <v>46082</v>
      </c>
    </row>
    <row r="777" spans="1:13" x14ac:dyDescent="0.2">
      <c r="A777" s="81" t="s">
        <v>38</v>
      </c>
      <c r="B777" s="81" t="s">
        <v>207</v>
      </c>
      <c r="C777" s="84" t="s">
        <v>471</v>
      </c>
      <c r="D777" s="81" t="s">
        <v>42</v>
      </c>
      <c r="E777" s="158">
        <v>46100</v>
      </c>
      <c r="F777" s="84" t="s">
        <v>17</v>
      </c>
      <c r="G777" s="84" t="s">
        <v>67</v>
      </c>
      <c r="H777" s="158">
        <v>46100</v>
      </c>
      <c r="I777" s="84" t="s">
        <v>472</v>
      </c>
      <c r="J777" s="84" t="s">
        <v>473</v>
      </c>
      <c r="K777" s="162" t="s">
        <v>474</v>
      </c>
      <c r="L777" s="151">
        <v>10680000</v>
      </c>
      <c r="M777" s="67">
        <v>46082</v>
      </c>
    </row>
    <row r="778" spans="1:13" x14ac:dyDescent="0.2">
      <c r="A778" s="81" t="s">
        <v>29</v>
      </c>
      <c r="B778" s="81" t="s">
        <v>109</v>
      </c>
      <c r="C778" s="89" t="s">
        <v>20</v>
      </c>
      <c r="D778" s="81" t="s">
        <v>42</v>
      </c>
      <c r="E778" s="90" t="s">
        <v>20</v>
      </c>
      <c r="F778" s="78" t="s">
        <v>119</v>
      </c>
      <c r="G778" s="81">
        <v>11260040</v>
      </c>
      <c r="H778" s="87">
        <v>46092</v>
      </c>
      <c r="I778" s="81" t="s">
        <v>475</v>
      </c>
      <c r="J778" s="81" t="s">
        <v>476</v>
      </c>
      <c r="K778" s="81" t="s">
        <v>477</v>
      </c>
      <c r="L778" s="141">
        <v>58997</v>
      </c>
      <c r="M778" s="67">
        <v>46082</v>
      </c>
    </row>
    <row r="779" spans="1:13" x14ac:dyDescent="0.2">
      <c r="A779" s="81" t="s">
        <v>29</v>
      </c>
      <c r="B779" s="81" t="s">
        <v>0</v>
      </c>
      <c r="C779" s="81" t="s">
        <v>96</v>
      </c>
      <c r="D779" s="81" t="s">
        <v>0</v>
      </c>
      <c r="E779" s="140">
        <v>45517</v>
      </c>
      <c r="F779" s="78" t="s">
        <v>119</v>
      </c>
      <c r="G779" s="81">
        <v>11260043</v>
      </c>
      <c r="H779" s="87">
        <v>46093</v>
      </c>
      <c r="I779" s="81" t="s">
        <v>478</v>
      </c>
      <c r="J779" s="81" t="s">
        <v>57</v>
      </c>
      <c r="K779" s="81" t="s">
        <v>21</v>
      </c>
      <c r="L779" s="141">
        <v>377200</v>
      </c>
      <c r="M779" s="67">
        <v>46082</v>
      </c>
    </row>
    <row r="780" spans="1:13" x14ac:dyDescent="0.2">
      <c r="A780" s="81" t="s">
        <v>29</v>
      </c>
      <c r="B780" s="81" t="s">
        <v>0</v>
      </c>
      <c r="C780" s="81" t="s">
        <v>96</v>
      </c>
      <c r="D780" s="81" t="s">
        <v>0</v>
      </c>
      <c r="E780" s="140">
        <v>45517</v>
      </c>
      <c r="F780" s="78" t="s">
        <v>119</v>
      </c>
      <c r="G780" s="81">
        <v>11260045</v>
      </c>
      <c r="H780" s="87">
        <v>46093</v>
      </c>
      <c r="I780" s="81" t="s">
        <v>479</v>
      </c>
      <c r="J780" s="81" t="s">
        <v>57</v>
      </c>
      <c r="K780" s="81" t="s">
        <v>21</v>
      </c>
      <c r="L780" s="141">
        <v>162241</v>
      </c>
      <c r="M780" s="67">
        <v>46082</v>
      </c>
    </row>
    <row r="781" spans="1:13" x14ac:dyDescent="0.2">
      <c r="A781" s="81" t="s">
        <v>29</v>
      </c>
      <c r="B781" s="81" t="s">
        <v>0</v>
      </c>
      <c r="C781" s="81" t="s">
        <v>96</v>
      </c>
      <c r="D781" s="81" t="s">
        <v>0</v>
      </c>
      <c r="E781" s="140">
        <v>45517</v>
      </c>
      <c r="F781" s="78" t="s">
        <v>119</v>
      </c>
      <c r="G781" s="81">
        <v>11260048</v>
      </c>
      <c r="H781" s="87">
        <v>46097</v>
      </c>
      <c r="I781" s="78" t="s">
        <v>480</v>
      </c>
      <c r="J781" s="81" t="s">
        <v>57</v>
      </c>
      <c r="K781" s="81" t="s">
        <v>21</v>
      </c>
      <c r="L781" s="141">
        <v>1018942</v>
      </c>
      <c r="M781" s="67">
        <v>46082</v>
      </c>
    </row>
    <row r="782" spans="1:13" x14ac:dyDescent="0.2">
      <c r="A782" s="81" t="s">
        <v>29</v>
      </c>
      <c r="B782" s="81" t="s">
        <v>0</v>
      </c>
      <c r="C782" s="81" t="s">
        <v>96</v>
      </c>
      <c r="D782" s="81" t="s">
        <v>0</v>
      </c>
      <c r="E782" s="140">
        <v>45517</v>
      </c>
      <c r="F782" s="78" t="s">
        <v>119</v>
      </c>
      <c r="G782" s="81">
        <v>11260049</v>
      </c>
      <c r="H782" s="87">
        <v>46097</v>
      </c>
      <c r="I782" s="81" t="s">
        <v>481</v>
      </c>
      <c r="J782" s="81" t="s">
        <v>57</v>
      </c>
      <c r="K782" s="81" t="s">
        <v>21</v>
      </c>
      <c r="L782" s="141">
        <v>324512</v>
      </c>
      <c r="M782" s="67">
        <v>46082</v>
      </c>
    </row>
    <row r="783" spans="1:13" x14ac:dyDescent="0.2">
      <c r="A783" s="81" t="s">
        <v>29</v>
      </c>
      <c r="B783" s="81" t="s">
        <v>0</v>
      </c>
      <c r="C783" s="81" t="s">
        <v>96</v>
      </c>
      <c r="D783" s="81" t="s">
        <v>0</v>
      </c>
      <c r="E783" s="140">
        <v>45517</v>
      </c>
      <c r="F783" s="78" t="s">
        <v>119</v>
      </c>
      <c r="G783" s="81">
        <v>11260050</v>
      </c>
      <c r="H783" s="87">
        <v>46097</v>
      </c>
      <c r="I783" s="78" t="s">
        <v>482</v>
      </c>
      <c r="J783" s="81" t="s">
        <v>57</v>
      </c>
      <c r="K783" s="81" t="s">
        <v>21</v>
      </c>
      <c r="L783" s="141">
        <v>212897</v>
      </c>
      <c r="M783" s="67">
        <v>46082</v>
      </c>
    </row>
    <row r="784" spans="1:13" x14ac:dyDescent="0.2">
      <c r="A784" s="81" t="s">
        <v>29</v>
      </c>
      <c r="B784" s="81" t="s">
        <v>0</v>
      </c>
      <c r="C784" s="81" t="s">
        <v>96</v>
      </c>
      <c r="D784" s="81" t="s">
        <v>0</v>
      </c>
      <c r="E784" s="140">
        <v>45517</v>
      </c>
      <c r="F784" s="78" t="s">
        <v>119</v>
      </c>
      <c r="G784" s="81">
        <v>11260051</v>
      </c>
      <c r="H784" s="87">
        <v>46100</v>
      </c>
      <c r="I784" s="81" t="s">
        <v>483</v>
      </c>
      <c r="J784" s="81" t="s">
        <v>57</v>
      </c>
      <c r="K784" s="81" t="s">
        <v>21</v>
      </c>
      <c r="L784" s="141">
        <v>77204</v>
      </c>
      <c r="M784" s="67">
        <v>46082</v>
      </c>
    </row>
    <row r="785" spans="1:13" x14ac:dyDescent="0.2">
      <c r="A785" s="81" t="s">
        <v>29</v>
      </c>
      <c r="B785" s="81" t="s">
        <v>0</v>
      </c>
      <c r="C785" s="81" t="s">
        <v>96</v>
      </c>
      <c r="D785" s="81" t="s">
        <v>0</v>
      </c>
      <c r="E785" s="140">
        <v>45517</v>
      </c>
      <c r="F785" s="78" t="s">
        <v>119</v>
      </c>
      <c r="G785" s="81">
        <v>11260052</v>
      </c>
      <c r="H785" s="87">
        <v>46100</v>
      </c>
      <c r="I785" s="78" t="s">
        <v>484</v>
      </c>
      <c r="J785" s="81" t="s">
        <v>57</v>
      </c>
      <c r="K785" s="81" t="s">
        <v>21</v>
      </c>
      <c r="L785" s="141">
        <v>221213</v>
      </c>
      <c r="M785" s="67">
        <v>46082</v>
      </c>
    </row>
    <row r="786" spans="1:13" x14ac:dyDescent="0.2">
      <c r="A786" s="81" t="s">
        <v>29</v>
      </c>
      <c r="B786" s="81" t="s">
        <v>0</v>
      </c>
      <c r="C786" s="81" t="s">
        <v>96</v>
      </c>
      <c r="D786" s="81" t="s">
        <v>0</v>
      </c>
      <c r="E786" s="140">
        <v>45517</v>
      </c>
      <c r="F786" s="78" t="s">
        <v>119</v>
      </c>
      <c r="G786" s="81">
        <v>11260053</v>
      </c>
      <c r="H786" s="87">
        <v>46100</v>
      </c>
      <c r="I786" s="81" t="s">
        <v>485</v>
      </c>
      <c r="J786" s="81" t="s">
        <v>57</v>
      </c>
      <c r="K786" s="81" t="s">
        <v>21</v>
      </c>
      <c r="L786" s="141">
        <v>24430</v>
      </c>
      <c r="M786" s="67">
        <v>46082</v>
      </c>
    </row>
    <row r="787" spans="1:13" x14ac:dyDescent="0.2">
      <c r="A787" s="81" t="s">
        <v>29</v>
      </c>
      <c r="B787" s="81" t="s">
        <v>109</v>
      </c>
      <c r="C787" s="89" t="s">
        <v>20</v>
      </c>
      <c r="D787" s="81" t="s">
        <v>42</v>
      </c>
      <c r="E787" s="90" t="s">
        <v>20</v>
      </c>
      <c r="F787" s="78" t="s">
        <v>119</v>
      </c>
      <c r="G787" s="81">
        <v>11260055</v>
      </c>
      <c r="H787" s="87">
        <v>46100</v>
      </c>
      <c r="I787" s="81" t="s">
        <v>486</v>
      </c>
      <c r="J787" s="81" t="s">
        <v>86</v>
      </c>
      <c r="K787" s="81" t="s">
        <v>87</v>
      </c>
      <c r="L787" s="141">
        <v>30345</v>
      </c>
      <c r="M787" s="67">
        <v>46082</v>
      </c>
    </row>
    <row r="788" spans="1:13" x14ac:dyDescent="0.2">
      <c r="A788" s="81" t="s">
        <v>29</v>
      </c>
      <c r="B788" s="81" t="s">
        <v>0</v>
      </c>
      <c r="C788" s="81" t="s">
        <v>96</v>
      </c>
      <c r="D788" s="81" t="s">
        <v>0</v>
      </c>
      <c r="E788" s="140">
        <v>45517</v>
      </c>
      <c r="F788" s="78" t="s">
        <v>119</v>
      </c>
      <c r="G788" s="81">
        <v>11260056</v>
      </c>
      <c r="H788" s="87">
        <v>46101</v>
      </c>
      <c r="I788" s="81" t="s">
        <v>487</v>
      </c>
      <c r="J788" s="81" t="s">
        <v>57</v>
      </c>
      <c r="K788" s="81" t="s">
        <v>21</v>
      </c>
      <c r="L788" s="141">
        <v>150942</v>
      </c>
      <c r="M788" s="67">
        <v>46082</v>
      </c>
    </row>
    <row r="789" spans="1:13" x14ac:dyDescent="0.2">
      <c r="A789" s="81" t="s">
        <v>29</v>
      </c>
      <c r="B789" s="81" t="s">
        <v>0</v>
      </c>
      <c r="C789" s="81" t="s">
        <v>96</v>
      </c>
      <c r="D789" s="81" t="s">
        <v>0</v>
      </c>
      <c r="E789" s="140">
        <v>45517</v>
      </c>
      <c r="F789" s="78" t="s">
        <v>119</v>
      </c>
      <c r="G789" s="81">
        <v>11260057</v>
      </c>
      <c r="H789" s="87">
        <v>46101</v>
      </c>
      <c r="I789" s="81" t="s">
        <v>488</v>
      </c>
      <c r="J789" s="81" t="s">
        <v>57</v>
      </c>
      <c r="K789" s="81" t="s">
        <v>21</v>
      </c>
      <c r="L789" s="141">
        <v>376942</v>
      </c>
      <c r="M789" s="67">
        <v>46082</v>
      </c>
    </row>
    <row r="790" spans="1:13" x14ac:dyDescent="0.2">
      <c r="A790" s="81" t="s">
        <v>29</v>
      </c>
      <c r="B790" s="81" t="s">
        <v>0</v>
      </c>
      <c r="C790" s="81" t="s">
        <v>96</v>
      </c>
      <c r="D790" s="81" t="s">
        <v>0</v>
      </c>
      <c r="E790" s="140">
        <v>45517</v>
      </c>
      <c r="F790" s="78" t="s">
        <v>119</v>
      </c>
      <c r="G790" s="81">
        <v>11260063</v>
      </c>
      <c r="H790" s="87">
        <v>46111</v>
      </c>
      <c r="I790" s="81" t="s">
        <v>489</v>
      </c>
      <c r="J790" s="81" t="s">
        <v>57</v>
      </c>
      <c r="K790" s="81" t="s">
        <v>21</v>
      </c>
      <c r="L790" s="141">
        <v>378316</v>
      </c>
      <c r="M790" s="67">
        <v>46082</v>
      </c>
    </row>
    <row r="791" spans="1:13" x14ac:dyDescent="0.2">
      <c r="A791" s="81" t="s">
        <v>28</v>
      </c>
      <c r="B791" s="81" t="s">
        <v>0</v>
      </c>
      <c r="C791" s="81" t="s">
        <v>96</v>
      </c>
      <c r="D791" s="81" t="s">
        <v>0</v>
      </c>
      <c r="E791" s="140">
        <v>45517</v>
      </c>
      <c r="F791" s="81" t="s">
        <v>91</v>
      </c>
      <c r="G791" s="163">
        <v>12260025</v>
      </c>
      <c r="H791" s="164">
        <v>46084</v>
      </c>
      <c r="I791" s="78" t="s">
        <v>490</v>
      </c>
      <c r="J791" s="81" t="s">
        <v>57</v>
      </c>
      <c r="K791" s="81" t="s">
        <v>21</v>
      </c>
      <c r="L791" s="165">
        <v>350798</v>
      </c>
      <c r="M791" s="67">
        <v>46082</v>
      </c>
    </row>
    <row r="792" spans="1:13" x14ac:dyDescent="0.2">
      <c r="A792" s="81" t="s">
        <v>28</v>
      </c>
      <c r="B792" s="81" t="s">
        <v>0</v>
      </c>
      <c r="C792" s="81" t="s">
        <v>96</v>
      </c>
      <c r="D792" s="81" t="s">
        <v>0</v>
      </c>
      <c r="E792" s="140">
        <v>45517</v>
      </c>
      <c r="F792" s="81" t="s">
        <v>91</v>
      </c>
      <c r="G792" s="163">
        <v>12260026</v>
      </c>
      <c r="H792" s="164">
        <v>46086</v>
      </c>
      <c r="I792" s="78" t="s">
        <v>491</v>
      </c>
      <c r="J792" s="81" t="s">
        <v>57</v>
      </c>
      <c r="K792" s="81" t="s">
        <v>21</v>
      </c>
      <c r="L792" s="165">
        <v>4123728</v>
      </c>
      <c r="M792" s="67">
        <v>46082</v>
      </c>
    </row>
    <row r="793" spans="1:13" x14ac:dyDescent="0.2">
      <c r="A793" s="81" t="s">
        <v>28</v>
      </c>
      <c r="B793" s="81" t="s">
        <v>0</v>
      </c>
      <c r="C793" s="81" t="s">
        <v>96</v>
      </c>
      <c r="D793" s="81" t="s">
        <v>0</v>
      </c>
      <c r="E793" s="140">
        <v>45517</v>
      </c>
      <c r="F793" s="81" t="s">
        <v>91</v>
      </c>
      <c r="G793" s="163">
        <v>12260027</v>
      </c>
      <c r="H793" s="164">
        <v>46090</v>
      </c>
      <c r="I793" s="78" t="s">
        <v>492</v>
      </c>
      <c r="J793" s="81" t="s">
        <v>57</v>
      </c>
      <c r="K793" s="81" t="s">
        <v>21</v>
      </c>
      <c r="L793" s="165">
        <v>1427434</v>
      </c>
      <c r="M793" s="67">
        <v>46082</v>
      </c>
    </row>
    <row r="794" spans="1:13" x14ac:dyDescent="0.2">
      <c r="A794" s="81" t="s">
        <v>28</v>
      </c>
      <c r="B794" s="81" t="s">
        <v>0</v>
      </c>
      <c r="C794" s="81" t="s">
        <v>96</v>
      </c>
      <c r="D794" s="81" t="s">
        <v>0</v>
      </c>
      <c r="E794" s="140">
        <v>45517</v>
      </c>
      <c r="F794" s="81" t="s">
        <v>91</v>
      </c>
      <c r="G794" s="163">
        <v>12260029</v>
      </c>
      <c r="H794" s="164">
        <v>46091</v>
      </c>
      <c r="I794" s="78" t="s">
        <v>493</v>
      </c>
      <c r="J794" s="81" t="s">
        <v>57</v>
      </c>
      <c r="K794" s="81" t="s">
        <v>21</v>
      </c>
      <c r="L794" s="165">
        <v>715834</v>
      </c>
      <c r="M794" s="67">
        <v>46082</v>
      </c>
    </row>
    <row r="795" spans="1:13" x14ac:dyDescent="0.2">
      <c r="A795" s="81" t="s">
        <v>28</v>
      </c>
      <c r="B795" s="81" t="s">
        <v>0</v>
      </c>
      <c r="C795" s="81" t="s">
        <v>96</v>
      </c>
      <c r="D795" s="81" t="s">
        <v>0</v>
      </c>
      <c r="E795" s="140">
        <v>45517</v>
      </c>
      <c r="F795" s="81" t="s">
        <v>91</v>
      </c>
      <c r="G795" s="163">
        <v>12260030</v>
      </c>
      <c r="H795" s="164">
        <v>46091</v>
      </c>
      <c r="I795" s="78" t="s">
        <v>494</v>
      </c>
      <c r="J795" s="81" t="s">
        <v>57</v>
      </c>
      <c r="K795" s="81" t="s">
        <v>21</v>
      </c>
      <c r="L795" s="165">
        <v>316416</v>
      </c>
      <c r="M795" s="67">
        <v>46082</v>
      </c>
    </row>
    <row r="796" spans="1:13" x14ac:dyDescent="0.2">
      <c r="A796" s="81" t="s">
        <v>28</v>
      </c>
      <c r="B796" s="81" t="s">
        <v>0</v>
      </c>
      <c r="C796" s="81" t="s">
        <v>96</v>
      </c>
      <c r="D796" s="81" t="s">
        <v>0</v>
      </c>
      <c r="E796" s="140">
        <v>45517</v>
      </c>
      <c r="F796" s="81" t="s">
        <v>91</v>
      </c>
      <c r="G796" s="163">
        <v>12260031</v>
      </c>
      <c r="H796" s="164">
        <v>46091</v>
      </c>
      <c r="I796" s="78" t="s">
        <v>495</v>
      </c>
      <c r="J796" s="81" t="s">
        <v>57</v>
      </c>
      <c r="K796" s="81" t="s">
        <v>21</v>
      </c>
      <c r="L796" s="165">
        <v>356416</v>
      </c>
      <c r="M796" s="67">
        <v>46082</v>
      </c>
    </row>
    <row r="797" spans="1:13" x14ac:dyDescent="0.2">
      <c r="A797" s="81" t="s">
        <v>28</v>
      </c>
      <c r="B797" s="81" t="s">
        <v>0</v>
      </c>
      <c r="C797" s="81" t="s">
        <v>96</v>
      </c>
      <c r="D797" s="81" t="s">
        <v>0</v>
      </c>
      <c r="E797" s="140">
        <v>45517</v>
      </c>
      <c r="F797" s="81" t="s">
        <v>91</v>
      </c>
      <c r="G797" s="163">
        <v>12260032</v>
      </c>
      <c r="H797" s="164">
        <v>46097</v>
      </c>
      <c r="I797" s="78" t="s">
        <v>496</v>
      </c>
      <c r="J797" s="81" t="s">
        <v>57</v>
      </c>
      <c r="K797" s="81" t="s">
        <v>21</v>
      </c>
      <c r="L797" s="165">
        <v>387686</v>
      </c>
      <c r="M797" s="67">
        <v>46082</v>
      </c>
    </row>
    <row r="798" spans="1:13" x14ac:dyDescent="0.2">
      <c r="A798" s="81" t="s">
        <v>28</v>
      </c>
      <c r="B798" s="81" t="s">
        <v>0</v>
      </c>
      <c r="C798" s="81" t="s">
        <v>96</v>
      </c>
      <c r="D798" s="81" t="s">
        <v>0</v>
      </c>
      <c r="E798" s="140">
        <v>45517</v>
      </c>
      <c r="F798" s="81" t="s">
        <v>91</v>
      </c>
      <c r="G798" s="163">
        <v>12260033</v>
      </c>
      <c r="H798" s="164">
        <v>46097</v>
      </c>
      <c r="I798" s="78" t="s">
        <v>497</v>
      </c>
      <c r="J798" s="81" t="s">
        <v>57</v>
      </c>
      <c r="K798" s="81" t="s">
        <v>21</v>
      </c>
      <c r="L798" s="165">
        <v>247720</v>
      </c>
      <c r="M798" s="67">
        <v>46082</v>
      </c>
    </row>
    <row r="799" spans="1:13" x14ac:dyDescent="0.2">
      <c r="A799" s="81" t="s">
        <v>28</v>
      </c>
      <c r="B799" s="81" t="s">
        <v>0</v>
      </c>
      <c r="C799" s="81" t="s">
        <v>96</v>
      </c>
      <c r="D799" s="81" t="s">
        <v>0</v>
      </c>
      <c r="E799" s="140">
        <v>45517</v>
      </c>
      <c r="F799" s="81" t="s">
        <v>91</v>
      </c>
      <c r="G799" s="163">
        <v>12260034</v>
      </c>
      <c r="H799" s="164">
        <v>46097</v>
      </c>
      <c r="I799" s="78" t="s">
        <v>498</v>
      </c>
      <c r="J799" s="81" t="s">
        <v>57</v>
      </c>
      <c r="K799" s="81" t="s">
        <v>21</v>
      </c>
      <c r="L799" s="165">
        <v>54770</v>
      </c>
      <c r="M799" s="67">
        <v>46082</v>
      </c>
    </row>
    <row r="800" spans="1:13" x14ac:dyDescent="0.2">
      <c r="A800" s="81" t="s">
        <v>28</v>
      </c>
      <c r="B800" s="81" t="s">
        <v>109</v>
      </c>
      <c r="C800" s="89" t="s">
        <v>12</v>
      </c>
      <c r="D800" s="81" t="s">
        <v>42</v>
      </c>
      <c r="E800" s="90" t="s">
        <v>12</v>
      </c>
      <c r="F800" s="81" t="s">
        <v>91</v>
      </c>
      <c r="G800" s="163">
        <v>12260036</v>
      </c>
      <c r="H800" s="164">
        <v>46098</v>
      </c>
      <c r="I800" s="78" t="s">
        <v>499</v>
      </c>
      <c r="J800" s="78" t="s">
        <v>500</v>
      </c>
      <c r="K800" s="80" t="s">
        <v>501</v>
      </c>
      <c r="L800" s="165">
        <v>202300</v>
      </c>
      <c r="M800" s="67">
        <v>46082</v>
      </c>
    </row>
    <row r="801" spans="1:13" x14ac:dyDescent="0.2">
      <c r="A801" s="81" t="s">
        <v>28</v>
      </c>
      <c r="B801" s="81" t="s">
        <v>0</v>
      </c>
      <c r="C801" s="81" t="s">
        <v>96</v>
      </c>
      <c r="D801" s="81" t="s">
        <v>0</v>
      </c>
      <c r="E801" s="140">
        <v>45517</v>
      </c>
      <c r="F801" s="81" t="s">
        <v>91</v>
      </c>
      <c r="G801" s="163">
        <v>12260037</v>
      </c>
      <c r="H801" s="164">
        <v>46098</v>
      </c>
      <c r="I801" s="78" t="s">
        <v>502</v>
      </c>
      <c r="J801" s="81" t="s">
        <v>57</v>
      </c>
      <c r="K801" s="81" t="s">
        <v>21</v>
      </c>
      <c r="L801" s="165">
        <v>294124</v>
      </c>
      <c r="M801" s="67">
        <v>46082</v>
      </c>
    </row>
    <row r="802" spans="1:13" x14ac:dyDescent="0.2">
      <c r="A802" s="81" t="s">
        <v>28</v>
      </c>
      <c r="B802" s="81" t="s">
        <v>0</v>
      </c>
      <c r="C802" s="81" t="s">
        <v>96</v>
      </c>
      <c r="D802" s="81" t="s">
        <v>0</v>
      </c>
      <c r="E802" s="140">
        <v>45517</v>
      </c>
      <c r="F802" s="81" t="s">
        <v>91</v>
      </c>
      <c r="G802" s="163">
        <v>12260038</v>
      </c>
      <c r="H802" s="164">
        <v>46100</v>
      </c>
      <c r="I802" s="78" t="s">
        <v>503</v>
      </c>
      <c r="J802" s="81" t="s">
        <v>57</v>
      </c>
      <c r="K802" s="81" t="s">
        <v>21</v>
      </c>
      <c r="L802" s="165">
        <v>369800</v>
      </c>
      <c r="M802" s="67">
        <v>46082</v>
      </c>
    </row>
    <row r="803" spans="1:13" x14ac:dyDescent="0.2">
      <c r="A803" s="81" t="s">
        <v>28</v>
      </c>
      <c r="B803" s="81" t="s">
        <v>109</v>
      </c>
      <c r="C803" s="89" t="s">
        <v>12</v>
      </c>
      <c r="D803" s="81" t="s">
        <v>42</v>
      </c>
      <c r="E803" s="90" t="s">
        <v>12</v>
      </c>
      <c r="F803" s="81" t="s">
        <v>91</v>
      </c>
      <c r="G803" s="163">
        <v>12260041</v>
      </c>
      <c r="H803" s="164">
        <v>46104</v>
      </c>
      <c r="I803" s="78" t="s">
        <v>504</v>
      </c>
      <c r="J803" s="78" t="s">
        <v>505</v>
      </c>
      <c r="K803" s="80" t="s">
        <v>506</v>
      </c>
      <c r="L803" s="165">
        <v>119900</v>
      </c>
      <c r="M803" s="67">
        <v>46082</v>
      </c>
    </row>
    <row r="804" spans="1:13" x14ac:dyDescent="0.2">
      <c r="A804" s="81" t="s">
        <v>28</v>
      </c>
      <c r="B804" s="81" t="s">
        <v>109</v>
      </c>
      <c r="C804" s="89" t="s">
        <v>12</v>
      </c>
      <c r="D804" s="81" t="s">
        <v>42</v>
      </c>
      <c r="E804" s="90" t="s">
        <v>12</v>
      </c>
      <c r="F804" s="81" t="s">
        <v>91</v>
      </c>
      <c r="G804" s="163">
        <v>12260043</v>
      </c>
      <c r="H804" s="164">
        <v>46111</v>
      </c>
      <c r="I804" s="78" t="s">
        <v>507</v>
      </c>
      <c r="J804" s="78" t="s">
        <v>508</v>
      </c>
      <c r="K804" s="80" t="s">
        <v>509</v>
      </c>
      <c r="L804" s="165">
        <v>202300</v>
      </c>
      <c r="M804" s="67">
        <v>46082</v>
      </c>
    </row>
    <row r="805" spans="1:13" x14ac:dyDescent="0.2">
      <c r="A805" s="81" t="s">
        <v>510</v>
      </c>
      <c r="B805" s="78" t="s">
        <v>0</v>
      </c>
      <c r="C805" s="166" t="s">
        <v>81</v>
      </c>
      <c r="D805" s="81" t="s">
        <v>0</v>
      </c>
      <c r="E805" s="167">
        <v>45631</v>
      </c>
      <c r="F805" s="78" t="s">
        <v>114</v>
      </c>
      <c r="G805" s="78">
        <v>13260058</v>
      </c>
      <c r="H805" s="79">
        <v>46101</v>
      </c>
      <c r="I805" s="78" t="s">
        <v>511</v>
      </c>
      <c r="J805" s="149" t="s">
        <v>65</v>
      </c>
      <c r="K805" s="80" t="s">
        <v>122</v>
      </c>
      <c r="L805" s="168">
        <v>278892</v>
      </c>
      <c r="M805" s="67">
        <v>46082</v>
      </c>
    </row>
    <row r="806" spans="1:13" x14ac:dyDescent="0.2">
      <c r="A806" s="81" t="s">
        <v>33</v>
      </c>
      <c r="B806" s="81" t="s">
        <v>109</v>
      </c>
      <c r="C806" s="81" t="s">
        <v>20</v>
      </c>
      <c r="D806" s="81" t="s">
        <v>42</v>
      </c>
      <c r="E806" s="87" t="s">
        <v>20</v>
      </c>
      <c r="F806" s="78" t="s">
        <v>120</v>
      </c>
      <c r="G806" s="78">
        <v>14260028</v>
      </c>
      <c r="H806" s="79">
        <v>46092</v>
      </c>
      <c r="I806" s="81" t="s">
        <v>512</v>
      </c>
      <c r="J806" s="169" t="s">
        <v>513</v>
      </c>
      <c r="K806" s="78" t="s">
        <v>514</v>
      </c>
      <c r="L806" s="141">
        <v>89250</v>
      </c>
      <c r="M806" s="67">
        <v>46082</v>
      </c>
    </row>
    <row r="807" spans="1:13" x14ac:dyDescent="0.2">
      <c r="A807" s="81" t="s">
        <v>33</v>
      </c>
      <c r="B807" s="81" t="s">
        <v>109</v>
      </c>
      <c r="C807" s="81" t="s">
        <v>20</v>
      </c>
      <c r="D807" s="81" t="s">
        <v>42</v>
      </c>
      <c r="E807" s="87" t="s">
        <v>20</v>
      </c>
      <c r="F807" s="78" t="s">
        <v>120</v>
      </c>
      <c r="G807" s="78">
        <v>14260029</v>
      </c>
      <c r="H807" s="79">
        <v>46093</v>
      </c>
      <c r="I807" s="81" t="s">
        <v>515</v>
      </c>
      <c r="J807" s="169" t="s">
        <v>169</v>
      </c>
      <c r="K807" s="78" t="s">
        <v>170</v>
      </c>
      <c r="L807" s="141">
        <v>178500</v>
      </c>
      <c r="M807" s="67">
        <v>46082</v>
      </c>
    </row>
    <row r="808" spans="1:13" x14ac:dyDescent="0.2">
      <c r="A808" s="81" t="s">
        <v>33</v>
      </c>
      <c r="B808" s="81" t="s">
        <v>109</v>
      </c>
      <c r="C808" s="81" t="s">
        <v>20</v>
      </c>
      <c r="D808" s="81" t="s">
        <v>42</v>
      </c>
      <c r="E808" s="87" t="s">
        <v>20</v>
      </c>
      <c r="F808" s="78" t="s">
        <v>120</v>
      </c>
      <c r="G808" s="78">
        <v>14260031</v>
      </c>
      <c r="H808" s="79">
        <v>46097</v>
      </c>
      <c r="I808" s="81" t="s">
        <v>516</v>
      </c>
      <c r="J808" s="169" t="s">
        <v>517</v>
      </c>
      <c r="K808" s="78" t="s">
        <v>518</v>
      </c>
      <c r="L808" s="141">
        <v>200000</v>
      </c>
      <c r="M808" s="67">
        <v>46082</v>
      </c>
    </row>
    <row r="809" spans="1:13" x14ac:dyDescent="0.2">
      <c r="A809" s="81" t="s">
        <v>33</v>
      </c>
      <c r="B809" s="81" t="s">
        <v>109</v>
      </c>
      <c r="C809" s="81" t="s">
        <v>20</v>
      </c>
      <c r="D809" s="81" t="s">
        <v>42</v>
      </c>
      <c r="E809" s="87" t="s">
        <v>20</v>
      </c>
      <c r="F809" s="78" t="s">
        <v>120</v>
      </c>
      <c r="G809" s="78">
        <v>14260032</v>
      </c>
      <c r="H809" s="79">
        <v>46098</v>
      </c>
      <c r="I809" s="81" t="s">
        <v>519</v>
      </c>
      <c r="J809" s="169" t="s">
        <v>520</v>
      </c>
      <c r="K809" s="78" t="s">
        <v>521</v>
      </c>
      <c r="L809" s="141">
        <v>202300</v>
      </c>
      <c r="M809" s="67">
        <v>46082</v>
      </c>
    </row>
    <row r="810" spans="1:13" x14ac:dyDescent="0.2">
      <c r="A810" s="81" t="s">
        <v>33</v>
      </c>
      <c r="B810" s="81" t="s">
        <v>109</v>
      </c>
      <c r="C810" s="81" t="s">
        <v>20</v>
      </c>
      <c r="D810" s="81" t="s">
        <v>42</v>
      </c>
      <c r="E810" s="87" t="s">
        <v>20</v>
      </c>
      <c r="F810" s="78" t="s">
        <v>120</v>
      </c>
      <c r="G810" s="78">
        <v>14260034</v>
      </c>
      <c r="H810" s="79">
        <v>46101</v>
      </c>
      <c r="I810" s="81" t="s">
        <v>522</v>
      </c>
      <c r="J810" s="169" t="s">
        <v>125</v>
      </c>
      <c r="K810" s="78" t="s">
        <v>82</v>
      </c>
      <c r="L810" s="141">
        <v>208000</v>
      </c>
      <c r="M810" s="67">
        <v>46082</v>
      </c>
    </row>
    <row r="811" spans="1:13" x14ac:dyDescent="0.2">
      <c r="A811" s="81" t="s">
        <v>33</v>
      </c>
      <c r="B811" s="81" t="s">
        <v>109</v>
      </c>
      <c r="C811" s="81" t="s">
        <v>20</v>
      </c>
      <c r="D811" s="81" t="s">
        <v>42</v>
      </c>
      <c r="E811" s="87" t="s">
        <v>20</v>
      </c>
      <c r="F811" s="78" t="s">
        <v>120</v>
      </c>
      <c r="G811" s="78">
        <v>14260036</v>
      </c>
      <c r="H811" s="79">
        <v>46106</v>
      </c>
      <c r="I811" s="81" t="s">
        <v>523</v>
      </c>
      <c r="J811" s="169" t="s">
        <v>171</v>
      </c>
      <c r="K811" s="78" t="s">
        <v>59</v>
      </c>
      <c r="L811" s="141">
        <v>173145</v>
      </c>
      <c r="M811" s="67">
        <v>46082</v>
      </c>
    </row>
    <row r="812" spans="1:13" x14ac:dyDescent="0.2">
      <c r="A812" s="81" t="s">
        <v>33</v>
      </c>
      <c r="B812" s="81" t="s">
        <v>109</v>
      </c>
      <c r="C812" s="81" t="s">
        <v>20</v>
      </c>
      <c r="D812" s="81" t="s">
        <v>42</v>
      </c>
      <c r="E812" s="87" t="s">
        <v>20</v>
      </c>
      <c r="F812" s="78" t="s">
        <v>120</v>
      </c>
      <c r="G812" s="78">
        <v>14260037</v>
      </c>
      <c r="H812" s="79">
        <v>46106</v>
      </c>
      <c r="I812" s="81" t="s">
        <v>524</v>
      </c>
      <c r="J812" s="169" t="s">
        <v>525</v>
      </c>
      <c r="K812" s="78" t="s">
        <v>526</v>
      </c>
      <c r="L812" s="141">
        <v>159460</v>
      </c>
      <c r="M812" s="67">
        <v>46082</v>
      </c>
    </row>
    <row r="813" spans="1:13" x14ac:dyDescent="0.2">
      <c r="A813" s="81" t="s">
        <v>33</v>
      </c>
      <c r="B813" s="81" t="s">
        <v>109</v>
      </c>
      <c r="C813" s="81" t="s">
        <v>20</v>
      </c>
      <c r="D813" s="81" t="s">
        <v>42</v>
      </c>
      <c r="E813" s="87" t="s">
        <v>20</v>
      </c>
      <c r="F813" s="78" t="s">
        <v>120</v>
      </c>
      <c r="G813" s="78">
        <v>14260038</v>
      </c>
      <c r="H813" s="79">
        <v>46107</v>
      </c>
      <c r="I813" s="81" t="s">
        <v>527</v>
      </c>
      <c r="J813" s="169" t="s">
        <v>24</v>
      </c>
      <c r="K813" s="78" t="s">
        <v>25</v>
      </c>
      <c r="L813" s="141">
        <v>49623</v>
      </c>
      <c r="M813" s="67">
        <v>46082</v>
      </c>
    </row>
    <row r="814" spans="1:13" x14ac:dyDescent="0.2">
      <c r="A814" s="81" t="s">
        <v>33</v>
      </c>
      <c r="B814" s="81" t="s">
        <v>109</v>
      </c>
      <c r="C814" s="81" t="s">
        <v>20</v>
      </c>
      <c r="D814" s="81" t="s">
        <v>42</v>
      </c>
      <c r="E814" s="87" t="s">
        <v>20</v>
      </c>
      <c r="F814" s="78" t="s">
        <v>120</v>
      </c>
      <c r="G814" s="78">
        <v>14260039</v>
      </c>
      <c r="H814" s="79">
        <v>46107</v>
      </c>
      <c r="I814" s="81" t="s">
        <v>528</v>
      </c>
      <c r="J814" s="169" t="s">
        <v>24</v>
      </c>
      <c r="K814" s="78" t="s">
        <v>25</v>
      </c>
      <c r="L814" s="141">
        <v>49623</v>
      </c>
      <c r="M814" s="67">
        <v>46082</v>
      </c>
    </row>
    <row r="815" spans="1:13" x14ac:dyDescent="0.2">
      <c r="A815" s="81" t="s">
        <v>33</v>
      </c>
      <c r="B815" s="103" t="s">
        <v>16</v>
      </c>
      <c r="C815" s="81" t="s">
        <v>165</v>
      </c>
      <c r="D815" s="103" t="s">
        <v>16</v>
      </c>
      <c r="E815" s="87">
        <v>44812</v>
      </c>
      <c r="F815" s="78" t="s">
        <v>120</v>
      </c>
      <c r="G815" s="78">
        <v>14260040</v>
      </c>
      <c r="H815" s="79">
        <v>46107</v>
      </c>
      <c r="I815" s="81" t="s">
        <v>529</v>
      </c>
      <c r="J815" s="169" t="s">
        <v>166</v>
      </c>
      <c r="K815" s="78" t="s">
        <v>167</v>
      </c>
      <c r="L815" s="141">
        <v>274271</v>
      </c>
      <c r="M815" s="67">
        <v>46082</v>
      </c>
    </row>
    <row r="816" spans="1:13" x14ac:dyDescent="0.2">
      <c r="A816" s="81" t="s">
        <v>33</v>
      </c>
      <c r="B816" s="81" t="s">
        <v>109</v>
      </c>
      <c r="C816" s="81" t="s">
        <v>20</v>
      </c>
      <c r="D816" s="81" t="s">
        <v>42</v>
      </c>
      <c r="E816" s="87" t="s">
        <v>20</v>
      </c>
      <c r="F816" s="78" t="s">
        <v>120</v>
      </c>
      <c r="G816" s="78">
        <v>14260043</v>
      </c>
      <c r="H816" s="79">
        <v>46108</v>
      </c>
      <c r="I816" s="81" t="s">
        <v>530</v>
      </c>
      <c r="J816" s="78" t="s">
        <v>61</v>
      </c>
      <c r="K816" s="80" t="s">
        <v>60</v>
      </c>
      <c r="L816" s="141">
        <v>71400</v>
      </c>
      <c r="M816" s="67">
        <v>46082</v>
      </c>
    </row>
    <row r="817" spans="1:13" x14ac:dyDescent="0.2">
      <c r="A817" s="81" t="s">
        <v>33</v>
      </c>
      <c r="B817" s="81" t="s">
        <v>109</v>
      </c>
      <c r="C817" s="81" t="s">
        <v>20</v>
      </c>
      <c r="D817" s="81" t="s">
        <v>42</v>
      </c>
      <c r="E817" s="87" t="s">
        <v>20</v>
      </c>
      <c r="F817" s="78" t="s">
        <v>120</v>
      </c>
      <c r="G817" s="78">
        <v>14260044</v>
      </c>
      <c r="H817" s="79">
        <v>46108</v>
      </c>
      <c r="I817" s="81" t="s">
        <v>531</v>
      </c>
      <c r="J817" s="78" t="s">
        <v>61</v>
      </c>
      <c r="K817" s="80" t="s">
        <v>60</v>
      </c>
      <c r="L817" s="141">
        <v>23800</v>
      </c>
      <c r="M817" s="67">
        <v>46082</v>
      </c>
    </row>
    <row r="818" spans="1:13" x14ac:dyDescent="0.2">
      <c r="A818" s="81" t="s">
        <v>33</v>
      </c>
      <c r="B818" s="81" t="s">
        <v>109</v>
      </c>
      <c r="C818" s="81" t="s">
        <v>20</v>
      </c>
      <c r="D818" s="81" t="s">
        <v>42</v>
      </c>
      <c r="E818" s="87" t="s">
        <v>20</v>
      </c>
      <c r="F818" s="78" t="s">
        <v>120</v>
      </c>
      <c r="G818" s="78">
        <v>14260045</v>
      </c>
      <c r="H818" s="79">
        <v>46111</v>
      </c>
      <c r="I818" s="81" t="s">
        <v>532</v>
      </c>
      <c r="J818" s="169" t="s">
        <v>533</v>
      </c>
      <c r="K818" s="78" t="s">
        <v>534</v>
      </c>
      <c r="L818" s="141">
        <v>201240</v>
      </c>
      <c r="M818" s="67">
        <v>46082</v>
      </c>
    </row>
    <row r="819" spans="1:13" x14ac:dyDescent="0.2">
      <c r="A819" s="81" t="s">
        <v>33</v>
      </c>
      <c r="B819" s="81" t="s">
        <v>109</v>
      </c>
      <c r="C819" s="81" t="s">
        <v>20</v>
      </c>
      <c r="D819" s="81" t="s">
        <v>42</v>
      </c>
      <c r="E819" s="87" t="s">
        <v>20</v>
      </c>
      <c r="F819" s="78" t="s">
        <v>120</v>
      </c>
      <c r="G819" s="78">
        <v>14260046</v>
      </c>
      <c r="H819" s="79">
        <v>46112</v>
      </c>
      <c r="I819" s="81" t="s">
        <v>535</v>
      </c>
      <c r="J819" s="169" t="s">
        <v>163</v>
      </c>
      <c r="K819" s="78" t="s">
        <v>164</v>
      </c>
      <c r="L819" s="141">
        <v>151606</v>
      </c>
      <c r="M819" s="67">
        <v>46082</v>
      </c>
    </row>
    <row r="820" spans="1:13" x14ac:dyDescent="0.2">
      <c r="A820" s="81" t="s">
        <v>26</v>
      </c>
      <c r="B820" s="170" t="s">
        <v>0</v>
      </c>
      <c r="C820" s="171" t="s">
        <v>536</v>
      </c>
      <c r="D820" s="81" t="s">
        <v>0</v>
      </c>
      <c r="E820" s="172">
        <v>45909</v>
      </c>
      <c r="F820" s="171" t="s">
        <v>19</v>
      </c>
      <c r="G820" s="78">
        <v>15260049</v>
      </c>
      <c r="H820" s="79">
        <v>46083</v>
      </c>
      <c r="I820" s="78" t="s">
        <v>537</v>
      </c>
      <c r="J820" s="78" t="s">
        <v>538</v>
      </c>
      <c r="K820" s="80" t="s">
        <v>539</v>
      </c>
      <c r="L820" s="141">
        <v>472399</v>
      </c>
      <c r="M820" s="67">
        <v>46082</v>
      </c>
    </row>
    <row r="821" spans="1:13" x14ac:dyDescent="0.2">
      <c r="A821" s="81" t="s">
        <v>26</v>
      </c>
      <c r="B821" s="81" t="s">
        <v>109</v>
      </c>
      <c r="C821" s="171" t="s">
        <v>536</v>
      </c>
      <c r="D821" s="81" t="s">
        <v>42</v>
      </c>
      <c r="E821" s="172">
        <v>45909</v>
      </c>
      <c r="F821" s="171" t="s">
        <v>19</v>
      </c>
      <c r="G821" s="78">
        <v>15260050</v>
      </c>
      <c r="H821" s="79">
        <v>46086</v>
      </c>
      <c r="I821" s="78" t="s">
        <v>540</v>
      </c>
      <c r="J821" s="78" t="s">
        <v>538</v>
      </c>
      <c r="K821" s="80" t="s">
        <v>539</v>
      </c>
      <c r="L821" s="141">
        <v>120000</v>
      </c>
      <c r="M821" s="67">
        <v>46082</v>
      </c>
    </row>
    <row r="822" spans="1:13" x14ac:dyDescent="0.2">
      <c r="A822" s="81" t="s">
        <v>26</v>
      </c>
      <c r="B822" s="81" t="s">
        <v>109</v>
      </c>
      <c r="C822" s="171" t="s">
        <v>20</v>
      </c>
      <c r="D822" s="81" t="s">
        <v>42</v>
      </c>
      <c r="E822" s="171" t="s">
        <v>20</v>
      </c>
      <c r="F822" s="171" t="s">
        <v>19</v>
      </c>
      <c r="G822" s="78">
        <v>15260058</v>
      </c>
      <c r="H822" s="79">
        <v>46097</v>
      </c>
      <c r="I822" s="78" t="s">
        <v>541</v>
      </c>
      <c r="J822" s="78" t="s">
        <v>61</v>
      </c>
      <c r="K822" s="80" t="s">
        <v>60</v>
      </c>
      <c r="L822" s="141">
        <v>71114</v>
      </c>
      <c r="M822" s="67">
        <v>46082</v>
      </c>
    </row>
    <row r="823" spans="1:13" x14ac:dyDescent="0.2">
      <c r="A823" s="81" t="s">
        <v>26</v>
      </c>
      <c r="B823" s="81" t="s">
        <v>109</v>
      </c>
      <c r="C823" s="171" t="s">
        <v>20</v>
      </c>
      <c r="D823" s="81" t="s">
        <v>42</v>
      </c>
      <c r="E823" s="171" t="s">
        <v>20</v>
      </c>
      <c r="F823" s="171" t="s">
        <v>19</v>
      </c>
      <c r="G823" s="78">
        <v>15260063</v>
      </c>
      <c r="H823" s="79">
        <v>46107</v>
      </c>
      <c r="I823" s="78" t="s">
        <v>542</v>
      </c>
      <c r="J823" s="78" t="s">
        <v>24</v>
      </c>
      <c r="K823" s="80" t="s">
        <v>25</v>
      </c>
      <c r="L823" s="141">
        <v>49623</v>
      </c>
      <c r="M823" s="67">
        <v>46082</v>
      </c>
    </row>
    <row r="824" spans="1:13" x14ac:dyDescent="0.2">
      <c r="A824" s="81" t="s">
        <v>26</v>
      </c>
      <c r="B824" s="81" t="s">
        <v>109</v>
      </c>
      <c r="C824" s="171" t="s">
        <v>20</v>
      </c>
      <c r="D824" s="81" t="s">
        <v>42</v>
      </c>
      <c r="E824" s="171" t="s">
        <v>20</v>
      </c>
      <c r="F824" s="171" t="s">
        <v>19</v>
      </c>
      <c r="G824" s="78">
        <v>15260065</v>
      </c>
      <c r="H824" s="79">
        <v>46108</v>
      </c>
      <c r="I824" s="78" t="s">
        <v>543</v>
      </c>
      <c r="J824" s="78" t="s">
        <v>544</v>
      </c>
      <c r="K824" s="80" t="s">
        <v>545</v>
      </c>
      <c r="L824" s="141">
        <v>200000</v>
      </c>
      <c r="M824" s="67">
        <v>46082</v>
      </c>
    </row>
    <row r="825" spans="1:13" x14ac:dyDescent="0.2">
      <c r="A825" s="81" t="s">
        <v>36</v>
      </c>
      <c r="B825" s="81" t="s">
        <v>109</v>
      </c>
      <c r="C825" s="82" t="s">
        <v>20</v>
      </c>
      <c r="D825" s="81" t="s">
        <v>42</v>
      </c>
      <c r="E825" s="82" t="s">
        <v>20</v>
      </c>
      <c r="F825" s="82" t="s">
        <v>114</v>
      </c>
      <c r="G825" s="78">
        <v>16260056</v>
      </c>
      <c r="H825" s="79">
        <v>46084</v>
      </c>
      <c r="I825" s="78" t="s">
        <v>546</v>
      </c>
      <c r="J825" s="78" t="s">
        <v>547</v>
      </c>
      <c r="K825" s="80" t="s">
        <v>548</v>
      </c>
      <c r="L825" s="141">
        <v>195160</v>
      </c>
      <c r="M825" s="67">
        <v>46082</v>
      </c>
    </row>
    <row r="826" spans="1:13" x14ac:dyDescent="0.2">
      <c r="A826" s="81" t="s">
        <v>36</v>
      </c>
      <c r="B826" s="81" t="s">
        <v>109</v>
      </c>
      <c r="C826" s="82" t="s">
        <v>20</v>
      </c>
      <c r="D826" s="81" t="s">
        <v>42</v>
      </c>
      <c r="E826" s="82" t="s">
        <v>20</v>
      </c>
      <c r="F826" s="82" t="s">
        <v>114</v>
      </c>
      <c r="G826" s="78">
        <v>16260058</v>
      </c>
      <c r="H826" s="79">
        <v>46085</v>
      </c>
      <c r="I826" s="78" t="s">
        <v>549</v>
      </c>
      <c r="J826" s="78" t="s">
        <v>83</v>
      </c>
      <c r="K826" s="80" t="s">
        <v>84</v>
      </c>
      <c r="L826" s="141">
        <v>202300</v>
      </c>
      <c r="M826" s="67">
        <v>46082</v>
      </c>
    </row>
    <row r="827" spans="1:13" x14ac:dyDescent="0.2">
      <c r="A827" s="81" t="s">
        <v>36</v>
      </c>
      <c r="B827" s="81" t="s">
        <v>109</v>
      </c>
      <c r="C827" s="82" t="s">
        <v>20</v>
      </c>
      <c r="D827" s="81" t="s">
        <v>42</v>
      </c>
      <c r="E827" s="83" t="s">
        <v>20</v>
      </c>
      <c r="F827" s="82" t="s">
        <v>114</v>
      </c>
      <c r="G827" s="78">
        <v>16260059</v>
      </c>
      <c r="H827" s="79">
        <v>46085</v>
      </c>
      <c r="I827" s="78" t="s">
        <v>550</v>
      </c>
      <c r="J827" s="78" t="s">
        <v>551</v>
      </c>
      <c r="K827" s="80" t="s">
        <v>552</v>
      </c>
      <c r="L827" s="141">
        <v>172788</v>
      </c>
      <c r="M827" s="67">
        <v>46082</v>
      </c>
    </row>
    <row r="828" spans="1:13" x14ac:dyDescent="0.2">
      <c r="A828" s="81" t="s">
        <v>36</v>
      </c>
      <c r="B828" s="81" t="s">
        <v>207</v>
      </c>
      <c r="C828" s="82" t="s">
        <v>553</v>
      </c>
      <c r="D828" s="81" t="s">
        <v>42</v>
      </c>
      <c r="E828" s="83">
        <v>46079</v>
      </c>
      <c r="F828" s="82" t="s">
        <v>114</v>
      </c>
      <c r="G828" s="78">
        <v>16260060</v>
      </c>
      <c r="H828" s="79">
        <v>46085</v>
      </c>
      <c r="I828" s="78" t="s">
        <v>554</v>
      </c>
      <c r="J828" s="78" t="s">
        <v>555</v>
      </c>
      <c r="K828" s="80" t="s">
        <v>556</v>
      </c>
      <c r="L828" s="141">
        <v>497935</v>
      </c>
      <c r="M828" s="67">
        <v>46082</v>
      </c>
    </row>
    <row r="829" spans="1:13" x14ac:dyDescent="0.2">
      <c r="A829" s="81" t="s">
        <v>36</v>
      </c>
      <c r="B829" s="81" t="s">
        <v>109</v>
      </c>
      <c r="C829" s="82" t="s">
        <v>20</v>
      </c>
      <c r="D829" s="81" t="s">
        <v>42</v>
      </c>
      <c r="E829" s="83" t="s">
        <v>20</v>
      </c>
      <c r="F829" s="82" t="s">
        <v>114</v>
      </c>
      <c r="G829" s="78">
        <v>16260061</v>
      </c>
      <c r="H829" s="79">
        <v>46085</v>
      </c>
      <c r="I829" s="78" t="s">
        <v>557</v>
      </c>
      <c r="J829" s="78" t="s">
        <v>547</v>
      </c>
      <c r="K829" s="80" t="s">
        <v>548</v>
      </c>
      <c r="L829" s="141">
        <v>195160</v>
      </c>
      <c r="M829" s="67">
        <v>46082</v>
      </c>
    </row>
    <row r="830" spans="1:13" x14ac:dyDescent="0.2">
      <c r="A830" s="81" t="s">
        <v>36</v>
      </c>
      <c r="B830" s="81" t="s">
        <v>109</v>
      </c>
      <c r="C830" s="82" t="s">
        <v>20</v>
      </c>
      <c r="D830" s="81" t="s">
        <v>42</v>
      </c>
      <c r="E830" s="83" t="s">
        <v>20</v>
      </c>
      <c r="F830" s="82" t="s">
        <v>114</v>
      </c>
      <c r="G830" s="78">
        <v>16260062</v>
      </c>
      <c r="H830" s="79">
        <v>46085</v>
      </c>
      <c r="I830" s="78" t="s">
        <v>558</v>
      </c>
      <c r="J830" s="78" t="s">
        <v>551</v>
      </c>
      <c r="K830" s="80" t="s">
        <v>552</v>
      </c>
      <c r="L830" s="141">
        <v>200515</v>
      </c>
      <c r="M830" s="67">
        <v>46082</v>
      </c>
    </row>
    <row r="831" spans="1:13" x14ac:dyDescent="0.2">
      <c r="A831" s="81" t="s">
        <v>36</v>
      </c>
      <c r="B831" s="81" t="s">
        <v>109</v>
      </c>
      <c r="C831" s="82" t="s">
        <v>20</v>
      </c>
      <c r="D831" s="81" t="s">
        <v>42</v>
      </c>
      <c r="E831" s="83" t="s">
        <v>20</v>
      </c>
      <c r="F831" s="82" t="s">
        <v>114</v>
      </c>
      <c r="G831" s="78">
        <v>16260063</v>
      </c>
      <c r="H831" s="79">
        <v>46086</v>
      </c>
      <c r="I831" s="78" t="s">
        <v>559</v>
      </c>
      <c r="J831" s="78" t="s">
        <v>83</v>
      </c>
      <c r="K831" s="80" t="s">
        <v>84</v>
      </c>
      <c r="L831" s="141">
        <v>202300</v>
      </c>
      <c r="M831" s="67">
        <v>46082</v>
      </c>
    </row>
    <row r="832" spans="1:13" x14ac:dyDescent="0.2">
      <c r="A832" s="81" t="s">
        <v>36</v>
      </c>
      <c r="B832" s="81" t="s">
        <v>109</v>
      </c>
      <c r="C832" s="82" t="s">
        <v>20</v>
      </c>
      <c r="D832" s="81" t="s">
        <v>42</v>
      </c>
      <c r="E832" s="83" t="s">
        <v>20</v>
      </c>
      <c r="F832" s="82" t="s">
        <v>114</v>
      </c>
      <c r="G832" s="78">
        <v>16260065</v>
      </c>
      <c r="H832" s="79">
        <v>46090</v>
      </c>
      <c r="I832" s="78" t="s">
        <v>560</v>
      </c>
      <c r="J832" s="78" t="s">
        <v>551</v>
      </c>
      <c r="K832" s="80" t="s">
        <v>552</v>
      </c>
      <c r="L832" s="141">
        <v>208012</v>
      </c>
      <c r="M832" s="67">
        <v>46082</v>
      </c>
    </row>
    <row r="833" spans="1:13" x14ac:dyDescent="0.2">
      <c r="A833" s="81" t="s">
        <v>36</v>
      </c>
      <c r="B833" s="81" t="s">
        <v>109</v>
      </c>
      <c r="C833" s="82" t="s">
        <v>20</v>
      </c>
      <c r="D833" s="81" t="s">
        <v>42</v>
      </c>
      <c r="E833" s="82" t="s">
        <v>20</v>
      </c>
      <c r="F833" s="82" t="s">
        <v>114</v>
      </c>
      <c r="G833" s="78">
        <v>16260066</v>
      </c>
      <c r="H833" s="79">
        <v>46093</v>
      </c>
      <c r="I833" s="78" t="s">
        <v>561</v>
      </c>
      <c r="J833" s="78" t="s">
        <v>83</v>
      </c>
      <c r="K833" s="80" t="s">
        <v>84</v>
      </c>
      <c r="L833" s="141">
        <v>89250</v>
      </c>
      <c r="M833" s="67">
        <v>46082</v>
      </c>
    </row>
    <row r="834" spans="1:13" x14ac:dyDescent="0.2">
      <c r="A834" s="81" t="s">
        <v>36</v>
      </c>
      <c r="B834" s="81" t="s">
        <v>109</v>
      </c>
      <c r="C834" s="82" t="s">
        <v>20</v>
      </c>
      <c r="D834" s="81" t="s">
        <v>42</v>
      </c>
      <c r="E834" s="82" t="s">
        <v>20</v>
      </c>
      <c r="F834" s="82" t="s">
        <v>114</v>
      </c>
      <c r="G834" s="78">
        <v>16260068</v>
      </c>
      <c r="H834" s="79">
        <v>46093</v>
      </c>
      <c r="I834" s="78" t="s">
        <v>562</v>
      </c>
      <c r="J834" s="78" t="s">
        <v>27</v>
      </c>
      <c r="K834" s="80" t="s">
        <v>41</v>
      </c>
      <c r="L834" s="141">
        <v>166600</v>
      </c>
      <c r="M834" s="67">
        <v>46082</v>
      </c>
    </row>
    <row r="835" spans="1:13" x14ac:dyDescent="0.2">
      <c r="A835" s="81" t="s">
        <v>36</v>
      </c>
      <c r="B835" s="81" t="s">
        <v>109</v>
      </c>
      <c r="C835" s="82" t="s">
        <v>20</v>
      </c>
      <c r="D835" s="81" t="s">
        <v>42</v>
      </c>
      <c r="E835" s="83" t="s">
        <v>20</v>
      </c>
      <c r="F835" s="82" t="s">
        <v>114</v>
      </c>
      <c r="G835" s="78">
        <v>16260069</v>
      </c>
      <c r="H835" s="79">
        <v>46093</v>
      </c>
      <c r="I835" s="78" t="s">
        <v>563</v>
      </c>
      <c r="J835" s="78" t="s">
        <v>564</v>
      </c>
      <c r="K835" s="80" t="s">
        <v>565</v>
      </c>
      <c r="L835" s="141">
        <v>170999</v>
      </c>
      <c r="M835" s="67">
        <v>46082</v>
      </c>
    </row>
    <row r="836" spans="1:13" x14ac:dyDescent="0.2">
      <c r="A836" s="81" t="s">
        <v>36</v>
      </c>
      <c r="B836" s="81" t="s">
        <v>109</v>
      </c>
      <c r="C836" s="82" t="s">
        <v>20</v>
      </c>
      <c r="D836" s="81" t="s">
        <v>42</v>
      </c>
      <c r="E836" s="83" t="s">
        <v>20</v>
      </c>
      <c r="F836" s="82" t="s">
        <v>114</v>
      </c>
      <c r="G836" s="78">
        <v>16260070</v>
      </c>
      <c r="H836" s="79">
        <v>46093</v>
      </c>
      <c r="I836" s="78" t="s">
        <v>566</v>
      </c>
      <c r="J836" s="78" t="s">
        <v>567</v>
      </c>
      <c r="K836" s="80" t="s">
        <v>568</v>
      </c>
      <c r="L836" s="141">
        <v>170000</v>
      </c>
      <c r="M836" s="67">
        <v>46082</v>
      </c>
    </row>
    <row r="837" spans="1:13" x14ac:dyDescent="0.2">
      <c r="A837" s="81" t="s">
        <v>36</v>
      </c>
      <c r="B837" s="81" t="s">
        <v>109</v>
      </c>
      <c r="C837" s="82" t="s">
        <v>20</v>
      </c>
      <c r="D837" s="81" t="s">
        <v>42</v>
      </c>
      <c r="E837" s="82" t="s">
        <v>20</v>
      </c>
      <c r="F837" s="82" t="s">
        <v>114</v>
      </c>
      <c r="G837" s="78">
        <v>16260077</v>
      </c>
      <c r="H837" s="79">
        <v>46106</v>
      </c>
      <c r="I837" s="78" t="s">
        <v>569</v>
      </c>
      <c r="J837" s="78" t="s">
        <v>61</v>
      </c>
      <c r="K837" s="80" t="s">
        <v>60</v>
      </c>
      <c r="L837" s="141">
        <v>23800</v>
      </c>
      <c r="M837" s="67">
        <v>46082</v>
      </c>
    </row>
    <row r="838" spans="1:13" x14ac:dyDescent="0.2">
      <c r="A838" s="81" t="s">
        <v>36</v>
      </c>
      <c r="B838" s="81" t="s">
        <v>109</v>
      </c>
      <c r="C838" s="82" t="s">
        <v>20</v>
      </c>
      <c r="D838" s="81" t="s">
        <v>42</v>
      </c>
      <c r="E838" s="82" t="s">
        <v>20</v>
      </c>
      <c r="F838" s="82" t="s">
        <v>114</v>
      </c>
      <c r="G838" s="78">
        <v>16260078</v>
      </c>
      <c r="H838" s="79">
        <v>46107</v>
      </c>
      <c r="I838" s="78" t="s">
        <v>570</v>
      </c>
      <c r="J838" s="78" t="s">
        <v>83</v>
      </c>
      <c r="K838" s="80" t="s">
        <v>84</v>
      </c>
      <c r="L838" s="141">
        <v>83300</v>
      </c>
      <c r="M838" s="67">
        <v>46082</v>
      </c>
    </row>
    <row r="839" spans="1:13" x14ac:dyDescent="0.2">
      <c r="A839" s="81" t="s">
        <v>36</v>
      </c>
      <c r="B839" s="81" t="s">
        <v>109</v>
      </c>
      <c r="C839" s="82" t="s">
        <v>20</v>
      </c>
      <c r="D839" s="81" t="s">
        <v>42</v>
      </c>
      <c r="E839" s="82" t="s">
        <v>20</v>
      </c>
      <c r="F839" s="82" t="s">
        <v>114</v>
      </c>
      <c r="G839" s="78">
        <v>16260079</v>
      </c>
      <c r="H839" s="79">
        <v>46107</v>
      </c>
      <c r="I839" s="78" t="s">
        <v>571</v>
      </c>
      <c r="J839" s="78" t="s">
        <v>83</v>
      </c>
      <c r="K839" s="80" t="s">
        <v>84</v>
      </c>
      <c r="L839" s="141">
        <v>107100</v>
      </c>
      <c r="M839" s="67">
        <v>46082</v>
      </c>
    </row>
    <row r="840" spans="1:13" x14ac:dyDescent="0.2">
      <c r="A840" s="81" t="s">
        <v>36</v>
      </c>
      <c r="B840" s="81" t="s">
        <v>207</v>
      </c>
      <c r="C840" s="82" t="s">
        <v>20</v>
      </c>
      <c r="D840" s="81" t="s">
        <v>42</v>
      </c>
      <c r="E840" s="82" t="s">
        <v>20</v>
      </c>
      <c r="F840" s="82" t="s">
        <v>114</v>
      </c>
      <c r="G840" s="78">
        <v>16260082</v>
      </c>
      <c r="H840" s="79">
        <v>46108</v>
      </c>
      <c r="I840" s="78" t="s">
        <v>572</v>
      </c>
      <c r="J840" s="78" t="s">
        <v>202</v>
      </c>
      <c r="K840" s="80" t="s">
        <v>203</v>
      </c>
      <c r="L840" s="141">
        <v>692424</v>
      </c>
      <c r="M840" s="67">
        <v>46082</v>
      </c>
    </row>
    <row r="841" spans="1:13" x14ac:dyDescent="0.2">
      <c r="A841" s="81" t="s">
        <v>36</v>
      </c>
      <c r="B841" s="81" t="s">
        <v>109</v>
      </c>
      <c r="C841" s="82" t="s">
        <v>20</v>
      </c>
      <c r="D841" s="81" t="s">
        <v>42</v>
      </c>
      <c r="E841" s="82" t="s">
        <v>20</v>
      </c>
      <c r="F841" s="82" t="s">
        <v>114</v>
      </c>
      <c r="G841" s="78">
        <v>16260086</v>
      </c>
      <c r="H841" s="79">
        <v>46111</v>
      </c>
      <c r="I841" s="78" t="s">
        <v>573</v>
      </c>
      <c r="J841" s="78" t="s">
        <v>24</v>
      </c>
      <c r="K841" s="80" t="s">
        <v>25</v>
      </c>
      <c r="L841" s="141">
        <v>48909</v>
      </c>
      <c r="M841" s="67">
        <v>46082</v>
      </c>
    </row>
    <row r="842" spans="1:13" x14ac:dyDescent="0.2">
      <c r="A842" s="81" t="s">
        <v>13</v>
      </c>
      <c r="B842" s="81" t="s">
        <v>0</v>
      </c>
      <c r="C842" s="81" t="s">
        <v>96</v>
      </c>
      <c r="D842" s="81" t="s">
        <v>0</v>
      </c>
      <c r="E842" s="140">
        <v>45517</v>
      </c>
      <c r="F842" s="89" t="s">
        <v>19</v>
      </c>
      <c r="G842" s="173">
        <v>17260135</v>
      </c>
      <c r="H842" s="79">
        <v>46083</v>
      </c>
      <c r="I842" s="174" t="s">
        <v>574</v>
      </c>
      <c r="J842" s="81" t="s">
        <v>57</v>
      </c>
      <c r="K842" s="81" t="s">
        <v>21</v>
      </c>
      <c r="L842" s="141">
        <v>388426</v>
      </c>
      <c r="M842" s="67">
        <v>46082</v>
      </c>
    </row>
    <row r="843" spans="1:13" x14ac:dyDescent="0.2">
      <c r="A843" s="81" t="s">
        <v>13</v>
      </c>
      <c r="B843" s="81" t="s">
        <v>0</v>
      </c>
      <c r="C843" s="81" t="s">
        <v>96</v>
      </c>
      <c r="D843" s="81" t="s">
        <v>0</v>
      </c>
      <c r="E843" s="140">
        <v>45517</v>
      </c>
      <c r="F843" s="89" t="s">
        <v>19</v>
      </c>
      <c r="G843" s="173">
        <v>17260136</v>
      </c>
      <c r="H843" s="79">
        <v>46083</v>
      </c>
      <c r="I843" s="174" t="s">
        <v>575</v>
      </c>
      <c r="J843" s="81" t="s">
        <v>57</v>
      </c>
      <c r="K843" s="81" t="s">
        <v>21</v>
      </c>
      <c r="L843" s="141">
        <v>388426</v>
      </c>
      <c r="M843" s="67">
        <v>46082</v>
      </c>
    </row>
    <row r="844" spans="1:13" x14ac:dyDescent="0.2">
      <c r="A844" s="81" t="s">
        <v>13</v>
      </c>
      <c r="B844" s="81" t="s">
        <v>207</v>
      </c>
      <c r="C844" s="174" t="s">
        <v>576</v>
      </c>
      <c r="D844" s="81" t="s">
        <v>42</v>
      </c>
      <c r="E844" s="87">
        <v>46084</v>
      </c>
      <c r="F844" s="89" t="s">
        <v>19</v>
      </c>
      <c r="G844" s="173">
        <v>17260138</v>
      </c>
      <c r="H844" s="79">
        <v>46085</v>
      </c>
      <c r="I844" s="78" t="s">
        <v>577</v>
      </c>
      <c r="J844" s="174" t="s">
        <v>578</v>
      </c>
      <c r="K844" s="175" t="s">
        <v>135</v>
      </c>
      <c r="L844" s="141">
        <v>1999200</v>
      </c>
      <c r="M844" s="67">
        <v>46082</v>
      </c>
    </row>
    <row r="845" spans="1:13" x14ac:dyDescent="0.2">
      <c r="A845" s="81" t="s">
        <v>13</v>
      </c>
      <c r="B845" s="81" t="s">
        <v>0</v>
      </c>
      <c r="C845" s="81" t="s">
        <v>96</v>
      </c>
      <c r="D845" s="81" t="s">
        <v>0</v>
      </c>
      <c r="E845" s="140">
        <v>45517</v>
      </c>
      <c r="F845" s="89" t="s">
        <v>19</v>
      </c>
      <c r="G845" s="173">
        <v>17260139</v>
      </c>
      <c r="H845" s="79">
        <v>46085</v>
      </c>
      <c r="I845" s="174" t="s">
        <v>579</v>
      </c>
      <c r="J845" s="81" t="s">
        <v>57</v>
      </c>
      <c r="K845" s="81" t="s">
        <v>21</v>
      </c>
      <c r="L845" s="141">
        <v>310798</v>
      </c>
      <c r="M845" s="67">
        <v>46082</v>
      </c>
    </row>
    <row r="846" spans="1:13" x14ac:dyDescent="0.2">
      <c r="A846" s="81" t="s">
        <v>13</v>
      </c>
      <c r="B846" s="81" t="s">
        <v>0</v>
      </c>
      <c r="C846" s="81" t="s">
        <v>96</v>
      </c>
      <c r="D846" s="81" t="s">
        <v>0</v>
      </c>
      <c r="E846" s="140">
        <v>45517</v>
      </c>
      <c r="F846" s="89" t="s">
        <v>19</v>
      </c>
      <c r="G846" s="173">
        <v>17260140</v>
      </c>
      <c r="H846" s="79">
        <v>46085</v>
      </c>
      <c r="I846" s="174" t="s">
        <v>580</v>
      </c>
      <c r="J846" s="81" t="s">
        <v>57</v>
      </c>
      <c r="K846" s="81" t="s">
        <v>21</v>
      </c>
      <c r="L846" s="141">
        <v>491798</v>
      </c>
      <c r="M846" s="67">
        <v>46082</v>
      </c>
    </row>
    <row r="847" spans="1:13" x14ac:dyDescent="0.2">
      <c r="A847" s="81" t="s">
        <v>13</v>
      </c>
      <c r="B847" s="81" t="s">
        <v>0</v>
      </c>
      <c r="C847" s="81" t="s">
        <v>96</v>
      </c>
      <c r="D847" s="81" t="s">
        <v>0</v>
      </c>
      <c r="E847" s="140">
        <v>45517</v>
      </c>
      <c r="F847" s="89" t="s">
        <v>19</v>
      </c>
      <c r="G847" s="173">
        <v>17260141</v>
      </c>
      <c r="H847" s="79">
        <v>46085</v>
      </c>
      <c r="I847" s="174" t="s">
        <v>581</v>
      </c>
      <c r="J847" s="81" t="s">
        <v>57</v>
      </c>
      <c r="K847" s="81" t="s">
        <v>21</v>
      </c>
      <c r="L847" s="141">
        <v>310798</v>
      </c>
      <c r="M847" s="67">
        <v>46082</v>
      </c>
    </row>
    <row r="848" spans="1:13" x14ac:dyDescent="0.2">
      <c r="A848" s="81" t="s">
        <v>13</v>
      </c>
      <c r="B848" s="81" t="s">
        <v>0</v>
      </c>
      <c r="C848" s="81" t="s">
        <v>96</v>
      </c>
      <c r="D848" s="81" t="s">
        <v>0</v>
      </c>
      <c r="E848" s="140">
        <v>45517</v>
      </c>
      <c r="F848" s="89" t="s">
        <v>19</v>
      </c>
      <c r="G848" s="173">
        <v>17260142</v>
      </c>
      <c r="H848" s="79">
        <v>46085</v>
      </c>
      <c r="I848" s="174" t="s">
        <v>582</v>
      </c>
      <c r="J848" s="81" t="s">
        <v>57</v>
      </c>
      <c r="K848" s="81" t="s">
        <v>21</v>
      </c>
      <c r="L848" s="141">
        <v>310798</v>
      </c>
      <c r="M848" s="67">
        <v>46082</v>
      </c>
    </row>
    <row r="849" spans="1:13" x14ac:dyDescent="0.2">
      <c r="A849" s="81" t="s">
        <v>13</v>
      </c>
      <c r="B849" s="81" t="s">
        <v>0</v>
      </c>
      <c r="C849" s="81" t="s">
        <v>96</v>
      </c>
      <c r="D849" s="81" t="s">
        <v>0</v>
      </c>
      <c r="E849" s="140">
        <v>45517</v>
      </c>
      <c r="F849" s="89" t="s">
        <v>19</v>
      </c>
      <c r="G849" s="173">
        <v>17260143</v>
      </c>
      <c r="H849" s="79">
        <v>46085</v>
      </c>
      <c r="I849" s="174" t="s">
        <v>583</v>
      </c>
      <c r="J849" s="81" t="s">
        <v>57</v>
      </c>
      <c r="K849" s="81" t="s">
        <v>21</v>
      </c>
      <c r="L849" s="141">
        <v>302798</v>
      </c>
      <c r="M849" s="67">
        <v>46082</v>
      </c>
    </row>
    <row r="850" spans="1:13" x14ac:dyDescent="0.2">
      <c r="A850" s="81" t="s">
        <v>13</v>
      </c>
      <c r="B850" s="81" t="s">
        <v>0</v>
      </c>
      <c r="C850" s="81" t="s">
        <v>96</v>
      </c>
      <c r="D850" s="81" t="s">
        <v>0</v>
      </c>
      <c r="E850" s="140">
        <v>45517</v>
      </c>
      <c r="F850" s="89" t="s">
        <v>19</v>
      </c>
      <c r="G850" s="173">
        <v>17260144</v>
      </c>
      <c r="H850" s="79">
        <v>46085</v>
      </c>
      <c r="I850" s="174" t="s">
        <v>584</v>
      </c>
      <c r="J850" s="81" t="s">
        <v>57</v>
      </c>
      <c r="K850" s="81" t="s">
        <v>21</v>
      </c>
      <c r="L850" s="141">
        <v>229798</v>
      </c>
      <c r="M850" s="67">
        <v>46082</v>
      </c>
    </row>
    <row r="851" spans="1:13" x14ac:dyDescent="0.2">
      <c r="A851" s="81" t="s">
        <v>13</v>
      </c>
      <c r="B851" s="81" t="s">
        <v>0</v>
      </c>
      <c r="C851" s="81" t="s">
        <v>96</v>
      </c>
      <c r="D851" s="81" t="s">
        <v>0</v>
      </c>
      <c r="E851" s="140">
        <v>45517</v>
      </c>
      <c r="F851" s="89" t="s">
        <v>19</v>
      </c>
      <c r="G851" s="173">
        <v>17260145</v>
      </c>
      <c r="H851" s="79">
        <v>46085</v>
      </c>
      <c r="I851" s="174" t="s">
        <v>585</v>
      </c>
      <c r="J851" s="81" t="s">
        <v>57</v>
      </c>
      <c r="K851" s="81" t="s">
        <v>21</v>
      </c>
      <c r="L851" s="141">
        <v>229798</v>
      </c>
      <c r="M851" s="67">
        <v>46082</v>
      </c>
    </row>
    <row r="852" spans="1:13" x14ac:dyDescent="0.2">
      <c r="A852" s="81" t="s">
        <v>13</v>
      </c>
      <c r="B852" s="81" t="s">
        <v>0</v>
      </c>
      <c r="C852" s="81" t="s">
        <v>96</v>
      </c>
      <c r="D852" s="81" t="s">
        <v>0</v>
      </c>
      <c r="E852" s="140">
        <v>45517</v>
      </c>
      <c r="F852" s="89" t="s">
        <v>19</v>
      </c>
      <c r="G852" s="173">
        <v>17260146</v>
      </c>
      <c r="H852" s="79">
        <v>46085</v>
      </c>
      <c r="I852" s="174" t="s">
        <v>586</v>
      </c>
      <c r="J852" s="81" t="s">
        <v>57</v>
      </c>
      <c r="K852" s="81" t="s">
        <v>21</v>
      </c>
      <c r="L852" s="141">
        <v>269916</v>
      </c>
      <c r="M852" s="67">
        <v>46082</v>
      </c>
    </row>
    <row r="853" spans="1:13" x14ac:dyDescent="0.2">
      <c r="A853" s="81" t="s">
        <v>13</v>
      </c>
      <c r="B853" s="81" t="s">
        <v>0</v>
      </c>
      <c r="C853" s="81" t="s">
        <v>96</v>
      </c>
      <c r="D853" s="81" t="s">
        <v>0</v>
      </c>
      <c r="E853" s="140">
        <v>45517</v>
      </c>
      <c r="F853" s="89" t="s">
        <v>19</v>
      </c>
      <c r="G853" s="173">
        <v>17260147</v>
      </c>
      <c r="H853" s="79">
        <v>46085</v>
      </c>
      <c r="I853" s="174" t="s">
        <v>587</v>
      </c>
      <c r="J853" s="81" t="s">
        <v>57</v>
      </c>
      <c r="K853" s="81" t="s">
        <v>21</v>
      </c>
      <c r="L853" s="141">
        <v>354916</v>
      </c>
      <c r="M853" s="67">
        <v>46082</v>
      </c>
    </row>
    <row r="854" spans="1:13" x14ac:dyDescent="0.2">
      <c r="A854" s="81" t="s">
        <v>13</v>
      </c>
      <c r="B854" s="81" t="s">
        <v>0</v>
      </c>
      <c r="C854" s="81" t="s">
        <v>96</v>
      </c>
      <c r="D854" s="81" t="s">
        <v>0</v>
      </c>
      <c r="E854" s="140">
        <v>45517</v>
      </c>
      <c r="F854" s="89" t="s">
        <v>19</v>
      </c>
      <c r="G854" s="173">
        <v>17260148</v>
      </c>
      <c r="H854" s="79">
        <v>46085</v>
      </c>
      <c r="I854" s="174" t="s">
        <v>588</v>
      </c>
      <c r="J854" s="81" t="s">
        <v>57</v>
      </c>
      <c r="K854" s="81" t="s">
        <v>21</v>
      </c>
      <c r="L854" s="141">
        <v>143142</v>
      </c>
      <c r="M854" s="67">
        <v>46082</v>
      </c>
    </row>
    <row r="855" spans="1:13" x14ac:dyDescent="0.2">
      <c r="A855" s="81" t="s">
        <v>13</v>
      </c>
      <c r="B855" s="81" t="s">
        <v>0</v>
      </c>
      <c r="C855" s="81" t="s">
        <v>96</v>
      </c>
      <c r="D855" s="81" t="s">
        <v>0</v>
      </c>
      <c r="E855" s="140">
        <v>45517</v>
      </c>
      <c r="F855" s="89" t="s">
        <v>19</v>
      </c>
      <c r="G855" s="173">
        <v>17260149</v>
      </c>
      <c r="H855" s="79">
        <v>46085</v>
      </c>
      <c r="I855" s="174" t="s">
        <v>589</v>
      </c>
      <c r="J855" s="81" t="s">
        <v>57</v>
      </c>
      <c r="K855" s="81" t="s">
        <v>21</v>
      </c>
      <c r="L855" s="141">
        <v>238082</v>
      </c>
      <c r="M855" s="67">
        <v>46082</v>
      </c>
    </row>
    <row r="856" spans="1:13" x14ac:dyDescent="0.2">
      <c r="A856" s="81" t="s">
        <v>13</v>
      </c>
      <c r="B856" s="81" t="s">
        <v>0</v>
      </c>
      <c r="C856" s="81" t="s">
        <v>96</v>
      </c>
      <c r="D856" s="81" t="s">
        <v>0</v>
      </c>
      <c r="E856" s="140">
        <v>45517</v>
      </c>
      <c r="F856" s="89" t="s">
        <v>19</v>
      </c>
      <c r="G856" s="173">
        <v>17260150</v>
      </c>
      <c r="H856" s="79">
        <v>46085</v>
      </c>
      <c r="I856" s="174" t="s">
        <v>590</v>
      </c>
      <c r="J856" s="81" t="s">
        <v>57</v>
      </c>
      <c r="K856" s="81" t="s">
        <v>21</v>
      </c>
      <c r="L856" s="141">
        <v>268082</v>
      </c>
      <c r="M856" s="67">
        <v>46082</v>
      </c>
    </row>
    <row r="857" spans="1:13" x14ac:dyDescent="0.2">
      <c r="A857" s="81" t="s">
        <v>13</v>
      </c>
      <c r="B857" s="81" t="s">
        <v>0</v>
      </c>
      <c r="C857" s="81" t="s">
        <v>96</v>
      </c>
      <c r="D857" s="81" t="s">
        <v>0</v>
      </c>
      <c r="E857" s="140">
        <v>45517</v>
      </c>
      <c r="F857" s="89" t="s">
        <v>19</v>
      </c>
      <c r="G857" s="173">
        <v>17260151</v>
      </c>
      <c r="H857" s="79">
        <v>46085</v>
      </c>
      <c r="I857" s="174" t="s">
        <v>591</v>
      </c>
      <c r="J857" s="81" t="s">
        <v>57</v>
      </c>
      <c r="K857" s="81" t="s">
        <v>21</v>
      </c>
      <c r="L857" s="141">
        <v>301940</v>
      </c>
      <c r="M857" s="67">
        <v>46082</v>
      </c>
    </row>
    <row r="858" spans="1:13" x14ac:dyDescent="0.2">
      <c r="A858" s="81" t="s">
        <v>13</v>
      </c>
      <c r="B858" s="81" t="s">
        <v>109</v>
      </c>
      <c r="C858" s="78" t="s">
        <v>12</v>
      </c>
      <c r="D858" s="81" t="s">
        <v>42</v>
      </c>
      <c r="E858" s="79" t="s">
        <v>12</v>
      </c>
      <c r="F858" s="89" t="s">
        <v>19</v>
      </c>
      <c r="G858" s="173">
        <v>17260152</v>
      </c>
      <c r="H858" s="79">
        <v>46086</v>
      </c>
      <c r="I858" s="176" t="s">
        <v>592</v>
      </c>
      <c r="J858" s="78" t="s">
        <v>593</v>
      </c>
      <c r="K858" s="177" t="s">
        <v>594</v>
      </c>
      <c r="L858" s="141">
        <v>28560</v>
      </c>
      <c r="M858" s="67">
        <v>46082</v>
      </c>
    </row>
    <row r="859" spans="1:13" x14ac:dyDescent="0.2">
      <c r="A859" s="81" t="s">
        <v>13</v>
      </c>
      <c r="B859" s="81" t="s">
        <v>0</v>
      </c>
      <c r="C859" s="81" t="s">
        <v>96</v>
      </c>
      <c r="D859" s="81" t="s">
        <v>0</v>
      </c>
      <c r="E859" s="140">
        <v>45517</v>
      </c>
      <c r="F859" s="89" t="s">
        <v>19</v>
      </c>
      <c r="G859" s="173">
        <v>17260154</v>
      </c>
      <c r="H859" s="79">
        <v>46086</v>
      </c>
      <c r="I859" s="174" t="s">
        <v>595</v>
      </c>
      <c r="J859" s="81" t="s">
        <v>57</v>
      </c>
      <c r="K859" s="81" t="s">
        <v>21</v>
      </c>
      <c r="L859" s="141">
        <v>168545</v>
      </c>
      <c r="M859" s="67">
        <v>46082</v>
      </c>
    </row>
    <row r="860" spans="1:13" x14ac:dyDescent="0.2">
      <c r="A860" s="81" t="s">
        <v>13</v>
      </c>
      <c r="B860" s="81" t="s">
        <v>0</v>
      </c>
      <c r="C860" s="81" t="s">
        <v>96</v>
      </c>
      <c r="D860" s="81" t="s">
        <v>0</v>
      </c>
      <c r="E860" s="140">
        <v>45517</v>
      </c>
      <c r="F860" s="89" t="s">
        <v>19</v>
      </c>
      <c r="G860" s="173">
        <v>17260158</v>
      </c>
      <c r="H860" s="79">
        <v>46091</v>
      </c>
      <c r="I860" s="174" t="s">
        <v>596</v>
      </c>
      <c r="J860" s="81" t="s">
        <v>57</v>
      </c>
      <c r="K860" s="81" t="s">
        <v>21</v>
      </c>
      <c r="L860" s="141">
        <v>2110860</v>
      </c>
      <c r="M860" s="67">
        <v>46082</v>
      </c>
    </row>
    <row r="861" spans="1:13" x14ac:dyDescent="0.2">
      <c r="A861" s="81" t="s">
        <v>13</v>
      </c>
      <c r="B861" s="81" t="s">
        <v>0</v>
      </c>
      <c r="C861" s="81" t="s">
        <v>96</v>
      </c>
      <c r="D861" s="81" t="s">
        <v>0</v>
      </c>
      <c r="E861" s="140">
        <v>45517</v>
      </c>
      <c r="F861" s="89" t="s">
        <v>19</v>
      </c>
      <c r="G861" s="173">
        <v>17260161</v>
      </c>
      <c r="H861" s="79">
        <v>46093</v>
      </c>
      <c r="I861" s="174" t="s">
        <v>597</v>
      </c>
      <c r="J861" s="81" t="s">
        <v>57</v>
      </c>
      <c r="K861" s="81" t="s">
        <v>21</v>
      </c>
      <c r="L861" s="141">
        <v>1043811.9</v>
      </c>
      <c r="M861" s="67">
        <v>46082</v>
      </c>
    </row>
    <row r="862" spans="1:13" x14ac:dyDescent="0.2">
      <c r="A862" s="81" t="s">
        <v>13</v>
      </c>
      <c r="B862" s="81" t="s">
        <v>109</v>
      </c>
      <c r="C862" s="78" t="s">
        <v>12</v>
      </c>
      <c r="D862" s="81" t="s">
        <v>42</v>
      </c>
      <c r="E862" s="78" t="s">
        <v>12</v>
      </c>
      <c r="F862" s="89" t="s">
        <v>19</v>
      </c>
      <c r="G862" s="173">
        <v>17260162</v>
      </c>
      <c r="H862" s="79">
        <v>46093</v>
      </c>
      <c r="I862" s="78" t="s">
        <v>598</v>
      </c>
      <c r="J862" s="78" t="s">
        <v>599</v>
      </c>
      <c r="K862" s="78" t="s">
        <v>121</v>
      </c>
      <c r="L862" s="141">
        <v>204085</v>
      </c>
      <c r="M862" s="67">
        <v>46082</v>
      </c>
    </row>
    <row r="863" spans="1:13" x14ac:dyDescent="0.2">
      <c r="A863" s="81" t="s">
        <v>13</v>
      </c>
      <c r="B863" s="81" t="s">
        <v>0</v>
      </c>
      <c r="C863" s="81" t="s">
        <v>96</v>
      </c>
      <c r="D863" s="81" t="s">
        <v>0</v>
      </c>
      <c r="E863" s="140">
        <v>45517</v>
      </c>
      <c r="F863" s="89" t="s">
        <v>19</v>
      </c>
      <c r="G863" s="173">
        <v>17260164</v>
      </c>
      <c r="H863" s="79">
        <v>46094</v>
      </c>
      <c r="I863" s="174" t="s">
        <v>600</v>
      </c>
      <c r="J863" s="81" t="s">
        <v>57</v>
      </c>
      <c r="K863" s="81" t="s">
        <v>21</v>
      </c>
      <c r="L863" s="141">
        <v>240630</v>
      </c>
      <c r="M863" s="67">
        <v>46082</v>
      </c>
    </row>
    <row r="864" spans="1:13" x14ac:dyDescent="0.2">
      <c r="A864" s="81" t="s">
        <v>13</v>
      </c>
      <c r="B864" s="81" t="s">
        <v>0</v>
      </c>
      <c r="C864" s="81" t="s">
        <v>96</v>
      </c>
      <c r="D864" s="81" t="s">
        <v>0</v>
      </c>
      <c r="E864" s="140">
        <v>45517</v>
      </c>
      <c r="F864" s="89" t="s">
        <v>19</v>
      </c>
      <c r="G864" s="173">
        <v>17260165</v>
      </c>
      <c r="H864" s="79">
        <v>46094</v>
      </c>
      <c r="I864" s="174" t="s">
        <v>601</v>
      </c>
      <c r="J864" s="81" t="s">
        <v>57</v>
      </c>
      <c r="K864" s="81" t="s">
        <v>21</v>
      </c>
      <c r="L864" s="141">
        <v>240630</v>
      </c>
      <c r="M864" s="67">
        <v>46082</v>
      </c>
    </row>
    <row r="865" spans="1:13" x14ac:dyDescent="0.2">
      <c r="A865" s="81" t="s">
        <v>13</v>
      </c>
      <c r="B865" s="81" t="s">
        <v>0</v>
      </c>
      <c r="C865" s="81" t="s">
        <v>96</v>
      </c>
      <c r="D865" s="81" t="s">
        <v>0</v>
      </c>
      <c r="E865" s="140">
        <v>45517</v>
      </c>
      <c r="F865" s="89" t="s">
        <v>19</v>
      </c>
      <c r="G865" s="173">
        <v>17260171</v>
      </c>
      <c r="H865" s="79">
        <v>46094</v>
      </c>
      <c r="I865" s="174" t="s">
        <v>602</v>
      </c>
      <c r="J865" s="81" t="s">
        <v>57</v>
      </c>
      <c r="K865" s="81" t="s">
        <v>21</v>
      </c>
      <c r="L865" s="141">
        <v>212400</v>
      </c>
      <c r="M865" s="67">
        <v>46082</v>
      </c>
    </row>
    <row r="866" spans="1:13" x14ac:dyDescent="0.2">
      <c r="A866" s="81" t="s">
        <v>13</v>
      </c>
      <c r="B866" s="81" t="s">
        <v>0</v>
      </c>
      <c r="C866" s="81" t="s">
        <v>96</v>
      </c>
      <c r="D866" s="81" t="s">
        <v>0</v>
      </c>
      <c r="E866" s="140">
        <v>45517</v>
      </c>
      <c r="F866" s="89" t="s">
        <v>19</v>
      </c>
      <c r="G866" s="173">
        <v>17260172</v>
      </c>
      <c r="H866" s="79">
        <v>46097</v>
      </c>
      <c r="I866" s="174" t="s">
        <v>603</v>
      </c>
      <c r="J866" s="81" t="s">
        <v>57</v>
      </c>
      <c r="K866" s="81" t="s">
        <v>21</v>
      </c>
      <c r="L866" s="141">
        <v>1061222</v>
      </c>
      <c r="M866" s="67">
        <v>46082</v>
      </c>
    </row>
    <row r="867" spans="1:13" x14ac:dyDescent="0.2">
      <c r="A867" s="81" t="s">
        <v>13</v>
      </c>
      <c r="B867" s="81" t="s">
        <v>0</v>
      </c>
      <c r="C867" s="81" t="s">
        <v>96</v>
      </c>
      <c r="D867" s="81" t="s">
        <v>0</v>
      </c>
      <c r="E867" s="140">
        <v>45517</v>
      </c>
      <c r="F867" s="89" t="s">
        <v>19</v>
      </c>
      <c r="G867" s="173">
        <v>17260173</v>
      </c>
      <c r="H867" s="79">
        <v>46097</v>
      </c>
      <c r="I867" s="174" t="s">
        <v>604</v>
      </c>
      <c r="J867" s="81" t="s">
        <v>57</v>
      </c>
      <c r="K867" s="81" t="s">
        <v>21</v>
      </c>
      <c r="L867" s="141">
        <v>566796</v>
      </c>
      <c r="M867" s="67">
        <v>46082</v>
      </c>
    </row>
    <row r="868" spans="1:13" x14ac:dyDescent="0.2">
      <c r="A868" s="81" t="s">
        <v>13</v>
      </c>
      <c r="B868" s="178" t="s">
        <v>0</v>
      </c>
      <c r="C868" s="174" t="s">
        <v>605</v>
      </c>
      <c r="D868" s="81" t="s">
        <v>0</v>
      </c>
      <c r="E868" s="87" t="s">
        <v>606</v>
      </c>
      <c r="F868" s="89" t="s">
        <v>19</v>
      </c>
      <c r="G868" s="173">
        <v>17260176</v>
      </c>
      <c r="H868" s="79">
        <v>46098</v>
      </c>
      <c r="I868" s="174" t="s">
        <v>607</v>
      </c>
      <c r="J868" s="174" t="s">
        <v>608</v>
      </c>
      <c r="K868" s="175" t="s">
        <v>609</v>
      </c>
      <c r="L868" s="141">
        <v>849601</v>
      </c>
      <c r="M868" s="67">
        <v>46082</v>
      </c>
    </row>
    <row r="869" spans="1:13" x14ac:dyDescent="0.2">
      <c r="A869" s="81" t="s">
        <v>13</v>
      </c>
      <c r="B869" s="81" t="s">
        <v>207</v>
      </c>
      <c r="C869" s="174" t="s">
        <v>610</v>
      </c>
      <c r="D869" s="81" t="s">
        <v>42</v>
      </c>
      <c r="E869" s="87">
        <v>46077</v>
      </c>
      <c r="F869" s="89" t="s">
        <v>19</v>
      </c>
      <c r="G869" s="173">
        <v>17260177</v>
      </c>
      <c r="H869" s="79">
        <v>46098</v>
      </c>
      <c r="I869" s="78" t="s">
        <v>611</v>
      </c>
      <c r="J869" s="78" t="s">
        <v>612</v>
      </c>
      <c r="K869" s="179" t="s">
        <v>613</v>
      </c>
      <c r="L869" s="141">
        <v>2947719</v>
      </c>
      <c r="M869" s="67">
        <v>46082</v>
      </c>
    </row>
    <row r="870" spans="1:13" x14ac:dyDescent="0.2">
      <c r="A870" s="81" t="s">
        <v>13</v>
      </c>
      <c r="B870" s="81" t="s">
        <v>0</v>
      </c>
      <c r="C870" s="81" t="s">
        <v>96</v>
      </c>
      <c r="D870" s="81" t="s">
        <v>0</v>
      </c>
      <c r="E870" s="140">
        <v>45517</v>
      </c>
      <c r="F870" s="89" t="s">
        <v>19</v>
      </c>
      <c r="G870" s="173">
        <v>17260181</v>
      </c>
      <c r="H870" s="79">
        <v>46099</v>
      </c>
      <c r="I870" s="78" t="s">
        <v>614</v>
      </c>
      <c r="J870" s="81" t="s">
        <v>57</v>
      </c>
      <c r="K870" s="81" t="s">
        <v>21</v>
      </c>
      <c r="L870" s="141">
        <v>321088</v>
      </c>
      <c r="M870" s="67">
        <v>46082</v>
      </c>
    </row>
    <row r="871" spans="1:13" x14ac:dyDescent="0.2">
      <c r="A871" s="81" t="s">
        <v>13</v>
      </c>
      <c r="B871" s="81" t="s">
        <v>0</v>
      </c>
      <c r="C871" s="81" t="s">
        <v>96</v>
      </c>
      <c r="D871" s="81" t="s">
        <v>0</v>
      </c>
      <c r="E871" s="140">
        <v>45517</v>
      </c>
      <c r="F871" s="89" t="s">
        <v>19</v>
      </c>
      <c r="G871" s="173">
        <v>17260182</v>
      </c>
      <c r="H871" s="79">
        <v>46099</v>
      </c>
      <c r="I871" s="78" t="s">
        <v>615</v>
      </c>
      <c r="J871" s="81" t="s">
        <v>57</v>
      </c>
      <c r="K871" s="81" t="s">
        <v>21</v>
      </c>
      <c r="L871" s="141">
        <v>323088</v>
      </c>
      <c r="M871" s="67">
        <v>46082</v>
      </c>
    </row>
    <row r="872" spans="1:13" x14ac:dyDescent="0.2">
      <c r="A872" s="81" t="s">
        <v>13</v>
      </c>
      <c r="B872" s="81" t="s">
        <v>109</v>
      </c>
      <c r="C872" s="78" t="s">
        <v>12</v>
      </c>
      <c r="D872" s="81" t="s">
        <v>42</v>
      </c>
      <c r="E872" s="79" t="s">
        <v>12</v>
      </c>
      <c r="F872" s="89" t="s">
        <v>19</v>
      </c>
      <c r="G872" s="173">
        <v>17260184</v>
      </c>
      <c r="H872" s="79">
        <v>46100</v>
      </c>
      <c r="I872" s="78" t="s">
        <v>616</v>
      </c>
      <c r="J872" s="78" t="s">
        <v>617</v>
      </c>
      <c r="K872" s="79" t="s">
        <v>618</v>
      </c>
      <c r="L872" s="141">
        <v>164220</v>
      </c>
      <c r="M872" s="67">
        <v>46082</v>
      </c>
    </row>
    <row r="873" spans="1:13" x14ac:dyDescent="0.2">
      <c r="A873" s="81" t="s">
        <v>13</v>
      </c>
      <c r="B873" s="81" t="s">
        <v>0</v>
      </c>
      <c r="C873" s="81" t="s">
        <v>96</v>
      </c>
      <c r="D873" s="81" t="s">
        <v>0</v>
      </c>
      <c r="E873" s="140">
        <v>45517</v>
      </c>
      <c r="F873" s="89" t="s">
        <v>19</v>
      </c>
      <c r="G873" s="173">
        <v>17260185</v>
      </c>
      <c r="H873" s="79">
        <v>46100</v>
      </c>
      <c r="I873" s="78" t="s">
        <v>619</v>
      </c>
      <c r="J873" s="81" t="s">
        <v>57</v>
      </c>
      <c r="K873" s="81" t="s">
        <v>21</v>
      </c>
      <c r="L873" s="141">
        <v>86140</v>
      </c>
      <c r="M873" s="67">
        <v>46082</v>
      </c>
    </row>
    <row r="874" spans="1:13" x14ac:dyDescent="0.2">
      <c r="A874" s="81" t="s">
        <v>13</v>
      </c>
      <c r="B874" s="81" t="s">
        <v>109</v>
      </c>
      <c r="C874" s="78" t="s">
        <v>12</v>
      </c>
      <c r="D874" s="81" t="s">
        <v>42</v>
      </c>
      <c r="E874" s="79" t="s">
        <v>12</v>
      </c>
      <c r="F874" s="89" t="s">
        <v>19</v>
      </c>
      <c r="G874" s="173">
        <v>17260186</v>
      </c>
      <c r="H874" s="79">
        <v>46100</v>
      </c>
      <c r="I874" s="78" t="s">
        <v>620</v>
      </c>
      <c r="J874" s="78" t="s">
        <v>621</v>
      </c>
      <c r="K874" s="79" t="s">
        <v>622</v>
      </c>
      <c r="L874" s="141">
        <v>59180</v>
      </c>
      <c r="M874" s="67">
        <v>46082</v>
      </c>
    </row>
    <row r="875" spans="1:13" x14ac:dyDescent="0.2">
      <c r="A875" s="81" t="s">
        <v>13</v>
      </c>
      <c r="B875" s="81" t="s">
        <v>0</v>
      </c>
      <c r="C875" s="81" t="s">
        <v>96</v>
      </c>
      <c r="D875" s="81" t="s">
        <v>0</v>
      </c>
      <c r="E875" s="140">
        <v>45517</v>
      </c>
      <c r="F875" s="89" t="s">
        <v>19</v>
      </c>
      <c r="G875" s="173">
        <v>17260191</v>
      </c>
      <c r="H875" s="79">
        <v>46101</v>
      </c>
      <c r="I875" s="78" t="s">
        <v>623</v>
      </c>
      <c r="J875" s="81" t="s">
        <v>57</v>
      </c>
      <c r="K875" s="81" t="s">
        <v>21</v>
      </c>
      <c r="L875" s="141">
        <v>37000</v>
      </c>
      <c r="M875" s="67">
        <v>46082</v>
      </c>
    </row>
    <row r="876" spans="1:13" x14ac:dyDescent="0.2">
      <c r="A876" s="81" t="s">
        <v>13</v>
      </c>
      <c r="B876" s="81" t="s">
        <v>0</v>
      </c>
      <c r="C876" s="81" t="s">
        <v>96</v>
      </c>
      <c r="D876" s="81" t="s">
        <v>0</v>
      </c>
      <c r="E876" s="140">
        <v>45517</v>
      </c>
      <c r="F876" s="89" t="s">
        <v>19</v>
      </c>
      <c r="G876" s="173">
        <v>17260192</v>
      </c>
      <c r="H876" s="79">
        <v>46101</v>
      </c>
      <c r="I876" s="78" t="s">
        <v>624</v>
      </c>
      <c r="J876" s="81" t="s">
        <v>57</v>
      </c>
      <c r="K876" s="81" t="s">
        <v>21</v>
      </c>
      <c r="L876" s="141">
        <v>323858</v>
      </c>
      <c r="M876" s="67">
        <v>46082</v>
      </c>
    </row>
    <row r="877" spans="1:13" x14ac:dyDescent="0.2">
      <c r="A877" s="81" t="s">
        <v>13</v>
      </c>
      <c r="B877" s="81" t="s">
        <v>0</v>
      </c>
      <c r="C877" s="81" t="s">
        <v>96</v>
      </c>
      <c r="D877" s="81" t="s">
        <v>0</v>
      </c>
      <c r="E877" s="140">
        <v>45517</v>
      </c>
      <c r="F877" s="89" t="s">
        <v>19</v>
      </c>
      <c r="G877" s="173">
        <v>17260193</v>
      </c>
      <c r="H877" s="79">
        <v>46101</v>
      </c>
      <c r="I877" s="78" t="s">
        <v>625</v>
      </c>
      <c r="J877" s="81" t="s">
        <v>57</v>
      </c>
      <c r="K877" s="81" t="s">
        <v>21</v>
      </c>
      <c r="L877" s="141">
        <v>535858</v>
      </c>
      <c r="M877" s="67">
        <v>46082</v>
      </c>
    </row>
    <row r="878" spans="1:13" x14ac:dyDescent="0.2">
      <c r="A878" s="81" t="s">
        <v>13</v>
      </c>
      <c r="B878" s="81" t="s">
        <v>0</v>
      </c>
      <c r="C878" s="81" t="s">
        <v>96</v>
      </c>
      <c r="D878" s="81" t="s">
        <v>0</v>
      </c>
      <c r="E878" s="140">
        <v>45517</v>
      </c>
      <c r="F878" s="89" t="s">
        <v>19</v>
      </c>
      <c r="G878" s="173">
        <v>17260194</v>
      </c>
      <c r="H878" s="79">
        <v>46101</v>
      </c>
      <c r="I878" s="78" t="s">
        <v>626</v>
      </c>
      <c r="J878" s="81" t="s">
        <v>57</v>
      </c>
      <c r="K878" s="81" t="s">
        <v>21</v>
      </c>
      <c r="L878" s="141">
        <v>539858</v>
      </c>
      <c r="M878" s="67">
        <v>46082</v>
      </c>
    </row>
    <row r="879" spans="1:13" x14ac:dyDescent="0.2">
      <c r="A879" s="81" t="s">
        <v>13</v>
      </c>
      <c r="B879" s="81" t="s">
        <v>0</v>
      </c>
      <c r="C879" s="81" t="s">
        <v>96</v>
      </c>
      <c r="D879" s="81" t="s">
        <v>0</v>
      </c>
      <c r="E879" s="140">
        <v>45517</v>
      </c>
      <c r="F879" s="89" t="s">
        <v>19</v>
      </c>
      <c r="G879" s="173">
        <v>17260195</v>
      </c>
      <c r="H879" s="79">
        <v>46101</v>
      </c>
      <c r="I879" s="78" t="s">
        <v>627</v>
      </c>
      <c r="J879" s="81" t="s">
        <v>57</v>
      </c>
      <c r="K879" s="81" t="s">
        <v>21</v>
      </c>
      <c r="L879" s="141">
        <v>519858</v>
      </c>
      <c r="M879" s="67">
        <v>46082</v>
      </c>
    </row>
    <row r="880" spans="1:13" x14ac:dyDescent="0.2">
      <c r="A880" s="81" t="s">
        <v>13</v>
      </c>
      <c r="B880" s="81" t="s">
        <v>0</v>
      </c>
      <c r="C880" s="81" t="s">
        <v>96</v>
      </c>
      <c r="D880" s="81" t="s">
        <v>0</v>
      </c>
      <c r="E880" s="140">
        <v>45517</v>
      </c>
      <c r="F880" s="89" t="s">
        <v>19</v>
      </c>
      <c r="G880" s="173">
        <v>17260196</v>
      </c>
      <c r="H880" s="79">
        <v>46101</v>
      </c>
      <c r="I880" s="78" t="s">
        <v>628</v>
      </c>
      <c r="J880" s="81" t="s">
        <v>57</v>
      </c>
      <c r="K880" s="81" t="s">
        <v>21</v>
      </c>
      <c r="L880" s="141">
        <v>528858</v>
      </c>
      <c r="M880" s="67">
        <v>46082</v>
      </c>
    </row>
    <row r="881" spans="1:13" x14ac:dyDescent="0.2">
      <c r="A881" s="81" t="s">
        <v>13</v>
      </c>
      <c r="B881" s="81" t="s">
        <v>0</v>
      </c>
      <c r="C881" s="81" t="s">
        <v>96</v>
      </c>
      <c r="D881" s="81" t="s">
        <v>0</v>
      </c>
      <c r="E881" s="140">
        <v>45517</v>
      </c>
      <c r="F881" s="89" t="s">
        <v>19</v>
      </c>
      <c r="G881" s="173">
        <v>17260198</v>
      </c>
      <c r="H881" s="79">
        <v>46104</v>
      </c>
      <c r="I881" s="78" t="s">
        <v>629</v>
      </c>
      <c r="J881" s="81" t="s">
        <v>57</v>
      </c>
      <c r="K881" s="81" t="s">
        <v>21</v>
      </c>
      <c r="L881" s="141">
        <v>197748</v>
      </c>
      <c r="M881" s="67">
        <v>46082</v>
      </c>
    </row>
    <row r="882" spans="1:13" x14ac:dyDescent="0.2">
      <c r="A882" s="81" t="s">
        <v>13</v>
      </c>
      <c r="B882" s="81" t="s">
        <v>0</v>
      </c>
      <c r="C882" s="81" t="s">
        <v>96</v>
      </c>
      <c r="D882" s="81" t="s">
        <v>0</v>
      </c>
      <c r="E882" s="140">
        <v>45517</v>
      </c>
      <c r="F882" s="89" t="s">
        <v>19</v>
      </c>
      <c r="G882" s="173">
        <v>17260199</v>
      </c>
      <c r="H882" s="79">
        <v>46104</v>
      </c>
      <c r="I882" s="78" t="s">
        <v>630</v>
      </c>
      <c r="J882" s="81" t="s">
        <v>57</v>
      </c>
      <c r="K882" s="81" t="s">
        <v>21</v>
      </c>
      <c r="L882" s="141">
        <v>197748</v>
      </c>
      <c r="M882" s="67">
        <v>46082</v>
      </c>
    </row>
    <row r="883" spans="1:13" x14ac:dyDescent="0.2">
      <c r="A883" s="81" t="s">
        <v>13</v>
      </c>
      <c r="B883" s="81" t="s">
        <v>109</v>
      </c>
      <c r="C883" s="174" t="s">
        <v>12</v>
      </c>
      <c r="D883" s="81" t="s">
        <v>42</v>
      </c>
      <c r="E883" s="87" t="s">
        <v>12</v>
      </c>
      <c r="F883" s="89" t="s">
        <v>19</v>
      </c>
      <c r="G883" s="173">
        <v>17260204</v>
      </c>
      <c r="H883" s="79">
        <v>46105</v>
      </c>
      <c r="I883" s="174" t="s">
        <v>631</v>
      </c>
      <c r="J883" s="174" t="s">
        <v>632</v>
      </c>
      <c r="K883" s="79" t="s">
        <v>633</v>
      </c>
      <c r="L883" s="141">
        <v>32490.57</v>
      </c>
      <c r="M883" s="67">
        <v>46082</v>
      </c>
    </row>
    <row r="884" spans="1:13" x14ac:dyDescent="0.2">
      <c r="A884" s="81" t="s">
        <v>13</v>
      </c>
      <c r="B884" s="81" t="s">
        <v>109</v>
      </c>
      <c r="C884" s="174" t="s">
        <v>12</v>
      </c>
      <c r="D884" s="81" t="s">
        <v>42</v>
      </c>
      <c r="E884" s="174" t="s">
        <v>12</v>
      </c>
      <c r="F884" s="89" t="s">
        <v>19</v>
      </c>
      <c r="G884" s="173">
        <v>17260205</v>
      </c>
      <c r="H884" s="79">
        <v>46105</v>
      </c>
      <c r="I884" s="78" t="s">
        <v>634</v>
      </c>
      <c r="J884" s="174" t="s">
        <v>635</v>
      </c>
      <c r="K884" s="79" t="s">
        <v>82</v>
      </c>
      <c r="L884" s="141">
        <v>135000</v>
      </c>
      <c r="M884" s="67">
        <v>46082</v>
      </c>
    </row>
    <row r="885" spans="1:13" x14ac:dyDescent="0.2">
      <c r="A885" s="81" t="s">
        <v>13</v>
      </c>
      <c r="B885" s="81" t="s">
        <v>0</v>
      </c>
      <c r="C885" s="81" t="s">
        <v>96</v>
      </c>
      <c r="D885" s="81" t="s">
        <v>0</v>
      </c>
      <c r="E885" s="140">
        <v>45517</v>
      </c>
      <c r="F885" s="89" t="s">
        <v>19</v>
      </c>
      <c r="G885" s="173">
        <v>17260215</v>
      </c>
      <c r="H885" s="79">
        <v>46111</v>
      </c>
      <c r="I885" s="78" t="s">
        <v>636</v>
      </c>
      <c r="J885" s="81" t="s">
        <v>57</v>
      </c>
      <c r="K885" s="81" t="s">
        <v>21</v>
      </c>
      <c r="L885" s="141">
        <v>7220699</v>
      </c>
      <c r="M885" s="67">
        <v>46082</v>
      </c>
    </row>
    <row r="886" spans="1:13" x14ac:dyDescent="0.2">
      <c r="A886" s="81" t="s">
        <v>13</v>
      </c>
      <c r="B886" s="81" t="s">
        <v>207</v>
      </c>
      <c r="C886" s="174" t="s">
        <v>637</v>
      </c>
      <c r="D886" s="81" t="s">
        <v>42</v>
      </c>
      <c r="E886" s="87">
        <v>46111</v>
      </c>
      <c r="F886" s="89" t="s">
        <v>19</v>
      </c>
      <c r="G886" s="173">
        <v>17260216</v>
      </c>
      <c r="H886" s="79">
        <v>46112</v>
      </c>
      <c r="I886" s="78" t="s">
        <v>638</v>
      </c>
      <c r="J886" s="78" t="s">
        <v>639</v>
      </c>
      <c r="K886" s="79" t="s">
        <v>174</v>
      </c>
      <c r="L886" s="141">
        <v>1552950</v>
      </c>
      <c r="M886" s="67">
        <v>46082</v>
      </c>
    </row>
    <row r="887" spans="1:13" x14ac:dyDescent="0.2">
      <c r="A887" s="81" t="s">
        <v>13</v>
      </c>
      <c r="B887" s="103" t="s">
        <v>16</v>
      </c>
      <c r="C887" s="78" t="s">
        <v>68</v>
      </c>
      <c r="D887" s="103" t="s">
        <v>16</v>
      </c>
      <c r="E887" s="79">
        <v>45159</v>
      </c>
      <c r="F887" s="89" t="s">
        <v>19</v>
      </c>
      <c r="G887" s="173">
        <v>17260217</v>
      </c>
      <c r="H887" s="79">
        <v>46112</v>
      </c>
      <c r="I887" s="78" t="s">
        <v>640</v>
      </c>
      <c r="J887" s="78" t="s">
        <v>69</v>
      </c>
      <c r="K887" s="78" t="s">
        <v>70</v>
      </c>
      <c r="L887" s="141">
        <v>290176</v>
      </c>
      <c r="M887" s="67">
        <v>46082</v>
      </c>
    </row>
    <row r="888" spans="1:13" x14ac:dyDescent="0.2">
      <c r="A888" s="54"/>
      <c r="B888" s="72" t="s">
        <v>1270</v>
      </c>
      <c r="C888" s="96" t="s">
        <v>43</v>
      </c>
      <c r="D888" s="96" t="s">
        <v>1615</v>
      </c>
      <c r="E888" s="91"/>
      <c r="F888" s="54"/>
      <c r="G888" s="76"/>
      <c r="H888" s="73">
        <v>46112.72042824074</v>
      </c>
      <c r="I888" s="76"/>
      <c r="J888" s="113"/>
      <c r="K888" s="130"/>
      <c r="L888" s="74">
        <v>3269879.62</v>
      </c>
      <c r="M888" s="67">
        <v>46082</v>
      </c>
    </row>
    <row r="889" spans="1:13" x14ac:dyDescent="0.2">
      <c r="A889" s="54"/>
      <c r="B889" s="69" t="s">
        <v>1271</v>
      </c>
      <c r="C889" s="56" t="s">
        <v>204</v>
      </c>
      <c r="D889" s="96" t="s">
        <v>1615</v>
      </c>
      <c r="E889" s="56"/>
      <c r="F889" s="54"/>
      <c r="G889" s="76"/>
      <c r="H889" s="70">
        <v>46112.696747685186</v>
      </c>
      <c r="I889" s="76"/>
      <c r="J889" s="76"/>
      <c r="K889" s="112"/>
      <c r="L889" s="71">
        <v>400000</v>
      </c>
      <c r="M889" s="67">
        <v>46082</v>
      </c>
    </row>
    <row r="890" spans="1:13" x14ac:dyDescent="0.2">
      <c r="A890" s="54"/>
      <c r="B890" s="72" t="s">
        <v>1272</v>
      </c>
      <c r="C890" s="56" t="s">
        <v>204</v>
      </c>
      <c r="D890" s="96" t="s">
        <v>1615</v>
      </c>
      <c r="E890" s="91"/>
      <c r="F890" s="54"/>
      <c r="G890" s="76"/>
      <c r="H890" s="73">
        <v>46112.694965277777</v>
      </c>
      <c r="I890" s="76"/>
      <c r="J890" s="113"/>
      <c r="K890" s="130"/>
      <c r="L890" s="74">
        <v>1994916</v>
      </c>
      <c r="M890" s="67">
        <v>46082</v>
      </c>
    </row>
    <row r="891" spans="1:13" x14ac:dyDescent="0.2">
      <c r="A891" s="54"/>
      <c r="B891" s="69" t="s">
        <v>1273</v>
      </c>
      <c r="C891" s="56" t="s">
        <v>204</v>
      </c>
      <c r="D891" s="96" t="s">
        <v>1615</v>
      </c>
      <c r="E891" s="91"/>
      <c r="F891" s="54"/>
      <c r="G891" s="76"/>
      <c r="H891" s="70">
        <v>46112.688206018516</v>
      </c>
      <c r="I891" s="76"/>
      <c r="J891" s="113"/>
      <c r="K891" s="130"/>
      <c r="L891" s="71">
        <v>4188800</v>
      </c>
      <c r="M891" s="67">
        <v>46082</v>
      </c>
    </row>
    <row r="892" spans="1:13" x14ac:dyDescent="0.2">
      <c r="A892" s="54"/>
      <c r="B892" s="72" t="s">
        <v>1274</v>
      </c>
      <c r="C892" s="56" t="s">
        <v>204</v>
      </c>
      <c r="D892" s="96" t="s">
        <v>1615</v>
      </c>
      <c r="E892" s="91"/>
      <c r="F892" s="54"/>
      <c r="G892" s="76"/>
      <c r="H892" s="73">
        <v>46112.684282407405</v>
      </c>
      <c r="I892" s="76"/>
      <c r="J892" s="113"/>
      <c r="K892" s="130"/>
      <c r="L892" s="74">
        <v>3600001.09</v>
      </c>
      <c r="M892" s="67">
        <v>46082</v>
      </c>
    </row>
    <row r="893" spans="1:13" x14ac:dyDescent="0.2">
      <c r="A893" s="54"/>
      <c r="B893" s="69" t="s">
        <v>1275</v>
      </c>
      <c r="C893" s="96" t="s">
        <v>0</v>
      </c>
      <c r="D893" s="96" t="s">
        <v>0</v>
      </c>
      <c r="E893" s="91"/>
      <c r="F893" s="54"/>
      <c r="G893" s="76"/>
      <c r="H893" s="70">
        <v>46112.677997685183</v>
      </c>
      <c r="I893" s="76"/>
      <c r="J893" s="113"/>
      <c r="K893" s="130"/>
      <c r="L893" s="71">
        <v>406409.99</v>
      </c>
      <c r="M893" s="67">
        <v>46082</v>
      </c>
    </row>
    <row r="894" spans="1:13" x14ac:dyDescent="0.2">
      <c r="A894" s="54"/>
      <c r="B894" s="72" t="s">
        <v>1276</v>
      </c>
      <c r="C894" s="56" t="s">
        <v>204</v>
      </c>
      <c r="D894" s="96" t="s">
        <v>1615</v>
      </c>
      <c r="E894" s="91"/>
      <c r="F894" s="54"/>
      <c r="G894" s="76"/>
      <c r="H894" s="73">
        <v>46112.671249999999</v>
      </c>
      <c r="I894" s="76"/>
      <c r="J894" s="113"/>
      <c r="K894" s="130"/>
      <c r="L894" s="74">
        <v>1636250</v>
      </c>
      <c r="M894" s="67">
        <v>46082</v>
      </c>
    </row>
    <row r="895" spans="1:13" x14ac:dyDescent="0.2">
      <c r="A895" s="54"/>
      <c r="B895" s="69" t="s">
        <v>1277</v>
      </c>
      <c r="C895" s="56" t="s">
        <v>204</v>
      </c>
      <c r="D895" s="96" t="s">
        <v>1615</v>
      </c>
      <c r="E895" s="91"/>
      <c r="F895" s="54"/>
      <c r="G895" s="76"/>
      <c r="H895" s="70">
        <v>46112.666168981479</v>
      </c>
      <c r="I895" s="76"/>
      <c r="J895" s="113"/>
      <c r="K895" s="130"/>
      <c r="L895" s="71">
        <v>3527414.66</v>
      </c>
      <c r="M895" s="67">
        <v>46082</v>
      </c>
    </row>
    <row r="896" spans="1:13" x14ac:dyDescent="0.2">
      <c r="A896" s="54"/>
      <c r="B896" s="72" t="s">
        <v>1278</v>
      </c>
      <c r="C896" s="56" t="s">
        <v>204</v>
      </c>
      <c r="D896" s="96" t="s">
        <v>1615</v>
      </c>
      <c r="E896" s="91"/>
      <c r="F896" s="54"/>
      <c r="G896" s="76"/>
      <c r="H896" s="73">
        <v>46112.665092592593</v>
      </c>
      <c r="I896" s="76"/>
      <c r="J896" s="113"/>
      <c r="K896" s="130"/>
      <c r="L896" s="74">
        <v>2199999</v>
      </c>
      <c r="M896" s="67">
        <v>46082</v>
      </c>
    </row>
    <row r="897" spans="1:13" x14ac:dyDescent="0.2">
      <c r="A897" s="54"/>
      <c r="B897" s="69" t="s">
        <v>1279</v>
      </c>
      <c r="C897" s="56" t="s">
        <v>204</v>
      </c>
      <c r="D897" s="96" t="s">
        <v>1615</v>
      </c>
      <c r="E897" s="91"/>
      <c r="F897" s="54"/>
      <c r="G897" s="76"/>
      <c r="H897" s="70">
        <v>46112.657951388886</v>
      </c>
      <c r="I897" s="76"/>
      <c r="J897" s="113"/>
      <c r="K897" s="130"/>
      <c r="L897" s="71">
        <v>309999.76</v>
      </c>
      <c r="M897" s="67">
        <v>46082</v>
      </c>
    </row>
    <row r="898" spans="1:13" x14ac:dyDescent="0.2">
      <c r="A898" s="54"/>
      <c r="B898" s="72" t="s">
        <v>1280</v>
      </c>
      <c r="C898" s="56" t="s">
        <v>204</v>
      </c>
      <c r="D898" s="96" t="s">
        <v>1615</v>
      </c>
      <c r="E898" s="91"/>
      <c r="F898" s="54"/>
      <c r="G898" s="76"/>
      <c r="H898" s="73">
        <v>46112.646481481483</v>
      </c>
      <c r="I898" s="76"/>
      <c r="J898" s="113"/>
      <c r="K898" s="130"/>
      <c r="L898" s="74">
        <v>892500</v>
      </c>
      <c r="M898" s="67">
        <v>46082</v>
      </c>
    </row>
    <row r="899" spans="1:13" x14ac:dyDescent="0.2">
      <c r="A899" s="54"/>
      <c r="B899" s="69" t="s">
        <v>1281</v>
      </c>
      <c r="C899" s="56" t="s">
        <v>204</v>
      </c>
      <c r="D899" s="96" t="s">
        <v>1615</v>
      </c>
      <c r="E899" s="91"/>
      <c r="F899" s="54"/>
      <c r="G899" s="76"/>
      <c r="H899" s="70">
        <v>46112.634548611109</v>
      </c>
      <c r="I899" s="76"/>
      <c r="J899" s="113"/>
      <c r="K899" s="130"/>
      <c r="L899" s="71">
        <v>6601108.5</v>
      </c>
      <c r="M899" s="67">
        <v>46082</v>
      </c>
    </row>
    <row r="900" spans="1:13" x14ac:dyDescent="0.2">
      <c r="A900" s="54"/>
      <c r="B900" s="72" t="s">
        <v>1282</v>
      </c>
      <c r="C900" s="56" t="s">
        <v>204</v>
      </c>
      <c r="D900" s="96" t="s">
        <v>1615</v>
      </c>
      <c r="E900" s="91"/>
      <c r="F900" s="68"/>
      <c r="G900" s="54"/>
      <c r="H900" s="73">
        <v>46112.522511574076</v>
      </c>
      <c r="I900" s="54"/>
      <c r="J900" s="113"/>
      <c r="K900" s="130"/>
      <c r="L900" s="74">
        <v>1735610.24</v>
      </c>
      <c r="M900" s="67">
        <v>46082</v>
      </c>
    </row>
    <row r="901" spans="1:13" x14ac:dyDescent="0.2">
      <c r="A901" s="54"/>
      <c r="B901" s="69" t="s">
        <v>1283</v>
      </c>
      <c r="C901" s="56" t="s">
        <v>204</v>
      </c>
      <c r="D901" s="96" t="s">
        <v>1615</v>
      </c>
      <c r="E901" s="91"/>
      <c r="F901" s="68"/>
      <c r="G901" s="54"/>
      <c r="H901" s="70">
        <v>46111.715081018519</v>
      </c>
      <c r="I901" s="54"/>
      <c r="J901" s="113"/>
      <c r="K901" s="130"/>
      <c r="L901" s="71">
        <v>923988.59</v>
      </c>
      <c r="M901" s="67">
        <v>46082</v>
      </c>
    </row>
    <row r="902" spans="1:13" x14ac:dyDescent="0.2">
      <c r="A902" s="54"/>
      <c r="B902" s="72" t="s">
        <v>1284</v>
      </c>
      <c r="C902" s="56" t="s">
        <v>204</v>
      </c>
      <c r="D902" s="96" t="s">
        <v>1615</v>
      </c>
      <c r="E902" s="75"/>
      <c r="F902" s="68"/>
      <c r="G902" s="54"/>
      <c r="H902" s="73">
        <v>46111.686030092591</v>
      </c>
      <c r="I902" s="68"/>
      <c r="J902" s="54"/>
      <c r="K902" s="54"/>
      <c r="L902" s="74">
        <v>2680475</v>
      </c>
      <c r="M902" s="67">
        <v>46082</v>
      </c>
    </row>
    <row r="903" spans="1:13" x14ac:dyDescent="0.2">
      <c r="A903" s="54"/>
      <c r="B903" s="69" t="s">
        <v>1285</v>
      </c>
      <c r="C903" s="56" t="s">
        <v>204</v>
      </c>
      <c r="D903" s="96" t="s">
        <v>1615</v>
      </c>
      <c r="E903" s="56"/>
      <c r="F903" s="68"/>
      <c r="G903" s="54"/>
      <c r="H903" s="70">
        <v>46111.605891203704</v>
      </c>
      <c r="I903" s="54"/>
      <c r="J903" s="54"/>
      <c r="K903" s="54"/>
      <c r="L903" s="71">
        <v>942480</v>
      </c>
      <c r="M903" s="67">
        <v>46082</v>
      </c>
    </row>
    <row r="904" spans="1:13" x14ac:dyDescent="0.2">
      <c r="A904" s="54"/>
      <c r="B904" s="72" t="s">
        <v>1286</v>
      </c>
      <c r="C904" s="56" t="s">
        <v>204</v>
      </c>
      <c r="D904" s="96" t="s">
        <v>1615</v>
      </c>
      <c r="E904" s="56"/>
      <c r="F904" s="68"/>
      <c r="G904" s="54"/>
      <c r="H904" s="73">
        <v>46111.552048611113</v>
      </c>
      <c r="I904" s="54"/>
      <c r="J904" s="54"/>
      <c r="K904" s="54"/>
      <c r="L904" s="74">
        <v>392700</v>
      </c>
      <c r="M904" s="67">
        <v>46082</v>
      </c>
    </row>
    <row r="905" spans="1:13" x14ac:dyDescent="0.2">
      <c r="A905" s="54"/>
      <c r="B905" s="69" t="s">
        <v>1287</v>
      </c>
      <c r="C905" s="56" t="s">
        <v>204</v>
      </c>
      <c r="D905" s="96" t="s">
        <v>1615</v>
      </c>
      <c r="E905" s="91"/>
      <c r="F905" s="68"/>
      <c r="G905" s="54"/>
      <c r="H905" s="70">
        <v>46111.537465277775</v>
      </c>
      <c r="I905" s="54"/>
      <c r="J905" s="113"/>
      <c r="K905" s="130"/>
      <c r="L905" s="71">
        <v>1868300</v>
      </c>
      <c r="M905" s="67">
        <v>46082</v>
      </c>
    </row>
    <row r="906" spans="1:13" x14ac:dyDescent="0.2">
      <c r="A906" s="54"/>
      <c r="B906" s="72" t="s">
        <v>1288</v>
      </c>
      <c r="C906" s="56" t="s">
        <v>204</v>
      </c>
      <c r="D906" s="96" t="s">
        <v>1615</v>
      </c>
      <c r="E906" s="75"/>
      <c r="F906" s="68"/>
      <c r="G906" s="54"/>
      <c r="H906" s="73">
        <v>46111.497523148151</v>
      </c>
      <c r="I906" s="54"/>
      <c r="J906" s="54"/>
      <c r="K906" s="54"/>
      <c r="L906" s="74">
        <v>761600</v>
      </c>
      <c r="M906" s="67">
        <v>46082</v>
      </c>
    </row>
    <row r="907" spans="1:13" x14ac:dyDescent="0.2">
      <c r="A907" s="54"/>
      <c r="B907" s="69" t="s">
        <v>1289</v>
      </c>
      <c r="C907" s="56" t="s">
        <v>204</v>
      </c>
      <c r="D907" s="96" t="s">
        <v>1615</v>
      </c>
      <c r="E907" s="91"/>
      <c r="F907" s="54"/>
      <c r="G907" s="54"/>
      <c r="H907" s="70">
        <v>46111.492847222224</v>
      </c>
      <c r="I907" s="68"/>
      <c r="J907" s="113"/>
      <c r="K907" s="130"/>
      <c r="L907" s="71">
        <v>648074</v>
      </c>
      <c r="M907" s="67">
        <v>46082</v>
      </c>
    </row>
    <row r="908" spans="1:13" x14ac:dyDescent="0.2">
      <c r="A908" s="54"/>
      <c r="B908" s="72" t="s">
        <v>1290</v>
      </c>
      <c r="C908" s="56" t="s">
        <v>204</v>
      </c>
      <c r="D908" s="96" t="s">
        <v>1615</v>
      </c>
      <c r="E908" s="91"/>
      <c r="F908" s="54"/>
      <c r="G908" s="54"/>
      <c r="H908" s="73">
        <v>46111.4375462963</v>
      </c>
      <c r="I908" s="68"/>
      <c r="J908" s="113"/>
      <c r="K908" s="130"/>
      <c r="L908" s="74">
        <v>674730</v>
      </c>
      <c r="M908" s="67">
        <v>46082</v>
      </c>
    </row>
    <row r="909" spans="1:13" x14ac:dyDescent="0.2">
      <c r="A909" s="54"/>
      <c r="B909" s="69" t="s">
        <v>1291</v>
      </c>
      <c r="C909" s="56" t="s">
        <v>204</v>
      </c>
      <c r="D909" s="96" t="s">
        <v>1615</v>
      </c>
      <c r="E909" s="91"/>
      <c r="F909" s="54"/>
      <c r="G909" s="127"/>
      <c r="H909" s="70">
        <v>46111.38354166667</v>
      </c>
      <c r="I909" s="68"/>
      <c r="J909" s="113"/>
      <c r="K909" s="130"/>
      <c r="L909" s="71">
        <v>618800</v>
      </c>
      <c r="M909" s="67">
        <v>46082</v>
      </c>
    </row>
    <row r="910" spans="1:13" x14ac:dyDescent="0.2">
      <c r="A910" s="54"/>
      <c r="B910" s="72" t="s">
        <v>1292</v>
      </c>
      <c r="C910" s="56" t="s">
        <v>204</v>
      </c>
      <c r="D910" s="96" t="s">
        <v>1615</v>
      </c>
      <c r="E910" s="56"/>
      <c r="F910" s="54"/>
      <c r="G910" s="127"/>
      <c r="H910" s="73">
        <v>46108.676435185182</v>
      </c>
      <c r="I910" s="68"/>
      <c r="J910" s="68"/>
      <c r="K910" s="54"/>
      <c r="L910" s="74">
        <v>3330768.35</v>
      </c>
      <c r="M910" s="67">
        <v>46082</v>
      </c>
    </row>
    <row r="911" spans="1:13" x14ac:dyDescent="0.2">
      <c r="A911" s="54"/>
      <c r="B911" s="69" t="s">
        <v>1293</v>
      </c>
      <c r="C911" s="56" t="s">
        <v>204</v>
      </c>
      <c r="D911" s="96" t="s">
        <v>1615</v>
      </c>
      <c r="E911" s="91"/>
      <c r="F911" s="54"/>
      <c r="G911" s="127"/>
      <c r="H911" s="70">
        <v>46108.662569444445</v>
      </c>
      <c r="I911" s="68"/>
      <c r="J911" s="113"/>
      <c r="K911" s="130"/>
      <c r="L911" s="71">
        <v>631319.99</v>
      </c>
      <c r="M911" s="67">
        <v>46082</v>
      </c>
    </row>
    <row r="912" spans="1:13" x14ac:dyDescent="0.2">
      <c r="A912" s="54"/>
      <c r="B912" s="72" t="s">
        <v>1294</v>
      </c>
      <c r="C912" s="56" t="s">
        <v>204</v>
      </c>
      <c r="D912" s="96" t="s">
        <v>1615</v>
      </c>
      <c r="E912" s="91"/>
      <c r="F912" s="54"/>
      <c r="G912" s="127"/>
      <c r="H912" s="73">
        <v>46108.610995370371</v>
      </c>
      <c r="I912" s="68"/>
      <c r="J912" s="113"/>
      <c r="K912" s="130"/>
      <c r="L912" s="74">
        <v>1309000</v>
      </c>
      <c r="M912" s="67">
        <v>46082</v>
      </c>
    </row>
    <row r="913" spans="1:13" x14ac:dyDescent="0.2">
      <c r="A913" s="54"/>
      <c r="B913" s="69" t="s">
        <v>1295</v>
      </c>
      <c r="C913" s="96" t="s">
        <v>0</v>
      </c>
      <c r="D913" s="96" t="s">
        <v>0</v>
      </c>
      <c r="E913" s="91"/>
      <c r="F913" s="54"/>
      <c r="G913" s="127"/>
      <c r="H913" s="70">
        <v>46108.591666666667</v>
      </c>
      <c r="I913" s="54"/>
      <c r="J913" s="113"/>
      <c r="K913" s="130"/>
      <c r="L913" s="71">
        <v>471200</v>
      </c>
      <c r="M913" s="67">
        <v>46082</v>
      </c>
    </row>
    <row r="914" spans="1:13" x14ac:dyDescent="0.2">
      <c r="A914" s="54"/>
      <c r="B914" s="72" t="s">
        <v>1296</v>
      </c>
      <c r="C914" s="56" t="s">
        <v>204</v>
      </c>
      <c r="D914" s="96" t="s">
        <v>1615</v>
      </c>
      <c r="E914" s="91"/>
      <c r="F914" s="54"/>
      <c r="G914" s="127"/>
      <c r="H914" s="73">
        <v>46108.571909722225</v>
      </c>
      <c r="I914" s="54"/>
      <c r="J914" s="113"/>
      <c r="K914" s="130"/>
      <c r="L914" s="74">
        <v>6497400</v>
      </c>
      <c r="M914" s="67">
        <v>46082</v>
      </c>
    </row>
    <row r="915" spans="1:13" x14ac:dyDescent="0.2">
      <c r="A915" s="54"/>
      <c r="B915" s="69" t="s">
        <v>1297</v>
      </c>
      <c r="C915" s="56" t="s">
        <v>204</v>
      </c>
      <c r="D915" s="96" t="s">
        <v>1615</v>
      </c>
      <c r="E915" s="91"/>
      <c r="F915" s="54"/>
      <c r="G915" s="127"/>
      <c r="H915" s="70">
        <v>46108.570474537039</v>
      </c>
      <c r="I915" s="54"/>
      <c r="J915" s="113"/>
      <c r="K915" s="130"/>
      <c r="L915" s="71">
        <v>1475600</v>
      </c>
      <c r="M915" s="67">
        <v>46082</v>
      </c>
    </row>
    <row r="916" spans="1:13" x14ac:dyDescent="0.2">
      <c r="A916" s="54"/>
      <c r="B916" s="72" t="s">
        <v>1298</v>
      </c>
      <c r="C916" s="96" t="s">
        <v>43</v>
      </c>
      <c r="D916" s="96" t="s">
        <v>1615</v>
      </c>
      <c r="E916" s="56"/>
      <c r="F916" s="54"/>
      <c r="G916" s="127"/>
      <c r="H916" s="73">
        <v>46108.4996875</v>
      </c>
      <c r="I916" s="54"/>
      <c r="J916" s="68"/>
      <c r="K916" s="54"/>
      <c r="L916" s="74">
        <v>3000000</v>
      </c>
      <c r="M916" s="67">
        <v>46082</v>
      </c>
    </row>
    <row r="917" spans="1:13" x14ac:dyDescent="0.2">
      <c r="A917" s="54"/>
      <c r="B917" s="69" t="s">
        <v>1299</v>
      </c>
      <c r="C917" s="56" t="s">
        <v>204</v>
      </c>
      <c r="D917" s="96" t="s">
        <v>1615</v>
      </c>
      <c r="E917" s="56"/>
      <c r="F917" s="54"/>
      <c r="G917" s="127"/>
      <c r="H917" s="70">
        <v>46108.496493055558</v>
      </c>
      <c r="I917" s="54"/>
      <c r="J917" s="68"/>
      <c r="K917" s="54"/>
      <c r="L917" s="71">
        <v>788335.73</v>
      </c>
      <c r="M917" s="67">
        <v>46082</v>
      </c>
    </row>
    <row r="918" spans="1:13" x14ac:dyDescent="0.2">
      <c r="A918" s="54"/>
      <c r="B918" s="69" t="s">
        <v>1300</v>
      </c>
      <c r="C918" s="56" t="s">
        <v>204</v>
      </c>
      <c r="D918" s="96" t="s">
        <v>1615</v>
      </c>
      <c r="E918" s="75"/>
      <c r="F918" s="54"/>
      <c r="G918" s="127"/>
      <c r="H918" s="70">
        <v>46108.436168981483</v>
      </c>
      <c r="I918" s="54"/>
      <c r="J918" s="68"/>
      <c r="K918" s="54"/>
      <c r="L918" s="71">
        <v>476000</v>
      </c>
      <c r="M918" s="67">
        <v>46082</v>
      </c>
    </row>
    <row r="919" spans="1:13" x14ac:dyDescent="0.2">
      <c r="A919" s="54"/>
      <c r="B919" s="72" t="s">
        <v>1301</v>
      </c>
      <c r="C919" s="56" t="s">
        <v>204</v>
      </c>
      <c r="D919" s="96" t="s">
        <v>1615</v>
      </c>
      <c r="E919" s="56"/>
      <c r="F919" s="54"/>
      <c r="G919" s="127"/>
      <c r="H919" s="73">
        <v>46108.429282407407</v>
      </c>
      <c r="I919" s="54"/>
      <c r="J919" s="68"/>
      <c r="K919" s="54"/>
      <c r="L919" s="74">
        <v>3002067.74</v>
      </c>
      <c r="M919" s="67">
        <v>46082</v>
      </c>
    </row>
    <row r="920" spans="1:13" x14ac:dyDescent="0.2">
      <c r="A920" s="54"/>
      <c r="B920" s="69" t="s">
        <v>1302</v>
      </c>
      <c r="C920" s="56" t="s">
        <v>204</v>
      </c>
      <c r="D920" s="96" t="s">
        <v>1615</v>
      </c>
      <c r="E920" s="91"/>
      <c r="F920" s="54"/>
      <c r="G920" s="127"/>
      <c r="H920" s="70">
        <v>46107.723738425928</v>
      </c>
      <c r="I920" s="54"/>
      <c r="J920" s="113"/>
      <c r="K920" s="130"/>
      <c r="L920" s="71">
        <v>42870</v>
      </c>
      <c r="M920" s="67">
        <v>46082</v>
      </c>
    </row>
    <row r="921" spans="1:13" x14ac:dyDescent="0.2">
      <c r="A921" s="54"/>
      <c r="B921" s="72" t="s">
        <v>1303</v>
      </c>
      <c r="C921" s="56" t="s">
        <v>204</v>
      </c>
      <c r="D921" s="96" t="s">
        <v>1615</v>
      </c>
      <c r="E921" s="56"/>
      <c r="F921" s="54"/>
      <c r="G921" s="127"/>
      <c r="H921" s="73">
        <v>46107.688969907409</v>
      </c>
      <c r="I921" s="54"/>
      <c r="J921" s="68"/>
      <c r="K921" s="54"/>
      <c r="L921" s="74">
        <v>499478.7</v>
      </c>
      <c r="M921" s="67">
        <v>46082</v>
      </c>
    </row>
    <row r="922" spans="1:13" x14ac:dyDescent="0.2">
      <c r="A922" s="54"/>
      <c r="B922" s="69" t="s">
        <v>1304</v>
      </c>
      <c r="C922" s="96" t="s">
        <v>0</v>
      </c>
      <c r="D922" s="96" t="s">
        <v>0</v>
      </c>
      <c r="E922" s="56"/>
      <c r="F922" s="54"/>
      <c r="G922" s="127"/>
      <c r="H922" s="70">
        <v>46107.628101851849</v>
      </c>
      <c r="I922" s="54"/>
      <c r="J922" s="68"/>
      <c r="K922" s="54"/>
      <c r="L922" s="71">
        <v>377512.03</v>
      </c>
      <c r="M922" s="67">
        <v>46082</v>
      </c>
    </row>
    <row r="923" spans="1:13" x14ac:dyDescent="0.2">
      <c r="A923" s="54"/>
      <c r="B923" s="72" t="s">
        <v>1305</v>
      </c>
      <c r="C923" s="96" t="s">
        <v>0</v>
      </c>
      <c r="D923" s="96" t="s">
        <v>0</v>
      </c>
      <c r="E923" s="91"/>
      <c r="F923" s="54"/>
      <c r="G923" s="127"/>
      <c r="H923" s="73">
        <v>46107.541666666664</v>
      </c>
      <c r="I923" s="54"/>
      <c r="J923" s="113"/>
      <c r="K923" s="130"/>
      <c r="L923" s="74">
        <v>35353131.659999996</v>
      </c>
      <c r="M923" s="67">
        <v>46082</v>
      </c>
    </row>
    <row r="924" spans="1:13" x14ac:dyDescent="0.2">
      <c r="A924" s="54"/>
      <c r="B924" s="72" t="s">
        <v>1306</v>
      </c>
      <c r="C924" s="96" t="s">
        <v>43</v>
      </c>
      <c r="D924" s="96" t="s">
        <v>1615</v>
      </c>
      <c r="E924" s="75"/>
      <c r="F924" s="54"/>
      <c r="G924" s="127"/>
      <c r="H924" s="73">
        <v>46107.439513888887</v>
      </c>
      <c r="I924" s="54"/>
      <c r="J924" s="68"/>
      <c r="K924" s="54"/>
      <c r="L924" s="74">
        <v>757044</v>
      </c>
      <c r="M924" s="67">
        <v>46082</v>
      </c>
    </row>
    <row r="925" spans="1:13" x14ac:dyDescent="0.2">
      <c r="A925" s="54"/>
      <c r="B925" s="69" t="s">
        <v>1307</v>
      </c>
      <c r="C925" s="56" t="s">
        <v>204</v>
      </c>
      <c r="D925" s="96" t="s">
        <v>1615</v>
      </c>
      <c r="E925" s="56"/>
      <c r="F925" s="54"/>
      <c r="G925" s="127"/>
      <c r="H925" s="70">
        <v>46107.434421296297</v>
      </c>
      <c r="I925" s="54"/>
      <c r="J925" s="68"/>
      <c r="K925" s="54"/>
      <c r="L925" s="71">
        <v>646062.9</v>
      </c>
      <c r="M925" s="67">
        <v>46082</v>
      </c>
    </row>
    <row r="926" spans="1:13" x14ac:dyDescent="0.2">
      <c r="A926" s="54"/>
      <c r="B926" s="72" t="s">
        <v>1308</v>
      </c>
      <c r="C926" s="56" t="s">
        <v>204</v>
      </c>
      <c r="D926" s="96" t="s">
        <v>1615</v>
      </c>
      <c r="E926" s="91"/>
      <c r="F926" s="54"/>
      <c r="G926" s="127"/>
      <c r="H926" s="73">
        <v>46107.430011574077</v>
      </c>
      <c r="I926" s="54"/>
      <c r="J926" s="113"/>
      <c r="K926" s="130"/>
      <c r="L926" s="74">
        <v>67762.17</v>
      </c>
      <c r="M926" s="67">
        <v>46082</v>
      </c>
    </row>
    <row r="927" spans="1:13" x14ac:dyDescent="0.2">
      <c r="A927" s="54"/>
      <c r="B927" s="69" t="s">
        <v>1309</v>
      </c>
      <c r="C927" s="56" t="s">
        <v>204</v>
      </c>
      <c r="D927" s="96" t="s">
        <v>1615</v>
      </c>
      <c r="E927" s="66"/>
      <c r="F927" s="54"/>
      <c r="G927" s="68"/>
      <c r="H927" s="70">
        <v>46107.392048611109</v>
      </c>
      <c r="I927" s="68"/>
      <c r="J927" s="68"/>
      <c r="K927" s="68"/>
      <c r="L927" s="71">
        <v>419832</v>
      </c>
      <c r="M927" s="67">
        <v>46082</v>
      </c>
    </row>
    <row r="928" spans="1:13" x14ac:dyDescent="0.2">
      <c r="A928" s="54"/>
      <c r="B928" s="72" t="s">
        <v>1310</v>
      </c>
      <c r="C928" s="126" t="s">
        <v>42</v>
      </c>
      <c r="D928" s="126" t="s">
        <v>42</v>
      </c>
      <c r="E928" s="66"/>
      <c r="F928" s="54"/>
      <c r="G928" s="68"/>
      <c r="H928" s="73">
        <v>46106.751111111109</v>
      </c>
      <c r="I928" s="68"/>
      <c r="J928" s="68"/>
      <c r="K928" s="68"/>
      <c r="L928" s="74">
        <f>63092469.58/5</f>
        <v>12618493.915999999</v>
      </c>
      <c r="M928" s="67">
        <v>46082</v>
      </c>
    </row>
    <row r="929" spans="1:13" x14ac:dyDescent="0.2">
      <c r="A929" s="54"/>
      <c r="B929" s="69" t="s">
        <v>1311</v>
      </c>
      <c r="C929" s="126" t="s">
        <v>42</v>
      </c>
      <c r="D929" s="126" t="s">
        <v>42</v>
      </c>
      <c r="E929" s="66"/>
      <c r="F929" s="54"/>
      <c r="G929" s="68"/>
      <c r="H929" s="70">
        <v>46106.750115740739</v>
      </c>
      <c r="I929" s="68"/>
      <c r="J929" s="68"/>
      <c r="K929" s="68"/>
      <c r="L929" s="71">
        <f>243320324.59/5</f>
        <v>48664064.917999998</v>
      </c>
      <c r="M929" s="67">
        <v>46082</v>
      </c>
    </row>
    <row r="930" spans="1:13" x14ac:dyDescent="0.2">
      <c r="A930" s="54"/>
      <c r="B930" s="72" t="s">
        <v>1312</v>
      </c>
      <c r="C930" s="126" t="s">
        <v>42</v>
      </c>
      <c r="D930" s="126" t="s">
        <v>42</v>
      </c>
      <c r="E930" s="56"/>
      <c r="F930" s="54"/>
      <c r="G930" s="68"/>
      <c r="H930" s="73">
        <v>46106.748495370368</v>
      </c>
      <c r="I930" s="68"/>
      <c r="J930" s="68"/>
      <c r="K930" s="68"/>
      <c r="L930" s="74">
        <f>197934709.91/5</f>
        <v>39586941.982000001</v>
      </c>
      <c r="M930" s="67">
        <v>46082</v>
      </c>
    </row>
    <row r="931" spans="1:13" x14ac:dyDescent="0.2">
      <c r="A931" s="54"/>
      <c r="B931" s="69" t="s">
        <v>1313</v>
      </c>
      <c r="C931" s="126" t="s">
        <v>42</v>
      </c>
      <c r="D931" s="126" t="s">
        <v>42</v>
      </c>
      <c r="E931" s="66"/>
      <c r="F931" s="54"/>
      <c r="G931" s="68"/>
      <c r="H931" s="70">
        <v>46106.747256944444</v>
      </c>
      <c r="I931" s="68"/>
      <c r="J931" s="68"/>
      <c r="K931" s="68"/>
      <c r="L931" s="71">
        <f>98059604.51/5</f>
        <v>19611920.902000003</v>
      </c>
      <c r="M931" s="67">
        <v>46082</v>
      </c>
    </row>
    <row r="932" spans="1:13" x14ac:dyDescent="0.2">
      <c r="A932" s="54"/>
      <c r="B932" s="72" t="s">
        <v>1314</v>
      </c>
      <c r="C932" s="126" t="s">
        <v>42</v>
      </c>
      <c r="D932" s="126" t="s">
        <v>42</v>
      </c>
      <c r="E932" s="66"/>
      <c r="F932" s="54"/>
      <c r="G932" s="68"/>
      <c r="H932" s="73">
        <v>46106.744849537034</v>
      </c>
      <c r="I932" s="68"/>
      <c r="J932" s="68"/>
      <c r="K932" s="68"/>
      <c r="L932" s="74">
        <f>313941414.85/5</f>
        <v>62788282.970000006</v>
      </c>
      <c r="M932" s="67">
        <v>46082</v>
      </c>
    </row>
    <row r="933" spans="1:13" x14ac:dyDescent="0.2">
      <c r="A933" s="54"/>
      <c r="B933" s="69" t="s">
        <v>1315</v>
      </c>
      <c r="C933" s="126" t="s">
        <v>42</v>
      </c>
      <c r="D933" s="126" t="s">
        <v>42</v>
      </c>
      <c r="E933" s="66"/>
      <c r="F933" s="54"/>
      <c r="G933" s="68"/>
      <c r="H933" s="70">
        <v>46106.737037037034</v>
      </c>
      <c r="I933" s="68"/>
      <c r="J933" s="68"/>
      <c r="K933" s="68"/>
      <c r="L933" s="71">
        <f>174053305.58/5</f>
        <v>34810661.116000004</v>
      </c>
      <c r="M933" s="67">
        <v>46082</v>
      </c>
    </row>
    <row r="934" spans="1:13" x14ac:dyDescent="0.2">
      <c r="A934" s="54"/>
      <c r="B934" s="72" t="s">
        <v>1316</v>
      </c>
      <c r="C934" s="56" t="s">
        <v>204</v>
      </c>
      <c r="D934" s="96" t="s">
        <v>1615</v>
      </c>
      <c r="E934" s="66"/>
      <c r="F934" s="54"/>
      <c r="G934" s="68"/>
      <c r="H934" s="73">
        <v>46106.648472222223</v>
      </c>
      <c r="I934" s="68"/>
      <c r="J934" s="68"/>
      <c r="K934" s="68"/>
      <c r="L934" s="74">
        <v>380788.1</v>
      </c>
      <c r="M934" s="67">
        <v>46082</v>
      </c>
    </row>
    <row r="935" spans="1:13" x14ac:dyDescent="0.2">
      <c r="A935" s="54"/>
      <c r="B935" s="69" t="s">
        <v>1317</v>
      </c>
      <c r="C935" s="56" t="s">
        <v>204</v>
      </c>
      <c r="D935" s="96" t="s">
        <v>1615</v>
      </c>
      <c r="E935" s="66"/>
      <c r="F935" s="54"/>
      <c r="G935" s="68"/>
      <c r="H935" s="70">
        <v>46106.488113425927</v>
      </c>
      <c r="I935" s="68"/>
      <c r="J935" s="68"/>
      <c r="K935" s="68"/>
      <c r="L935" s="71">
        <v>44970</v>
      </c>
      <c r="M935" s="67">
        <v>46082</v>
      </c>
    </row>
    <row r="936" spans="1:13" x14ac:dyDescent="0.2">
      <c r="A936" s="54"/>
      <c r="B936" s="72" t="s">
        <v>1318</v>
      </c>
      <c r="C936" s="56" t="s">
        <v>204</v>
      </c>
      <c r="D936" s="96" t="s">
        <v>1615</v>
      </c>
      <c r="E936" s="66"/>
      <c r="F936" s="54"/>
      <c r="G936" s="68"/>
      <c r="H936" s="73">
        <v>46106.388807870368</v>
      </c>
      <c r="I936" s="68"/>
      <c r="J936" s="68"/>
      <c r="K936" s="68"/>
      <c r="L936" s="74">
        <v>889250.11</v>
      </c>
      <c r="M936" s="67">
        <v>46082</v>
      </c>
    </row>
    <row r="937" spans="1:13" x14ac:dyDescent="0.2">
      <c r="A937" s="54"/>
      <c r="B937" s="69" t="s">
        <v>1319</v>
      </c>
      <c r="C937" s="56" t="s">
        <v>204</v>
      </c>
      <c r="D937" s="96" t="s">
        <v>1615</v>
      </c>
      <c r="E937" s="66"/>
      <c r="F937" s="54"/>
      <c r="G937" s="68"/>
      <c r="H937" s="70">
        <v>46106.381273148145</v>
      </c>
      <c r="I937" s="68"/>
      <c r="J937" s="68"/>
      <c r="K937" s="68"/>
      <c r="L937" s="71">
        <v>2975000</v>
      </c>
      <c r="M937" s="67">
        <v>46082</v>
      </c>
    </row>
    <row r="938" spans="1:13" x14ac:dyDescent="0.2">
      <c r="A938" s="54"/>
      <c r="B938" s="72" t="s">
        <v>1320</v>
      </c>
      <c r="C938" s="56" t="s">
        <v>204</v>
      </c>
      <c r="D938" s="96" t="s">
        <v>1615</v>
      </c>
      <c r="E938" s="66"/>
      <c r="F938" s="54"/>
      <c r="G938" s="68"/>
      <c r="H938" s="73">
        <v>46106.370740740742</v>
      </c>
      <c r="I938" s="68"/>
      <c r="J938" s="68"/>
      <c r="K938" s="68"/>
      <c r="L938" s="74">
        <v>1236832.45</v>
      </c>
      <c r="M938" s="67">
        <v>46082</v>
      </c>
    </row>
    <row r="939" spans="1:13" x14ac:dyDescent="0.2">
      <c r="A939" s="54"/>
      <c r="B939" s="69" t="s">
        <v>1321</v>
      </c>
      <c r="C939" s="56" t="s">
        <v>204</v>
      </c>
      <c r="D939" s="96" t="s">
        <v>1615</v>
      </c>
      <c r="E939" s="66"/>
      <c r="F939" s="54"/>
      <c r="G939" s="68"/>
      <c r="H939" s="70">
        <v>46105.713831018518</v>
      </c>
      <c r="I939" s="68"/>
      <c r="J939" s="68"/>
      <c r="K939" s="68"/>
      <c r="L939" s="71">
        <v>993200.18</v>
      </c>
      <c r="M939" s="67">
        <v>46082</v>
      </c>
    </row>
    <row r="940" spans="1:13" x14ac:dyDescent="0.2">
      <c r="A940" s="54"/>
      <c r="B940" s="72" t="s">
        <v>1322</v>
      </c>
      <c r="C940" s="56" t="s">
        <v>204</v>
      </c>
      <c r="D940" s="96" t="s">
        <v>1615</v>
      </c>
      <c r="E940" s="66"/>
      <c r="F940" s="54"/>
      <c r="G940" s="68"/>
      <c r="H940" s="73">
        <v>46105.685474537036</v>
      </c>
      <c r="I940" s="68"/>
      <c r="J940" s="68"/>
      <c r="K940" s="68"/>
      <c r="L940" s="74">
        <v>669970</v>
      </c>
      <c r="M940" s="67">
        <v>46082</v>
      </c>
    </row>
    <row r="941" spans="1:13" x14ac:dyDescent="0.2">
      <c r="A941" s="54"/>
      <c r="B941" s="69" t="s">
        <v>1323</v>
      </c>
      <c r="C941" s="96" t="s">
        <v>43</v>
      </c>
      <c r="D941" s="96" t="s">
        <v>1615</v>
      </c>
      <c r="E941" s="66"/>
      <c r="F941" s="54"/>
      <c r="G941" s="68"/>
      <c r="H941" s="70">
        <v>46105.676620370374</v>
      </c>
      <c r="I941" s="68"/>
      <c r="J941" s="68"/>
      <c r="K941" s="68"/>
      <c r="L941" s="71">
        <v>728027.72</v>
      </c>
      <c r="M941" s="67">
        <v>46082</v>
      </c>
    </row>
    <row r="942" spans="1:13" x14ac:dyDescent="0.2">
      <c r="A942" s="54"/>
      <c r="B942" s="72" t="s">
        <v>1324</v>
      </c>
      <c r="C942" s="56" t="s">
        <v>204</v>
      </c>
      <c r="D942" s="96" t="s">
        <v>1615</v>
      </c>
      <c r="E942" s="56"/>
      <c r="F942" s="54"/>
      <c r="G942" s="68"/>
      <c r="H942" s="73">
        <v>46105.568958333337</v>
      </c>
      <c r="I942" s="54"/>
      <c r="J942" s="118"/>
      <c r="K942" s="68"/>
      <c r="L942" s="74">
        <v>1892100</v>
      </c>
      <c r="M942" s="67">
        <v>46082</v>
      </c>
    </row>
    <row r="943" spans="1:13" x14ac:dyDescent="0.2">
      <c r="A943" s="54"/>
      <c r="B943" s="69" t="s">
        <v>1325</v>
      </c>
      <c r="C943" s="56" t="s">
        <v>204</v>
      </c>
      <c r="D943" s="96" t="s">
        <v>1615</v>
      </c>
      <c r="E943" s="56"/>
      <c r="F943" s="54"/>
      <c r="G943" s="68"/>
      <c r="H943" s="70">
        <v>46105.526493055557</v>
      </c>
      <c r="I943" s="54"/>
      <c r="J943" s="118"/>
      <c r="K943" s="68"/>
      <c r="L943" s="71">
        <v>618800</v>
      </c>
      <c r="M943" s="67">
        <v>46082</v>
      </c>
    </row>
    <row r="944" spans="1:13" x14ac:dyDescent="0.2">
      <c r="A944" s="54"/>
      <c r="B944" s="72" t="s">
        <v>1326</v>
      </c>
      <c r="C944" s="56" t="s">
        <v>204</v>
      </c>
      <c r="D944" s="96" t="s">
        <v>1615</v>
      </c>
      <c r="E944" s="56"/>
      <c r="F944" s="54"/>
      <c r="G944" s="68"/>
      <c r="H944" s="73">
        <v>46105.456782407404</v>
      </c>
      <c r="I944" s="54"/>
      <c r="J944" s="118"/>
      <c r="K944" s="68"/>
      <c r="L944" s="74">
        <v>844900</v>
      </c>
      <c r="M944" s="67">
        <v>46082</v>
      </c>
    </row>
    <row r="945" spans="1:13" x14ac:dyDescent="0.2">
      <c r="A945" s="54"/>
      <c r="B945" s="69" t="s">
        <v>1327</v>
      </c>
      <c r="C945" s="56" t="s">
        <v>204</v>
      </c>
      <c r="D945" s="96" t="s">
        <v>1615</v>
      </c>
      <c r="E945" s="56"/>
      <c r="F945" s="54"/>
      <c r="G945" s="68"/>
      <c r="H945" s="70">
        <v>46105.415891203702</v>
      </c>
      <c r="I945" s="54"/>
      <c r="J945" s="118"/>
      <c r="K945" s="68"/>
      <c r="L945" s="71">
        <v>186830</v>
      </c>
      <c r="M945" s="67">
        <v>46082</v>
      </c>
    </row>
    <row r="946" spans="1:13" x14ac:dyDescent="0.2">
      <c r="A946" s="54"/>
      <c r="B946" s="72" t="s">
        <v>1328</v>
      </c>
      <c r="C946" s="56" t="s">
        <v>204</v>
      </c>
      <c r="D946" s="96" t="s">
        <v>1615</v>
      </c>
      <c r="E946" s="56"/>
      <c r="F946" s="54"/>
      <c r="G946" s="68"/>
      <c r="H946" s="73">
        <v>46104.711458333331</v>
      </c>
      <c r="I946" s="54"/>
      <c r="J946" s="118"/>
      <c r="K946" s="68"/>
      <c r="L946" s="74">
        <v>950762.4</v>
      </c>
      <c r="M946" s="67">
        <v>46082</v>
      </c>
    </row>
    <row r="947" spans="1:13" x14ac:dyDescent="0.2">
      <c r="A947" s="54"/>
      <c r="B947" s="69" t="s">
        <v>1329</v>
      </c>
      <c r="C947" s="56" t="s">
        <v>204</v>
      </c>
      <c r="D947" s="96" t="s">
        <v>1615</v>
      </c>
      <c r="E947" s="56"/>
      <c r="F947" s="54"/>
      <c r="G947" s="68"/>
      <c r="H947" s="70">
        <v>46104.662210648145</v>
      </c>
      <c r="I947" s="54"/>
      <c r="J947" s="118"/>
      <c r="K947" s="68"/>
      <c r="L947" s="71">
        <v>141437.45000000001</v>
      </c>
      <c r="M947" s="67">
        <v>46082</v>
      </c>
    </row>
    <row r="948" spans="1:13" x14ac:dyDescent="0.2">
      <c r="A948" s="54"/>
      <c r="B948" s="72" t="s">
        <v>1330</v>
      </c>
      <c r="C948" s="56" t="s">
        <v>204</v>
      </c>
      <c r="D948" s="96" t="s">
        <v>1615</v>
      </c>
      <c r="E948" s="56"/>
      <c r="F948" s="54"/>
      <c r="G948" s="68"/>
      <c r="H948" s="73">
        <v>46104.517245370371</v>
      </c>
      <c r="I948" s="54"/>
      <c r="J948" s="118"/>
      <c r="K948" s="68"/>
      <c r="L948" s="74">
        <v>2380000</v>
      </c>
      <c r="M948" s="67">
        <v>46082</v>
      </c>
    </row>
    <row r="949" spans="1:13" x14ac:dyDescent="0.2">
      <c r="A949" s="54"/>
      <c r="B949" s="72" t="s">
        <v>1331</v>
      </c>
      <c r="C949" s="56" t="s">
        <v>204</v>
      </c>
      <c r="D949" s="96" t="s">
        <v>1615</v>
      </c>
      <c r="E949" s="56"/>
      <c r="F949" s="54"/>
      <c r="G949" s="68"/>
      <c r="H949" s="73">
        <v>46104.508217592593</v>
      </c>
      <c r="I949" s="54"/>
      <c r="J949" s="118"/>
      <c r="K949" s="68"/>
      <c r="L949" s="74">
        <v>14161</v>
      </c>
      <c r="M949" s="67">
        <v>46082</v>
      </c>
    </row>
    <row r="950" spans="1:13" x14ac:dyDescent="0.2">
      <c r="A950" s="54"/>
      <c r="B950" s="69" t="s">
        <v>1332</v>
      </c>
      <c r="C950" s="56" t="s">
        <v>204</v>
      </c>
      <c r="D950" s="96" t="s">
        <v>1615</v>
      </c>
      <c r="E950" s="56"/>
      <c r="F950" s="54"/>
      <c r="G950" s="68"/>
      <c r="H950" s="70">
        <v>46104.468599537038</v>
      </c>
      <c r="I950" s="54"/>
      <c r="J950" s="118"/>
      <c r="K950" s="68"/>
      <c r="L950" s="71">
        <v>300000.19</v>
      </c>
      <c r="M950" s="67">
        <v>46082</v>
      </c>
    </row>
    <row r="951" spans="1:13" x14ac:dyDescent="0.2">
      <c r="A951" s="54"/>
      <c r="B951" s="72" t="s">
        <v>1333</v>
      </c>
      <c r="C951" s="56" t="s">
        <v>204</v>
      </c>
      <c r="D951" s="96" t="s">
        <v>1615</v>
      </c>
      <c r="E951" s="56"/>
      <c r="F951" s="54"/>
      <c r="G951" s="68"/>
      <c r="H951" s="73">
        <v>46104.454780092594</v>
      </c>
      <c r="I951" s="54"/>
      <c r="J951" s="118"/>
      <c r="K951" s="68"/>
      <c r="L951" s="74">
        <v>1594600</v>
      </c>
      <c r="M951" s="67">
        <v>46082</v>
      </c>
    </row>
    <row r="952" spans="1:13" x14ac:dyDescent="0.2">
      <c r="A952" s="54"/>
      <c r="B952" s="69" t="s">
        <v>1334</v>
      </c>
      <c r="C952" s="56" t="s">
        <v>204</v>
      </c>
      <c r="D952" s="96" t="s">
        <v>1615</v>
      </c>
      <c r="E952" s="56"/>
      <c r="F952" s="54"/>
      <c r="G952" s="68"/>
      <c r="H952" s="70">
        <v>46104.450532407405</v>
      </c>
      <c r="I952" s="54"/>
      <c r="J952" s="118"/>
      <c r="K952" s="68"/>
      <c r="L952" s="71">
        <v>714000</v>
      </c>
      <c r="M952" s="67">
        <v>46082</v>
      </c>
    </row>
    <row r="953" spans="1:13" x14ac:dyDescent="0.2">
      <c r="A953" s="54"/>
      <c r="B953" s="72" t="s">
        <v>1335</v>
      </c>
      <c r="C953" s="56" t="s">
        <v>204</v>
      </c>
      <c r="D953" s="96" t="s">
        <v>1615</v>
      </c>
      <c r="E953" s="91"/>
      <c r="F953" s="54"/>
      <c r="G953" s="68"/>
      <c r="H953" s="73">
        <v>46104.421597222223</v>
      </c>
      <c r="I953" s="54"/>
      <c r="J953" s="118"/>
      <c r="K953" s="68"/>
      <c r="L953" s="74">
        <v>235354.63</v>
      </c>
      <c r="M953" s="67">
        <v>46082</v>
      </c>
    </row>
    <row r="954" spans="1:13" x14ac:dyDescent="0.2">
      <c r="A954" s="54"/>
      <c r="B954" s="69" t="s">
        <v>1336</v>
      </c>
      <c r="C954" s="56" t="s">
        <v>204</v>
      </c>
      <c r="D954" s="96" t="s">
        <v>1615</v>
      </c>
      <c r="E954" s="56"/>
      <c r="F954" s="54"/>
      <c r="G954" s="68"/>
      <c r="H954" s="70">
        <v>46104.417048611111</v>
      </c>
      <c r="I954" s="54"/>
      <c r="J954" s="118"/>
      <c r="K954" s="68"/>
      <c r="L954" s="71">
        <v>698101.6</v>
      </c>
      <c r="M954" s="67">
        <v>46082</v>
      </c>
    </row>
    <row r="955" spans="1:13" x14ac:dyDescent="0.2">
      <c r="A955" s="54"/>
      <c r="B955" s="72" t="s">
        <v>1337</v>
      </c>
      <c r="C955" s="56" t="s">
        <v>204</v>
      </c>
      <c r="D955" s="96" t="s">
        <v>1615</v>
      </c>
      <c r="E955" s="66"/>
      <c r="F955" s="54"/>
      <c r="G955" s="68"/>
      <c r="H955" s="73">
        <v>46104.398125</v>
      </c>
      <c r="I955" s="68"/>
      <c r="J955" s="68"/>
      <c r="K955" s="92"/>
      <c r="L955" s="74">
        <v>2973810</v>
      </c>
      <c r="M955" s="67">
        <v>46082</v>
      </c>
    </row>
    <row r="956" spans="1:13" x14ac:dyDescent="0.2">
      <c r="A956" s="54"/>
      <c r="B956" s="69" t="s">
        <v>1338</v>
      </c>
      <c r="C956" s="56" t="s">
        <v>204</v>
      </c>
      <c r="D956" s="96" t="s">
        <v>1615</v>
      </c>
      <c r="E956" s="66"/>
      <c r="F956" s="54"/>
      <c r="G956" s="68"/>
      <c r="H956" s="70">
        <v>46101.606053240743</v>
      </c>
      <c r="I956" s="68"/>
      <c r="J956" s="68"/>
      <c r="K956" s="92"/>
      <c r="L956" s="71">
        <v>527998.24</v>
      </c>
      <c r="M956" s="67">
        <v>46082</v>
      </c>
    </row>
    <row r="957" spans="1:13" x14ac:dyDescent="0.2">
      <c r="A957" s="54"/>
      <c r="B957" s="69" t="s">
        <v>1339</v>
      </c>
      <c r="C957" s="56" t="s">
        <v>204</v>
      </c>
      <c r="D957" s="96" t="s">
        <v>1615</v>
      </c>
      <c r="E957" s="66"/>
      <c r="F957" s="54"/>
      <c r="G957" s="68"/>
      <c r="H957" s="70">
        <v>46101.506805555553</v>
      </c>
      <c r="I957" s="68"/>
      <c r="J957" s="68"/>
      <c r="K957" s="92"/>
      <c r="L957" s="71">
        <v>18400</v>
      </c>
      <c r="M957" s="67">
        <v>46082</v>
      </c>
    </row>
    <row r="958" spans="1:13" x14ac:dyDescent="0.2">
      <c r="A958" s="54"/>
      <c r="B958" s="72" t="s">
        <v>1340</v>
      </c>
      <c r="C958" s="56" t="s">
        <v>204</v>
      </c>
      <c r="D958" s="96" t="s">
        <v>1615</v>
      </c>
      <c r="E958" s="66"/>
      <c r="F958" s="54"/>
      <c r="G958" s="68"/>
      <c r="H958" s="73">
        <v>46101.486574074072</v>
      </c>
      <c r="I958" s="68"/>
      <c r="J958" s="68"/>
      <c r="K958" s="92"/>
      <c r="L958" s="74">
        <v>4101501.6</v>
      </c>
      <c r="M958" s="67">
        <v>46082</v>
      </c>
    </row>
    <row r="959" spans="1:13" x14ac:dyDescent="0.2">
      <c r="A959" s="54"/>
      <c r="B959" s="69" t="s">
        <v>1341</v>
      </c>
      <c r="C959" s="56" t="s">
        <v>204</v>
      </c>
      <c r="D959" s="96" t="s">
        <v>1615</v>
      </c>
      <c r="E959" s="111"/>
      <c r="F959" s="54"/>
      <c r="G959" s="68"/>
      <c r="H959" s="70">
        <v>46101.414386574077</v>
      </c>
      <c r="I959" s="68"/>
      <c r="J959" s="68"/>
      <c r="K959" s="92"/>
      <c r="L959" s="71">
        <v>4846870</v>
      </c>
      <c r="M959" s="67">
        <v>46082</v>
      </c>
    </row>
    <row r="960" spans="1:13" x14ac:dyDescent="0.2">
      <c r="A960" s="54"/>
      <c r="B960" s="72" t="s">
        <v>1342</v>
      </c>
      <c r="C960" s="56" t="s">
        <v>204</v>
      </c>
      <c r="D960" s="96" t="s">
        <v>1615</v>
      </c>
      <c r="E960" s="56"/>
      <c r="F960" s="54"/>
      <c r="G960" s="68"/>
      <c r="H960" s="73">
        <v>46101.40221064815</v>
      </c>
      <c r="I960" s="68"/>
      <c r="J960" s="68"/>
      <c r="K960" s="92"/>
      <c r="L960" s="74">
        <v>2433550</v>
      </c>
      <c r="M960" s="67">
        <v>46082</v>
      </c>
    </row>
    <row r="961" spans="1:13" x14ac:dyDescent="0.2">
      <c r="A961" s="54"/>
      <c r="B961" s="69" t="s">
        <v>1343</v>
      </c>
      <c r="C961" s="56" t="s">
        <v>204</v>
      </c>
      <c r="D961" s="96" t="s">
        <v>1615</v>
      </c>
      <c r="E961" s="105"/>
      <c r="F961" s="54"/>
      <c r="G961" s="68"/>
      <c r="H961" s="70">
        <v>46100.691782407404</v>
      </c>
      <c r="I961" s="68"/>
      <c r="J961" s="68"/>
      <c r="K961" s="92"/>
      <c r="L961" s="71">
        <v>2023000</v>
      </c>
      <c r="M961" s="67">
        <v>46082</v>
      </c>
    </row>
    <row r="962" spans="1:13" x14ac:dyDescent="0.2">
      <c r="A962" s="54"/>
      <c r="B962" s="72" t="s">
        <v>1344</v>
      </c>
      <c r="C962" s="56" t="s">
        <v>204</v>
      </c>
      <c r="D962" s="96" t="s">
        <v>1615</v>
      </c>
      <c r="E962" s="56"/>
      <c r="F962" s="54"/>
      <c r="G962" s="68"/>
      <c r="H962" s="73">
        <v>46100.645636574074</v>
      </c>
      <c r="I962" s="68"/>
      <c r="J962" s="68"/>
      <c r="K962" s="92"/>
      <c r="L962" s="74">
        <v>2680177.5</v>
      </c>
      <c r="M962" s="67">
        <v>46082</v>
      </c>
    </row>
    <row r="963" spans="1:13" x14ac:dyDescent="0.2">
      <c r="A963" s="54"/>
      <c r="B963" s="69" t="s">
        <v>1345</v>
      </c>
      <c r="C963" s="56" t="s">
        <v>204</v>
      </c>
      <c r="D963" s="96" t="s">
        <v>1615</v>
      </c>
      <c r="E963" s="111"/>
      <c r="F963" s="54"/>
      <c r="G963" s="68"/>
      <c r="H963" s="70">
        <v>46100.617546296293</v>
      </c>
      <c r="I963" s="68"/>
      <c r="J963" s="68"/>
      <c r="K963" s="92"/>
      <c r="L963" s="71">
        <v>3332000</v>
      </c>
      <c r="M963" s="67">
        <v>46082</v>
      </c>
    </row>
    <row r="964" spans="1:13" x14ac:dyDescent="0.2">
      <c r="A964" s="54"/>
      <c r="B964" s="72" t="s">
        <v>1346</v>
      </c>
      <c r="C964" s="56" t="s">
        <v>204</v>
      </c>
      <c r="D964" s="96" t="s">
        <v>1615</v>
      </c>
      <c r="E964" s="111"/>
      <c r="F964" s="54"/>
      <c r="G964" s="68"/>
      <c r="H964" s="73">
        <v>46100.543923611112</v>
      </c>
      <c r="I964" s="68"/>
      <c r="J964" s="68"/>
      <c r="K964" s="92"/>
      <c r="L964" s="74">
        <v>303450</v>
      </c>
      <c r="M964" s="67">
        <v>46082</v>
      </c>
    </row>
    <row r="965" spans="1:13" x14ac:dyDescent="0.2">
      <c r="A965" s="54"/>
      <c r="B965" s="69" t="s">
        <v>1347</v>
      </c>
      <c r="C965" s="56" t="s">
        <v>204</v>
      </c>
      <c r="D965" s="96" t="s">
        <v>1615</v>
      </c>
      <c r="E965" s="105"/>
      <c r="F965" s="54"/>
      <c r="G965" s="68"/>
      <c r="H965" s="70">
        <v>46100.533564814818</v>
      </c>
      <c r="I965" s="68"/>
      <c r="J965" s="68"/>
      <c r="K965" s="92"/>
      <c r="L965" s="71">
        <v>4500000</v>
      </c>
      <c r="M965" s="67">
        <v>46082</v>
      </c>
    </row>
    <row r="966" spans="1:13" x14ac:dyDescent="0.2">
      <c r="A966" s="54"/>
      <c r="B966" s="72" t="s">
        <v>1348</v>
      </c>
      <c r="C966" s="56" t="s">
        <v>204</v>
      </c>
      <c r="D966" s="96" t="s">
        <v>1615</v>
      </c>
      <c r="E966" s="56"/>
      <c r="F966" s="54"/>
      <c r="G966" s="68"/>
      <c r="H966" s="73">
        <v>46100.482731481483</v>
      </c>
      <c r="I966" s="68"/>
      <c r="J966" s="68"/>
      <c r="K966" s="92"/>
      <c r="L966" s="74">
        <v>4057025.35</v>
      </c>
      <c r="M966" s="67">
        <v>46082</v>
      </c>
    </row>
    <row r="967" spans="1:13" x14ac:dyDescent="0.2">
      <c r="A967" s="54"/>
      <c r="B967" s="69" t="s">
        <v>1349</v>
      </c>
      <c r="C967" s="96" t="s">
        <v>43</v>
      </c>
      <c r="D967" s="96" t="s">
        <v>1615</v>
      </c>
      <c r="E967" s="111"/>
      <c r="F967" s="54"/>
      <c r="G967" s="68"/>
      <c r="H967" s="70">
        <v>46100.47729166667</v>
      </c>
      <c r="I967" s="68"/>
      <c r="J967" s="68"/>
      <c r="K967" s="92"/>
      <c r="L967" s="71">
        <v>2100000</v>
      </c>
      <c r="M967" s="67">
        <v>46082</v>
      </c>
    </row>
    <row r="968" spans="1:13" x14ac:dyDescent="0.2">
      <c r="A968" s="54"/>
      <c r="B968" s="69" t="s">
        <v>1350</v>
      </c>
      <c r="C968" s="56" t="s">
        <v>204</v>
      </c>
      <c r="D968" s="96" t="s">
        <v>1615</v>
      </c>
      <c r="E968" s="111"/>
      <c r="F968" s="54"/>
      <c r="G968" s="68"/>
      <c r="H968" s="70">
        <v>46099.833425925928</v>
      </c>
      <c r="I968" s="68"/>
      <c r="J968" s="68"/>
      <c r="K968" s="92"/>
      <c r="L968" s="71">
        <v>214200</v>
      </c>
      <c r="M968" s="67">
        <v>46082</v>
      </c>
    </row>
    <row r="969" spans="1:13" x14ac:dyDescent="0.2">
      <c r="A969" s="54"/>
      <c r="B969" s="72" t="s">
        <v>1351</v>
      </c>
      <c r="C969" s="56" t="s">
        <v>204</v>
      </c>
      <c r="D969" s="96" t="s">
        <v>1615</v>
      </c>
      <c r="E969" s="56"/>
      <c r="F969" s="54"/>
      <c r="G969" s="68"/>
      <c r="H969" s="73">
        <v>46099.787152777775</v>
      </c>
      <c r="I969" s="68"/>
      <c r="J969" s="68"/>
      <c r="K969" s="92"/>
      <c r="L969" s="74">
        <v>1036620.9</v>
      </c>
      <c r="M969" s="67">
        <v>46082</v>
      </c>
    </row>
    <row r="970" spans="1:13" x14ac:dyDescent="0.2">
      <c r="A970" s="54"/>
      <c r="B970" s="69" t="s">
        <v>1352</v>
      </c>
      <c r="C970" s="56" t="s">
        <v>204</v>
      </c>
      <c r="D970" s="96" t="s">
        <v>1615</v>
      </c>
      <c r="E970" s="56"/>
      <c r="F970" s="54"/>
      <c r="G970" s="68"/>
      <c r="H970" s="70">
        <v>46099.782465277778</v>
      </c>
      <c r="I970" s="68"/>
      <c r="J970" s="68"/>
      <c r="K970" s="92"/>
      <c r="L970" s="71">
        <v>1428000</v>
      </c>
      <c r="M970" s="67">
        <v>46082</v>
      </c>
    </row>
    <row r="971" spans="1:13" x14ac:dyDescent="0.2">
      <c r="A971" s="54"/>
      <c r="B971" s="72" t="s">
        <v>1353</v>
      </c>
      <c r="C971" s="56" t="s">
        <v>204</v>
      </c>
      <c r="D971" s="96" t="s">
        <v>1615</v>
      </c>
      <c r="E971" s="56"/>
      <c r="F971" s="54"/>
      <c r="G971" s="68"/>
      <c r="H971" s="73">
        <v>46099.688483796293</v>
      </c>
      <c r="I971" s="68"/>
      <c r="J971" s="68"/>
      <c r="K971" s="92"/>
      <c r="L971" s="74">
        <v>2469999.7000000002</v>
      </c>
      <c r="M971" s="67">
        <v>46082</v>
      </c>
    </row>
    <row r="972" spans="1:13" x14ac:dyDescent="0.2">
      <c r="A972" s="54"/>
      <c r="B972" s="69" t="s">
        <v>1354</v>
      </c>
      <c r="C972" s="56" t="s">
        <v>204</v>
      </c>
      <c r="D972" s="96" t="s">
        <v>1615</v>
      </c>
      <c r="E972" s="105"/>
      <c r="F972" s="54"/>
      <c r="G972" s="68"/>
      <c r="H972" s="70">
        <v>46099.624710648146</v>
      </c>
      <c r="I972" s="68"/>
      <c r="J972" s="68"/>
      <c r="K972" s="92"/>
      <c r="L972" s="71">
        <v>1963500</v>
      </c>
      <c r="M972" s="67">
        <v>46082</v>
      </c>
    </row>
    <row r="973" spans="1:13" x14ac:dyDescent="0.2">
      <c r="A973" s="54"/>
      <c r="B973" s="72" t="s">
        <v>1355</v>
      </c>
      <c r="C973" s="56" t="s">
        <v>204</v>
      </c>
      <c r="D973" s="96" t="s">
        <v>1615</v>
      </c>
      <c r="E973" s="91"/>
      <c r="F973" s="54"/>
      <c r="G973" s="122"/>
      <c r="H973" s="73">
        <v>46099.622800925928</v>
      </c>
      <c r="I973" s="96"/>
      <c r="J973" s="113"/>
      <c r="K973" s="130"/>
      <c r="L973" s="74">
        <v>975800</v>
      </c>
      <c r="M973" s="67">
        <v>46082</v>
      </c>
    </row>
    <row r="974" spans="1:13" x14ac:dyDescent="0.2">
      <c r="A974" s="54"/>
      <c r="B974" s="69" t="s">
        <v>1356</v>
      </c>
      <c r="C974" s="56" t="s">
        <v>204</v>
      </c>
      <c r="D974" s="96" t="s">
        <v>1615</v>
      </c>
      <c r="E974" s="66"/>
      <c r="F974" s="54"/>
      <c r="G974" s="122"/>
      <c r="H974" s="70">
        <v>46099.61959490741</v>
      </c>
      <c r="I974" s="68"/>
      <c r="J974" s="68"/>
      <c r="K974" s="123"/>
      <c r="L974" s="71">
        <v>493850</v>
      </c>
      <c r="M974" s="67">
        <v>46082</v>
      </c>
    </row>
    <row r="975" spans="1:13" x14ac:dyDescent="0.2">
      <c r="A975" s="54"/>
      <c r="B975" s="72" t="s">
        <v>1357</v>
      </c>
      <c r="C975" s="56" t="s">
        <v>204</v>
      </c>
      <c r="D975" s="96" t="s">
        <v>1615</v>
      </c>
      <c r="E975" s="91"/>
      <c r="F975" s="54"/>
      <c r="G975" s="122"/>
      <c r="H975" s="73">
        <v>46099.618969907409</v>
      </c>
      <c r="I975" s="96"/>
      <c r="J975" s="113"/>
      <c r="K975" s="130"/>
      <c r="L975" s="74">
        <v>856800</v>
      </c>
      <c r="M975" s="67">
        <v>46082</v>
      </c>
    </row>
    <row r="976" spans="1:13" x14ac:dyDescent="0.2">
      <c r="A976" s="54"/>
      <c r="B976" s="69" t="s">
        <v>1358</v>
      </c>
      <c r="C976" s="56" t="s">
        <v>204</v>
      </c>
      <c r="D976" s="96" t="s">
        <v>1615</v>
      </c>
      <c r="E976" s="91"/>
      <c r="F976" s="54"/>
      <c r="G976" s="122"/>
      <c r="H976" s="70">
        <v>46099.456226851849</v>
      </c>
      <c r="I976" s="96"/>
      <c r="J976" s="113"/>
      <c r="K976" s="130"/>
      <c r="L976" s="71">
        <v>1309000</v>
      </c>
      <c r="M976" s="67">
        <v>46082</v>
      </c>
    </row>
    <row r="977" spans="1:13" x14ac:dyDescent="0.2">
      <c r="A977" s="54"/>
      <c r="B977" s="72" t="s">
        <v>1359</v>
      </c>
      <c r="C977" s="96" t="s">
        <v>43</v>
      </c>
      <c r="D977" s="96" t="s">
        <v>1615</v>
      </c>
      <c r="E977" s="91"/>
      <c r="F977" s="54"/>
      <c r="G977" s="122"/>
      <c r="H977" s="73">
        <v>46099.430706018517</v>
      </c>
      <c r="I977" s="96"/>
      <c r="J977" s="113"/>
      <c r="K977" s="130"/>
      <c r="L977" s="74">
        <v>1056130.95</v>
      </c>
      <c r="M977" s="67">
        <v>46082</v>
      </c>
    </row>
    <row r="978" spans="1:13" x14ac:dyDescent="0.2">
      <c r="A978" s="54"/>
      <c r="B978" s="69" t="s">
        <v>1360</v>
      </c>
      <c r="C978" s="56" t="s">
        <v>204</v>
      </c>
      <c r="D978" s="96" t="s">
        <v>1615</v>
      </c>
      <c r="E978" s="91"/>
      <c r="F978" s="54"/>
      <c r="G978" s="122"/>
      <c r="H978" s="70">
        <v>46098.549930555557</v>
      </c>
      <c r="I978" s="96"/>
      <c r="J978" s="113"/>
      <c r="K978" s="130"/>
      <c r="L978" s="71">
        <v>330000</v>
      </c>
      <c r="M978" s="67">
        <v>46082</v>
      </c>
    </row>
    <row r="979" spans="1:13" x14ac:dyDescent="0.2">
      <c r="A979" s="54"/>
      <c r="B979" s="72" t="s">
        <v>1361</v>
      </c>
      <c r="C979" s="56" t="s">
        <v>204</v>
      </c>
      <c r="D979" s="96" t="s">
        <v>1615</v>
      </c>
      <c r="E979" s="91"/>
      <c r="F979" s="54"/>
      <c r="G979" s="122"/>
      <c r="H979" s="73">
        <v>46098.527499999997</v>
      </c>
      <c r="I979" s="96"/>
      <c r="J979" s="113"/>
      <c r="K979" s="130"/>
      <c r="L979" s="74">
        <v>6450997.1399999997</v>
      </c>
      <c r="M979" s="67">
        <v>46082</v>
      </c>
    </row>
    <row r="980" spans="1:13" x14ac:dyDescent="0.2">
      <c r="A980" s="54"/>
      <c r="B980" s="69" t="s">
        <v>1362</v>
      </c>
      <c r="C980" s="56" t="s">
        <v>204</v>
      </c>
      <c r="D980" s="96" t="s">
        <v>1615</v>
      </c>
      <c r="E980" s="66"/>
      <c r="F980" s="54"/>
      <c r="G980" s="122"/>
      <c r="H980" s="70">
        <v>46098.514652777776</v>
      </c>
      <c r="I980" s="68"/>
      <c r="J980" s="68"/>
      <c r="K980" s="123"/>
      <c r="L980" s="71">
        <v>714000</v>
      </c>
      <c r="M980" s="67">
        <v>46082</v>
      </c>
    </row>
    <row r="981" spans="1:13" x14ac:dyDescent="0.2">
      <c r="A981" s="54"/>
      <c r="B981" s="72" t="s">
        <v>1363</v>
      </c>
      <c r="C981" s="56" t="s">
        <v>204</v>
      </c>
      <c r="D981" s="96" t="s">
        <v>1615</v>
      </c>
      <c r="E981" s="66"/>
      <c r="F981" s="54"/>
      <c r="G981" s="122"/>
      <c r="H981" s="73">
        <v>46098.509513888886</v>
      </c>
      <c r="I981" s="68"/>
      <c r="J981" s="68"/>
      <c r="K981" s="123"/>
      <c r="L981" s="74">
        <v>2199120</v>
      </c>
      <c r="M981" s="67">
        <v>46082</v>
      </c>
    </row>
    <row r="982" spans="1:13" x14ac:dyDescent="0.2">
      <c r="A982" s="54"/>
      <c r="B982" s="69" t="s">
        <v>1364</v>
      </c>
      <c r="C982" s="56" t="s">
        <v>204</v>
      </c>
      <c r="D982" s="96" t="s">
        <v>1615</v>
      </c>
      <c r="E982" s="91"/>
      <c r="F982" s="54"/>
      <c r="G982" s="122"/>
      <c r="H982" s="70">
        <v>46098.416655092595</v>
      </c>
      <c r="I982" s="96"/>
      <c r="J982" s="113"/>
      <c r="K982" s="130"/>
      <c r="L982" s="71">
        <v>565250</v>
      </c>
      <c r="M982" s="67">
        <v>46082</v>
      </c>
    </row>
    <row r="983" spans="1:13" x14ac:dyDescent="0.2">
      <c r="A983" s="54"/>
      <c r="B983" s="72" t="s">
        <v>1365</v>
      </c>
      <c r="C983" s="56" t="s">
        <v>204</v>
      </c>
      <c r="D983" s="96" t="s">
        <v>1615</v>
      </c>
      <c r="E983" s="91"/>
      <c r="F983" s="54"/>
      <c r="G983" s="122"/>
      <c r="H983" s="73">
        <v>46097.69699074074</v>
      </c>
      <c r="I983" s="96"/>
      <c r="J983" s="113"/>
      <c r="K983" s="130"/>
      <c r="L983" s="74">
        <v>3389023</v>
      </c>
      <c r="M983" s="67">
        <v>46082</v>
      </c>
    </row>
    <row r="984" spans="1:13" x14ac:dyDescent="0.2">
      <c r="A984" s="54"/>
      <c r="B984" s="69" t="s">
        <v>1366</v>
      </c>
      <c r="C984" s="56" t="s">
        <v>204</v>
      </c>
      <c r="D984" s="96" t="s">
        <v>1615</v>
      </c>
      <c r="E984" s="91"/>
      <c r="F984" s="54"/>
      <c r="G984" s="122"/>
      <c r="H984" s="70">
        <v>46097.675543981481</v>
      </c>
      <c r="I984" s="96"/>
      <c r="J984" s="113"/>
      <c r="K984" s="130"/>
      <c r="L984" s="71">
        <v>714000</v>
      </c>
      <c r="M984" s="67">
        <v>46082</v>
      </c>
    </row>
    <row r="985" spans="1:13" x14ac:dyDescent="0.2">
      <c r="A985" s="54"/>
      <c r="B985" s="72" t="s">
        <v>1367</v>
      </c>
      <c r="C985" s="56" t="s">
        <v>204</v>
      </c>
      <c r="D985" s="96" t="s">
        <v>1615</v>
      </c>
      <c r="E985" s="91"/>
      <c r="F985" s="54"/>
      <c r="G985" s="122"/>
      <c r="H985" s="73">
        <v>46097.654432870368</v>
      </c>
      <c r="I985" s="96"/>
      <c r="J985" s="113"/>
      <c r="K985" s="130"/>
      <c r="L985" s="74">
        <v>1249500</v>
      </c>
      <c r="M985" s="67">
        <v>46082</v>
      </c>
    </row>
    <row r="986" spans="1:13" x14ac:dyDescent="0.2">
      <c r="A986" s="54"/>
      <c r="B986" s="69" t="s">
        <v>1368</v>
      </c>
      <c r="C986" s="56" t="s">
        <v>204</v>
      </c>
      <c r="D986" s="96" t="s">
        <v>1615</v>
      </c>
      <c r="E986" s="91"/>
      <c r="F986" s="54"/>
      <c r="G986" s="122"/>
      <c r="H986" s="70">
        <v>46097.65084490741</v>
      </c>
      <c r="I986" s="96"/>
      <c r="J986" s="113"/>
      <c r="K986" s="130"/>
      <c r="L986" s="71">
        <v>909160</v>
      </c>
      <c r="M986" s="67">
        <v>46082</v>
      </c>
    </row>
    <row r="987" spans="1:13" x14ac:dyDescent="0.2">
      <c r="A987" s="54"/>
      <c r="B987" s="72" t="s">
        <v>1369</v>
      </c>
      <c r="C987" s="56" t="s">
        <v>204</v>
      </c>
      <c r="D987" s="96" t="s">
        <v>1615</v>
      </c>
      <c r="E987" s="91"/>
      <c r="F987" s="54"/>
      <c r="G987" s="122"/>
      <c r="H987" s="73">
        <v>46097.639791666668</v>
      </c>
      <c r="I987" s="96"/>
      <c r="J987" s="113"/>
      <c r="K987" s="130"/>
      <c r="L987" s="74">
        <v>242621.96</v>
      </c>
      <c r="M987" s="67">
        <v>46082</v>
      </c>
    </row>
    <row r="988" spans="1:13" x14ac:dyDescent="0.2">
      <c r="A988" s="54"/>
      <c r="B988" s="69" t="s">
        <v>1370</v>
      </c>
      <c r="C988" s="56" t="s">
        <v>204</v>
      </c>
      <c r="D988" s="96" t="s">
        <v>1615</v>
      </c>
      <c r="E988" s="91"/>
      <c r="F988" s="54"/>
      <c r="G988" s="122"/>
      <c r="H988" s="70">
        <v>46097.630833333336</v>
      </c>
      <c r="I988" s="96"/>
      <c r="J988" s="113"/>
      <c r="K988" s="130"/>
      <c r="L988" s="71">
        <v>821999.64</v>
      </c>
      <c r="M988" s="67">
        <v>46082</v>
      </c>
    </row>
    <row r="989" spans="1:13" x14ac:dyDescent="0.2">
      <c r="A989" s="54"/>
      <c r="B989" s="72" t="s">
        <v>1371</v>
      </c>
      <c r="C989" s="56" t="s">
        <v>204</v>
      </c>
      <c r="D989" s="96" t="s">
        <v>1615</v>
      </c>
      <c r="E989" s="91"/>
      <c r="F989" s="54"/>
      <c r="G989" s="122"/>
      <c r="H989" s="73">
        <v>46097.467488425929</v>
      </c>
      <c r="I989" s="96"/>
      <c r="J989" s="113"/>
      <c r="K989" s="130"/>
      <c r="L989" s="74">
        <v>495040</v>
      </c>
      <c r="M989" s="67">
        <v>46082</v>
      </c>
    </row>
    <row r="990" spans="1:13" x14ac:dyDescent="0.2">
      <c r="A990" s="54"/>
      <c r="B990" s="69" t="s">
        <v>1372</v>
      </c>
      <c r="C990" s="56" t="s">
        <v>204</v>
      </c>
      <c r="D990" s="96" t="s">
        <v>1615</v>
      </c>
      <c r="E990" s="91"/>
      <c r="F990" s="54"/>
      <c r="G990" s="122"/>
      <c r="H990" s="70">
        <v>46094.639606481483</v>
      </c>
      <c r="I990" s="96"/>
      <c r="J990" s="113"/>
      <c r="K990" s="130"/>
      <c r="L990" s="71">
        <v>3101140</v>
      </c>
      <c r="M990" s="67">
        <v>46082</v>
      </c>
    </row>
    <row r="991" spans="1:13" x14ac:dyDescent="0.2">
      <c r="A991" s="54"/>
      <c r="B991" s="72" t="s">
        <v>1373</v>
      </c>
      <c r="C991" s="56" t="s">
        <v>204</v>
      </c>
      <c r="D991" s="96" t="s">
        <v>1615</v>
      </c>
      <c r="E991" s="91"/>
      <c r="F991" s="54"/>
      <c r="G991" s="122"/>
      <c r="H991" s="73">
        <v>46094.632268518515</v>
      </c>
      <c r="I991" s="96"/>
      <c r="J991" s="113"/>
      <c r="K991" s="130"/>
      <c r="L991" s="74">
        <v>2850050</v>
      </c>
      <c r="M991" s="67">
        <v>46082</v>
      </c>
    </row>
    <row r="992" spans="1:13" x14ac:dyDescent="0.2">
      <c r="A992" s="54"/>
      <c r="B992" s="69" t="s">
        <v>1374</v>
      </c>
      <c r="C992" s="56" t="s">
        <v>204</v>
      </c>
      <c r="D992" s="96" t="s">
        <v>1615</v>
      </c>
      <c r="E992" s="91"/>
      <c r="F992" s="54"/>
      <c r="G992" s="122"/>
      <c r="H992" s="70">
        <v>46094.562314814815</v>
      </c>
      <c r="I992" s="96"/>
      <c r="J992" s="113"/>
      <c r="K992" s="130"/>
      <c r="L992" s="71">
        <v>988343.79</v>
      </c>
      <c r="M992" s="67">
        <v>46082</v>
      </c>
    </row>
    <row r="993" spans="1:13" x14ac:dyDescent="0.2">
      <c r="A993" s="54"/>
      <c r="B993" s="72" t="s">
        <v>1375</v>
      </c>
      <c r="C993" s="96" t="s">
        <v>43</v>
      </c>
      <c r="D993" s="96" t="s">
        <v>1615</v>
      </c>
      <c r="E993" s="91"/>
      <c r="F993" s="54"/>
      <c r="G993" s="122"/>
      <c r="H993" s="73">
        <v>46094.418749999997</v>
      </c>
      <c r="I993" s="96"/>
      <c r="J993" s="113"/>
      <c r="K993" s="130"/>
      <c r="L993" s="74">
        <v>2200000</v>
      </c>
      <c r="M993" s="67">
        <v>46082</v>
      </c>
    </row>
    <row r="994" spans="1:13" x14ac:dyDescent="0.2">
      <c r="A994" s="54"/>
      <c r="B994" s="69" t="s">
        <v>1376</v>
      </c>
      <c r="C994" s="56" t="s">
        <v>204</v>
      </c>
      <c r="D994" s="96" t="s">
        <v>1615</v>
      </c>
      <c r="E994" s="91"/>
      <c r="F994" s="54"/>
      <c r="G994" s="122"/>
      <c r="H994" s="70">
        <v>46094.402384259258</v>
      </c>
      <c r="I994" s="96"/>
      <c r="J994" s="113"/>
      <c r="K994" s="130"/>
      <c r="L994" s="71">
        <v>203466.2</v>
      </c>
      <c r="M994" s="67">
        <v>46082</v>
      </c>
    </row>
    <row r="995" spans="1:13" x14ac:dyDescent="0.2">
      <c r="A995" s="54"/>
      <c r="B995" s="72" t="s">
        <v>1377</v>
      </c>
      <c r="C995" s="56" t="s">
        <v>204</v>
      </c>
      <c r="D995" s="96" t="s">
        <v>1615</v>
      </c>
      <c r="E995" s="91"/>
      <c r="F995" s="54"/>
      <c r="G995" s="122"/>
      <c r="H995" s="73">
        <v>46094.398564814815</v>
      </c>
      <c r="I995" s="68"/>
      <c r="J995" s="68"/>
      <c r="K995" s="123"/>
      <c r="L995" s="74">
        <v>661110</v>
      </c>
      <c r="M995" s="67">
        <v>46082</v>
      </c>
    </row>
    <row r="996" spans="1:13" x14ac:dyDescent="0.2">
      <c r="A996" s="54"/>
      <c r="B996" s="69" t="s">
        <v>1378</v>
      </c>
      <c r="C996" s="96" t="s">
        <v>43</v>
      </c>
      <c r="D996" s="96" t="s">
        <v>1615</v>
      </c>
      <c r="E996" s="91"/>
      <c r="F996" s="54"/>
      <c r="G996" s="122"/>
      <c r="H996" s="70">
        <v>46093.711388888885</v>
      </c>
      <c r="I996" s="68"/>
      <c r="J996" s="68"/>
      <c r="K996" s="123"/>
      <c r="L996" s="71">
        <v>179600</v>
      </c>
      <c r="M996" s="67">
        <v>46082</v>
      </c>
    </row>
    <row r="997" spans="1:13" x14ac:dyDescent="0.2">
      <c r="A997" s="54"/>
      <c r="B997" s="72" t="s">
        <v>1379</v>
      </c>
      <c r="C997" s="56" t="s">
        <v>204</v>
      </c>
      <c r="D997" s="96" t="s">
        <v>1615</v>
      </c>
      <c r="E997" s="91"/>
      <c r="F997" s="54"/>
      <c r="G997" s="122"/>
      <c r="H997" s="73">
        <v>46093.702002314814</v>
      </c>
      <c r="I997" s="68"/>
      <c r="J997" s="68"/>
      <c r="K997" s="123"/>
      <c r="L997" s="74">
        <v>714000</v>
      </c>
      <c r="M997" s="67">
        <v>46082</v>
      </c>
    </row>
    <row r="998" spans="1:13" x14ac:dyDescent="0.2">
      <c r="A998" s="54"/>
      <c r="B998" s="69" t="s">
        <v>1380</v>
      </c>
      <c r="C998" s="96" t="s">
        <v>43</v>
      </c>
      <c r="D998" s="96" t="s">
        <v>1615</v>
      </c>
      <c r="E998" s="91"/>
      <c r="F998" s="54"/>
      <c r="G998" s="122"/>
      <c r="H998" s="70">
        <v>46093.670115740744</v>
      </c>
      <c r="I998" s="96"/>
      <c r="J998" s="113"/>
      <c r="K998" s="130"/>
      <c r="L998" s="71">
        <v>792902</v>
      </c>
      <c r="M998" s="67">
        <v>46082</v>
      </c>
    </row>
    <row r="999" spans="1:13" x14ac:dyDescent="0.2">
      <c r="A999" s="54"/>
      <c r="B999" s="72" t="s">
        <v>1381</v>
      </c>
      <c r="C999" s="126" t="s">
        <v>42</v>
      </c>
      <c r="D999" s="126" t="s">
        <v>42</v>
      </c>
      <c r="E999" s="91"/>
      <c r="F999" s="54"/>
      <c r="G999" s="122"/>
      <c r="H999" s="73">
        <v>46093.641250000001</v>
      </c>
      <c r="I999" s="96"/>
      <c r="J999" s="113"/>
      <c r="K999" s="130"/>
      <c r="L999" s="74">
        <v>595000</v>
      </c>
      <c r="M999" s="67">
        <v>46082</v>
      </c>
    </row>
    <row r="1000" spans="1:13" x14ac:dyDescent="0.2">
      <c r="A1000" s="54"/>
      <c r="B1000" s="69" t="s">
        <v>1382</v>
      </c>
      <c r="C1000" s="56" t="s">
        <v>204</v>
      </c>
      <c r="D1000" s="96" t="s">
        <v>1615</v>
      </c>
      <c r="E1000" s="91"/>
      <c r="F1000" s="54"/>
      <c r="G1000" s="122"/>
      <c r="H1000" s="70">
        <v>46093.624351851853</v>
      </c>
      <c r="I1000" s="96"/>
      <c r="J1000" s="113"/>
      <c r="K1000" s="130"/>
      <c r="L1000" s="71">
        <v>177548</v>
      </c>
      <c r="M1000" s="67">
        <v>46082</v>
      </c>
    </row>
    <row r="1001" spans="1:13" x14ac:dyDescent="0.2">
      <c r="A1001" s="54"/>
      <c r="B1001" s="72" t="s">
        <v>1383</v>
      </c>
      <c r="C1001" s="96" t="s">
        <v>43</v>
      </c>
      <c r="D1001" s="96" t="s">
        <v>1615</v>
      </c>
      <c r="E1001" s="91"/>
      <c r="F1001" s="54"/>
      <c r="G1001" s="122"/>
      <c r="H1001" s="73">
        <v>46093.619953703703</v>
      </c>
      <c r="I1001" s="96"/>
      <c r="J1001" s="113"/>
      <c r="K1001" s="130"/>
      <c r="L1001" s="74">
        <v>24913361.620000001</v>
      </c>
      <c r="M1001" s="67">
        <v>46082</v>
      </c>
    </row>
    <row r="1002" spans="1:13" x14ac:dyDescent="0.2">
      <c r="A1002" s="54"/>
      <c r="B1002" s="69" t="s">
        <v>1384</v>
      </c>
      <c r="C1002" s="56" t="s">
        <v>204</v>
      </c>
      <c r="D1002" s="96" t="s">
        <v>1615</v>
      </c>
      <c r="E1002" s="91"/>
      <c r="F1002" s="54"/>
      <c r="G1002" s="122"/>
      <c r="H1002" s="70">
        <v>46093.534490740742</v>
      </c>
      <c r="I1002" s="180"/>
      <c r="J1002" s="68"/>
      <c r="K1002" s="122"/>
      <c r="L1002" s="71">
        <v>357000</v>
      </c>
      <c r="M1002" s="67">
        <v>46082</v>
      </c>
    </row>
    <row r="1003" spans="1:13" x14ac:dyDescent="0.2">
      <c r="A1003" s="54"/>
      <c r="B1003" s="72" t="s">
        <v>1385</v>
      </c>
      <c r="C1003" s="56" t="s">
        <v>204</v>
      </c>
      <c r="D1003" s="96" t="s">
        <v>1615</v>
      </c>
      <c r="E1003" s="91"/>
      <c r="F1003" s="54"/>
      <c r="G1003" s="122"/>
      <c r="H1003" s="73">
        <v>46093.522037037037</v>
      </c>
      <c r="I1003" s="96"/>
      <c r="J1003" s="113"/>
      <c r="K1003" s="130"/>
      <c r="L1003" s="74">
        <v>1142400</v>
      </c>
      <c r="M1003" s="67">
        <v>46082</v>
      </c>
    </row>
    <row r="1004" spans="1:13" x14ac:dyDescent="0.2">
      <c r="A1004" s="54"/>
      <c r="B1004" s="72" t="s">
        <v>1386</v>
      </c>
      <c r="C1004" s="56" t="s">
        <v>204</v>
      </c>
      <c r="D1004" s="96" t="s">
        <v>1615</v>
      </c>
      <c r="E1004" s="66"/>
      <c r="F1004" s="54"/>
      <c r="G1004" s="122"/>
      <c r="H1004" s="73">
        <v>46093.449108796296</v>
      </c>
      <c r="I1004" s="68"/>
      <c r="J1004" s="68"/>
      <c r="K1004" s="123"/>
      <c r="L1004" s="74">
        <v>398304.9</v>
      </c>
      <c r="M1004" s="67">
        <v>46082</v>
      </c>
    </row>
    <row r="1005" spans="1:13" x14ac:dyDescent="0.2">
      <c r="A1005" s="54"/>
      <c r="B1005" s="69" t="s">
        <v>1387</v>
      </c>
      <c r="C1005" s="56" t="s">
        <v>204</v>
      </c>
      <c r="D1005" s="96" t="s">
        <v>1615</v>
      </c>
      <c r="E1005" s="91"/>
      <c r="F1005" s="54"/>
      <c r="G1005" s="122"/>
      <c r="H1005" s="70">
        <v>46093.443009259259</v>
      </c>
      <c r="I1005" s="96"/>
      <c r="J1005" s="113"/>
      <c r="K1005" s="130"/>
      <c r="L1005" s="71">
        <v>135660</v>
      </c>
      <c r="M1005" s="67">
        <v>46082</v>
      </c>
    </row>
    <row r="1006" spans="1:13" x14ac:dyDescent="0.2">
      <c r="A1006" s="54"/>
      <c r="B1006" s="72" t="s">
        <v>1388</v>
      </c>
      <c r="C1006" s="56" t="s">
        <v>204</v>
      </c>
      <c r="D1006" s="96" t="s">
        <v>1615</v>
      </c>
      <c r="E1006" s="91"/>
      <c r="F1006" s="54"/>
      <c r="G1006" s="122"/>
      <c r="H1006" s="73">
        <v>46093.421782407408</v>
      </c>
      <c r="I1006" s="96"/>
      <c r="J1006" s="113"/>
      <c r="K1006" s="130"/>
      <c r="L1006" s="74">
        <v>4391100</v>
      </c>
      <c r="M1006" s="67">
        <v>46082</v>
      </c>
    </row>
    <row r="1007" spans="1:13" x14ac:dyDescent="0.2">
      <c r="A1007" s="54"/>
      <c r="B1007" s="69" t="s">
        <v>1389</v>
      </c>
      <c r="C1007" s="56" t="s">
        <v>204</v>
      </c>
      <c r="D1007" s="96" t="s">
        <v>1615</v>
      </c>
      <c r="E1007" s="91"/>
      <c r="F1007" s="54"/>
      <c r="G1007" s="122"/>
      <c r="H1007" s="70">
        <v>46092.457141203704</v>
      </c>
      <c r="I1007" s="96"/>
      <c r="J1007" s="113"/>
      <c r="K1007" s="130"/>
      <c r="L1007" s="71">
        <v>2380000</v>
      </c>
      <c r="M1007" s="67">
        <v>46082</v>
      </c>
    </row>
    <row r="1008" spans="1:13" x14ac:dyDescent="0.2">
      <c r="A1008" s="54"/>
      <c r="B1008" s="72" t="s">
        <v>1390</v>
      </c>
      <c r="C1008" s="96" t="s">
        <v>43</v>
      </c>
      <c r="D1008" s="96" t="s">
        <v>1615</v>
      </c>
      <c r="E1008" s="66"/>
      <c r="F1008" s="54"/>
      <c r="G1008" s="122"/>
      <c r="H1008" s="73">
        <v>46092.431979166664</v>
      </c>
      <c r="I1008" s="68"/>
      <c r="J1008" s="68"/>
      <c r="K1008" s="123"/>
      <c r="L1008" s="74">
        <v>775024</v>
      </c>
      <c r="M1008" s="67">
        <v>46082</v>
      </c>
    </row>
    <row r="1009" spans="1:13" x14ac:dyDescent="0.2">
      <c r="A1009" s="54"/>
      <c r="B1009" s="69" t="s">
        <v>1391</v>
      </c>
      <c r="C1009" s="96" t="s">
        <v>43</v>
      </c>
      <c r="D1009" s="96" t="s">
        <v>1615</v>
      </c>
      <c r="E1009" s="66"/>
      <c r="F1009" s="54"/>
      <c r="G1009" s="122"/>
      <c r="H1009" s="70">
        <v>46091.724317129629</v>
      </c>
      <c r="I1009" s="68"/>
      <c r="J1009" s="68"/>
      <c r="K1009" s="123"/>
      <c r="L1009" s="71">
        <v>188766</v>
      </c>
      <c r="M1009" s="67">
        <v>46082</v>
      </c>
    </row>
    <row r="1010" spans="1:13" x14ac:dyDescent="0.2">
      <c r="A1010" s="54"/>
      <c r="B1010" s="72" t="s">
        <v>1392</v>
      </c>
      <c r="C1010" s="56" t="s">
        <v>204</v>
      </c>
      <c r="D1010" s="96" t="s">
        <v>1615</v>
      </c>
      <c r="E1010" s="91"/>
      <c r="F1010" s="54"/>
      <c r="G1010" s="122"/>
      <c r="H1010" s="73">
        <v>46091.720451388886</v>
      </c>
      <c r="I1010" s="96"/>
      <c r="J1010" s="113"/>
      <c r="K1010" s="130"/>
      <c r="L1010" s="74">
        <v>295826.86</v>
      </c>
      <c r="M1010" s="67">
        <v>46082</v>
      </c>
    </row>
    <row r="1011" spans="1:13" x14ac:dyDescent="0.2">
      <c r="A1011" s="54"/>
      <c r="B1011" s="69" t="s">
        <v>1393</v>
      </c>
      <c r="C1011" s="96" t="s">
        <v>43</v>
      </c>
      <c r="D1011" s="96" t="s">
        <v>1615</v>
      </c>
      <c r="E1011" s="66"/>
      <c r="F1011" s="54"/>
      <c r="G1011" s="122"/>
      <c r="H1011" s="70">
        <v>46091.661400462966</v>
      </c>
      <c r="I1011" s="68"/>
      <c r="J1011" s="68"/>
      <c r="K1011" s="123"/>
      <c r="L1011" s="71">
        <v>127210</v>
      </c>
      <c r="M1011" s="67">
        <v>46082</v>
      </c>
    </row>
    <row r="1012" spans="1:13" x14ac:dyDescent="0.2">
      <c r="A1012" s="54"/>
      <c r="B1012" s="72" t="s">
        <v>1394</v>
      </c>
      <c r="C1012" s="56" t="s">
        <v>204</v>
      </c>
      <c r="D1012" s="96" t="s">
        <v>1615</v>
      </c>
      <c r="E1012" s="66"/>
      <c r="F1012" s="54"/>
      <c r="G1012" s="122"/>
      <c r="H1012" s="73">
        <v>46091.614629629628</v>
      </c>
      <c r="I1012" s="68"/>
      <c r="J1012" s="68"/>
      <c r="K1012" s="123"/>
      <c r="L1012" s="74">
        <v>487900</v>
      </c>
      <c r="M1012" s="67">
        <v>46082</v>
      </c>
    </row>
    <row r="1013" spans="1:13" x14ac:dyDescent="0.2">
      <c r="A1013" s="54"/>
      <c r="B1013" s="69" t="s">
        <v>1395</v>
      </c>
      <c r="C1013" s="126" t="s">
        <v>42</v>
      </c>
      <c r="D1013" s="126" t="s">
        <v>42</v>
      </c>
      <c r="E1013" s="66"/>
      <c r="F1013" s="54"/>
      <c r="G1013" s="122"/>
      <c r="H1013" s="70">
        <v>46091.54546296296</v>
      </c>
      <c r="I1013" s="68"/>
      <c r="J1013" s="68"/>
      <c r="K1013" s="123"/>
      <c r="L1013" s="71">
        <v>95425000.439999998</v>
      </c>
      <c r="M1013" s="67">
        <v>46082</v>
      </c>
    </row>
    <row r="1014" spans="1:13" x14ac:dyDescent="0.2">
      <c r="A1014" s="54"/>
      <c r="B1014" s="72" t="s">
        <v>1396</v>
      </c>
      <c r="C1014" s="56" t="s">
        <v>204</v>
      </c>
      <c r="D1014" s="96" t="s">
        <v>1615</v>
      </c>
      <c r="E1014" s="66"/>
      <c r="F1014" s="54"/>
      <c r="G1014" s="122"/>
      <c r="H1014" s="73">
        <v>46091.50613425926</v>
      </c>
      <c r="I1014" s="68"/>
      <c r="J1014" s="68"/>
      <c r="K1014" s="123"/>
      <c r="L1014" s="74">
        <v>2380000</v>
      </c>
      <c r="M1014" s="67">
        <v>46082</v>
      </c>
    </row>
    <row r="1015" spans="1:13" x14ac:dyDescent="0.2">
      <c r="A1015" s="54"/>
      <c r="B1015" s="72" t="s">
        <v>1397</v>
      </c>
      <c r="C1015" s="56" t="s">
        <v>204</v>
      </c>
      <c r="D1015" s="96" t="s">
        <v>1615</v>
      </c>
      <c r="E1015" s="91"/>
      <c r="F1015" s="54"/>
      <c r="G1015" s="122"/>
      <c r="H1015" s="73">
        <v>46091.368726851855</v>
      </c>
      <c r="I1015" s="96"/>
      <c r="J1015" s="113"/>
      <c r="K1015" s="130"/>
      <c r="L1015" s="74">
        <v>2475200</v>
      </c>
      <c r="M1015" s="67">
        <v>46082</v>
      </c>
    </row>
    <row r="1016" spans="1:13" x14ac:dyDescent="0.2">
      <c r="A1016" s="54"/>
      <c r="B1016" s="69" t="s">
        <v>1398</v>
      </c>
      <c r="C1016" s="56" t="s">
        <v>204</v>
      </c>
      <c r="D1016" s="96" t="s">
        <v>1615</v>
      </c>
      <c r="E1016" s="91"/>
      <c r="F1016" s="54"/>
      <c r="G1016" s="122"/>
      <c r="H1016" s="70">
        <v>46090.672407407408</v>
      </c>
      <c r="I1016" s="68"/>
      <c r="J1016" s="113"/>
      <c r="K1016" s="130"/>
      <c r="L1016" s="71">
        <v>949858</v>
      </c>
      <c r="M1016" s="67">
        <v>46082</v>
      </c>
    </row>
    <row r="1017" spans="1:13" x14ac:dyDescent="0.2">
      <c r="A1017" s="54"/>
      <c r="B1017" s="72" t="s">
        <v>1399</v>
      </c>
      <c r="C1017" s="56" t="s">
        <v>204</v>
      </c>
      <c r="D1017" s="96" t="s">
        <v>1615</v>
      </c>
      <c r="E1017" s="91"/>
      <c r="F1017" s="54"/>
      <c r="G1017" s="122"/>
      <c r="H1017" s="73">
        <v>46090.639606481483</v>
      </c>
      <c r="I1017" s="96"/>
      <c r="J1017" s="113"/>
      <c r="K1017" s="130"/>
      <c r="L1017" s="74">
        <v>294507.15000000002</v>
      </c>
      <c r="M1017" s="67">
        <v>46082</v>
      </c>
    </row>
    <row r="1018" spans="1:13" x14ac:dyDescent="0.2">
      <c r="A1018" s="54"/>
      <c r="B1018" s="69" t="s">
        <v>1400</v>
      </c>
      <c r="C1018" s="56" t="s">
        <v>204</v>
      </c>
      <c r="D1018" s="96" t="s">
        <v>1615</v>
      </c>
      <c r="E1018" s="91"/>
      <c r="F1018" s="54"/>
      <c r="G1018" s="122"/>
      <c r="H1018" s="70">
        <v>46090.55736111111</v>
      </c>
      <c r="I1018" s="96"/>
      <c r="J1018" s="113"/>
      <c r="K1018" s="130"/>
      <c r="L1018" s="71">
        <v>1154648.67</v>
      </c>
      <c r="M1018" s="67">
        <v>46082</v>
      </c>
    </row>
    <row r="1019" spans="1:13" x14ac:dyDescent="0.2">
      <c r="A1019" s="54"/>
      <c r="B1019" s="72" t="s">
        <v>1401</v>
      </c>
      <c r="C1019" s="56" t="s">
        <v>204</v>
      </c>
      <c r="D1019" s="96" t="s">
        <v>1615</v>
      </c>
      <c r="E1019" s="91"/>
      <c r="F1019" s="54"/>
      <c r="G1019" s="122"/>
      <c r="H1019" s="73">
        <v>46090.41202546296</v>
      </c>
      <c r="I1019" s="96"/>
      <c r="J1019" s="113"/>
      <c r="K1019" s="130"/>
      <c r="L1019" s="74">
        <v>330426.11</v>
      </c>
      <c r="M1019" s="67">
        <v>46082</v>
      </c>
    </row>
    <row r="1020" spans="1:13" x14ac:dyDescent="0.2">
      <c r="A1020" s="54"/>
      <c r="B1020" s="69" t="s">
        <v>1402</v>
      </c>
      <c r="C1020" s="56" t="s">
        <v>204</v>
      </c>
      <c r="D1020" s="96" t="s">
        <v>1615</v>
      </c>
      <c r="E1020" s="91"/>
      <c r="F1020" s="54"/>
      <c r="G1020" s="122"/>
      <c r="H1020" s="70">
        <v>46089.870810185188</v>
      </c>
      <c r="I1020" s="96"/>
      <c r="J1020" s="113"/>
      <c r="K1020" s="130"/>
      <c r="L1020" s="71">
        <v>535500</v>
      </c>
      <c r="M1020" s="67">
        <v>46082</v>
      </c>
    </row>
    <row r="1021" spans="1:13" x14ac:dyDescent="0.2">
      <c r="A1021" s="54"/>
      <c r="B1021" s="72" t="s">
        <v>1403</v>
      </c>
      <c r="C1021" s="56" t="s">
        <v>204</v>
      </c>
      <c r="D1021" s="96" t="s">
        <v>1615</v>
      </c>
      <c r="E1021" s="75"/>
      <c r="F1021" s="56"/>
      <c r="G1021" s="139"/>
      <c r="H1021" s="73">
        <v>46087.690682870372</v>
      </c>
      <c r="I1021" s="56"/>
      <c r="J1021" s="56"/>
      <c r="K1021" s="56"/>
      <c r="L1021" s="74">
        <v>278460</v>
      </c>
      <c r="M1021" s="67">
        <v>46082</v>
      </c>
    </row>
    <row r="1022" spans="1:13" x14ac:dyDescent="0.2">
      <c r="A1022" s="54"/>
      <c r="B1022" s="69" t="s">
        <v>1404</v>
      </c>
      <c r="C1022" s="56" t="s">
        <v>204</v>
      </c>
      <c r="D1022" s="96" t="s">
        <v>1615</v>
      </c>
      <c r="E1022" s="75"/>
      <c r="F1022" s="56"/>
      <c r="G1022" s="139"/>
      <c r="H1022" s="70">
        <v>46087.631122685183</v>
      </c>
      <c r="I1022" s="56"/>
      <c r="J1022" s="56"/>
      <c r="K1022" s="56"/>
      <c r="L1022" s="71">
        <v>527998.24</v>
      </c>
      <c r="M1022" s="67">
        <v>46082</v>
      </c>
    </row>
    <row r="1023" spans="1:13" x14ac:dyDescent="0.2">
      <c r="A1023" s="54"/>
      <c r="B1023" s="72" t="s">
        <v>1405</v>
      </c>
      <c r="C1023" s="56" t="s">
        <v>204</v>
      </c>
      <c r="D1023" s="96" t="s">
        <v>1615</v>
      </c>
      <c r="E1023" s="75"/>
      <c r="F1023" s="56"/>
      <c r="G1023" s="139"/>
      <c r="H1023" s="73">
        <v>46087.58966435185</v>
      </c>
      <c r="I1023" s="56"/>
      <c r="J1023" s="56"/>
      <c r="K1023" s="56"/>
      <c r="L1023" s="74">
        <v>871080</v>
      </c>
      <c r="M1023" s="67">
        <v>46082</v>
      </c>
    </row>
    <row r="1024" spans="1:13" x14ac:dyDescent="0.2">
      <c r="A1024" s="54"/>
      <c r="B1024" s="69" t="s">
        <v>1406</v>
      </c>
      <c r="C1024" s="56" t="s">
        <v>204</v>
      </c>
      <c r="D1024" s="96" t="s">
        <v>1615</v>
      </c>
      <c r="E1024" s="75"/>
      <c r="F1024" s="56"/>
      <c r="G1024" s="139"/>
      <c r="H1024" s="70">
        <v>46087.46707175926</v>
      </c>
      <c r="I1024" s="56"/>
      <c r="J1024" s="56"/>
      <c r="K1024" s="56"/>
      <c r="L1024" s="71">
        <v>164815</v>
      </c>
      <c r="M1024" s="67">
        <v>46082</v>
      </c>
    </row>
    <row r="1025" spans="1:13" x14ac:dyDescent="0.2">
      <c r="A1025" s="54"/>
      <c r="B1025" s="72" t="s">
        <v>1407</v>
      </c>
      <c r="C1025" s="56" t="s">
        <v>204</v>
      </c>
      <c r="D1025" s="96" t="s">
        <v>1615</v>
      </c>
      <c r="E1025" s="75"/>
      <c r="F1025" s="56"/>
      <c r="G1025" s="139"/>
      <c r="H1025" s="73">
        <v>46087.411840277775</v>
      </c>
      <c r="I1025" s="56"/>
      <c r="J1025" s="56"/>
      <c r="K1025" s="56"/>
      <c r="L1025" s="74">
        <v>285600</v>
      </c>
      <c r="M1025" s="67">
        <v>46082</v>
      </c>
    </row>
    <row r="1026" spans="1:13" x14ac:dyDescent="0.2">
      <c r="A1026" s="54"/>
      <c r="B1026" s="69" t="s">
        <v>1408</v>
      </c>
      <c r="C1026" s="56" t="s">
        <v>204</v>
      </c>
      <c r="D1026" s="96" t="s">
        <v>1615</v>
      </c>
      <c r="E1026" s="75"/>
      <c r="F1026" s="56"/>
      <c r="G1026" s="139"/>
      <c r="H1026" s="70">
        <v>46087.358275462961</v>
      </c>
      <c r="I1026" s="56"/>
      <c r="J1026" s="56"/>
      <c r="K1026" s="56"/>
      <c r="L1026" s="71">
        <v>357000</v>
      </c>
      <c r="M1026" s="67">
        <v>46082</v>
      </c>
    </row>
    <row r="1027" spans="1:13" x14ac:dyDescent="0.2">
      <c r="A1027" s="54"/>
      <c r="B1027" s="72" t="s">
        <v>1409</v>
      </c>
      <c r="C1027" s="56" t="s">
        <v>204</v>
      </c>
      <c r="D1027" s="96" t="s">
        <v>1615</v>
      </c>
      <c r="E1027" s="75"/>
      <c r="F1027" s="56"/>
      <c r="G1027" s="139"/>
      <c r="H1027" s="73">
        <v>46086.530138888891</v>
      </c>
      <c r="I1027" s="56"/>
      <c r="J1027" s="56"/>
      <c r="K1027" s="56"/>
      <c r="L1027" s="74">
        <v>346885</v>
      </c>
      <c r="M1027" s="67">
        <v>46082</v>
      </c>
    </row>
    <row r="1028" spans="1:13" x14ac:dyDescent="0.2">
      <c r="A1028" s="54"/>
      <c r="B1028" s="69" t="s">
        <v>1410</v>
      </c>
      <c r="C1028" s="96" t="s">
        <v>43</v>
      </c>
      <c r="D1028" s="96" t="s">
        <v>1615</v>
      </c>
      <c r="E1028" s="75"/>
      <c r="F1028" s="56"/>
      <c r="G1028" s="139"/>
      <c r="H1028" s="70">
        <v>46086.458923611113</v>
      </c>
      <c r="I1028" s="56"/>
      <c r="J1028" s="56"/>
      <c r="K1028" s="56"/>
      <c r="L1028" s="71">
        <v>81029</v>
      </c>
      <c r="M1028" s="67">
        <v>46082</v>
      </c>
    </row>
    <row r="1029" spans="1:13" x14ac:dyDescent="0.2">
      <c r="A1029" s="54"/>
      <c r="B1029" s="72" t="s">
        <v>1411</v>
      </c>
      <c r="C1029" s="96" t="s">
        <v>0</v>
      </c>
      <c r="D1029" s="96" t="s">
        <v>0</v>
      </c>
      <c r="E1029" s="75"/>
      <c r="F1029" s="56"/>
      <c r="G1029" s="139"/>
      <c r="H1029" s="73">
        <v>46085.793055555558</v>
      </c>
      <c r="I1029" s="56"/>
      <c r="J1029" s="56"/>
      <c r="K1029" s="56"/>
      <c r="L1029" s="74">
        <v>29411040.399999999</v>
      </c>
      <c r="M1029" s="67">
        <v>46082</v>
      </c>
    </row>
    <row r="1030" spans="1:13" x14ac:dyDescent="0.2">
      <c r="A1030" s="54"/>
      <c r="B1030" s="69" t="s">
        <v>1412</v>
      </c>
      <c r="C1030" s="56" t="s">
        <v>204</v>
      </c>
      <c r="D1030" s="96" t="s">
        <v>1615</v>
      </c>
      <c r="E1030" s="75"/>
      <c r="F1030" s="56"/>
      <c r="G1030" s="139"/>
      <c r="H1030" s="70">
        <v>46085.754803240743</v>
      </c>
      <c r="I1030" s="56"/>
      <c r="J1030" s="56"/>
      <c r="K1030" s="56"/>
      <c r="L1030" s="71">
        <v>416500</v>
      </c>
      <c r="M1030" s="67">
        <v>46082</v>
      </c>
    </row>
    <row r="1031" spans="1:13" x14ac:dyDescent="0.2">
      <c r="A1031" s="54"/>
      <c r="B1031" s="72" t="s">
        <v>1413</v>
      </c>
      <c r="C1031" s="56" t="s">
        <v>204</v>
      </c>
      <c r="D1031" s="96" t="s">
        <v>1615</v>
      </c>
      <c r="E1031" s="75"/>
      <c r="F1031" s="56"/>
      <c r="G1031" s="139"/>
      <c r="H1031" s="73">
        <v>46085.695532407408</v>
      </c>
      <c r="I1031" s="56"/>
      <c r="J1031" s="56"/>
      <c r="K1031" s="56"/>
      <c r="L1031" s="74">
        <v>1577760.31</v>
      </c>
      <c r="M1031" s="67">
        <v>46082</v>
      </c>
    </row>
    <row r="1032" spans="1:13" x14ac:dyDescent="0.2">
      <c r="A1032" s="54"/>
      <c r="B1032" s="69" t="s">
        <v>1414</v>
      </c>
      <c r="C1032" s="96" t="s">
        <v>43</v>
      </c>
      <c r="D1032" s="96" t="s">
        <v>1615</v>
      </c>
      <c r="E1032" s="75"/>
      <c r="F1032" s="56"/>
      <c r="G1032" s="139"/>
      <c r="H1032" s="70">
        <v>46085.682743055557</v>
      </c>
      <c r="I1032" s="56"/>
      <c r="J1032" s="56"/>
      <c r="K1032" s="56"/>
      <c r="L1032" s="71">
        <v>76205</v>
      </c>
      <c r="M1032" s="67">
        <v>46082</v>
      </c>
    </row>
    <row r="1033" spans="1:13" x14ac:dyDescent="0.2">
      <c r="A1033" s="54"/>
      <c r="B1033" s="72" t="s">
        <v>1415</v>
      </c>
      <c r="C1033" s="56" t="s">
        <v>204</v>
      </c>
      <c r="D1033" s="96" t="s">
        <v>1615</v>
      </c>
      <c r="E1033" s="75"/>
      <c r="F1033" s="56"/>
      <c r="G1033" s="139"/>
      <c r="H1033" s="73">
        <v>46085.505428240744</v>
      </c>
      <c r="I1033" s="56"/>
      <c r="J1033" s="56"/>
      <c r="K1033" s="56"/>
      <c r="L1033" s="74">
        <v>1785000</v>
      </c>
      <c r="M1033" s="67">
        <v>46082</v>
      </c>
    </row>
    <row r="1034" spans="1:13" x14ac:dyDescent="0.2">
      <c r="A1034" s="54"/>
      <c r="B1034" s="69" t="s">
        <v>1416</v>
      </c>
      <c r="C1034" s="126" t="s">
        <v>42</v>
      </c>
      <c r="D1034" s="126" t="s">
        <v>42</v>
      </c>
      <c r="E1034" s="75"/>
      <c r="F1034" s="56"/>
      <c r="G1034" s="139"/>
      <c r="H1034" s="70">
        <v>46085.46638888889</v>
      </c>
      <c r="I1034" s="56"/>
      <c r="J1034" s="56"/>
      <c r="K1034" s="56"/>
      <c r="L1034" s="71">
        <v>2947719.25</v>
      </c>
      <c r="M1034" s="67">
        <v>46082</v>
      </c>
    </row>
    <row r="1035" spans="1:13" x14ac:dyDescent="0.2">
      <c r="A1035" s="54"/>
      <c r="B1035" s="72" t="s">
        <v>1417</v>
      </c>
      <c r="C1035" s="126" t="s">
        <v>42</v>
      </c>
      <c r="D1035" s="126" t="s">
        <v>42</v>
      </c>
      <c r="E1035" s="75"/>
      <c r="F1035" s="56"/>
      <c r="G1035" s="139"/>
      <c r="H1035" s="73">
        <v>46085.371527777781</v>
      </c>
      <c r="I1035" s="56"/>
      <c r="J1035" s="56"/>
      <c r="K1035" s="56"/>
      <c r="L1035" s="74">
        <v>1999200</v>
      </c>
      <c r="M1035" s="67">
        <v>46082</v>
      </c>
    </row>
    <row r="1036" spans="1:13" x14ac:dyDescent="0.2">
      <c r="A1036" s="54"/>
      <c r="B1036" s="69" t="s">
        <v>1418</v>
      </c>
      <c r="C1036" s="96" t="s">
        <v>43</v>
      </c>
      <c r="D1036" s="96" t="s">
        <v>1615</v>
      </c>
      <c r="E1036" s="75"/>
      <c r="F1036" s="56"/>
      <c r="G1036" s="139"/>
      <c r="H1036" s="70">
        <v>46084.775208333333</v>
      </c>
      <c r="I1036" s="56"/>
      <c r="J1036" s="56"/>
      <c r="K1036" s="56"/>
      <c r="L1036" s="71">
        <v>241710</v>
      </c>
      <c r="M1036" s="67">
        <v>46082</v>
      </c>
    </row>
    <row r="1037" spans="1:13" x14ac:dyDescent="0.2">
      <c r="A1037" s="54"/>
      <c r="B1037" s="72" t="s">
        <v>1419</v>
      </c>
      <c r="C1037" s="56" t="s">
        <v>204</v>
      </c>
      <c r="D1037" s="96" t="s">
        <v>1615</v>
      </c>
      <c r="E1037" s="75"/>
      <c r="F1037" s="56"/>
      <c r="G1037" s="139"/>
      <c r="H1037" s="73">
        <v>46084.66978009259</v>
      </c>
      <c r="I1037" s="56"/>
      <c r="J1037" s="56"/>
      <c r="K1037" s="56"/>
      <c r="L1037" s="74">
        <v>998350.5</v>
      </c>
      <c r="M1037" s="67">
        <v>46082</v>
      </c>
    </row>
    <row r="1038" spans="1:13" x14ac:dyDescent="0.2">
      <c r="A1038" s="54"/>
      <c r="B1038" s="69" t="s">
        <v>1420</v>
      </c>
      <c r="C1038" s="126" t="s">
        <v>42</v>
      </c>
      <c r="D1038" s="126" t="s">
        <v>42</v>
      </c>
      <c r="E1038" s="75"/>
      <c r="F1038" s="56"/>
      <c r="G1038" s="139"/>
      <c r="H1038" s="70">
        <v>46084.638182870367</v>
      </c>
      <c r="I1038" s="56"/>
      <c r="J1038" s="56"/>
      <c r="K1038" s="56"/>
      <c r="L1038" s="71">
        <v>4151344.75</v>
      </c>
      <c r="M1038" s="67">
        <v>46082</v>
      </c>
    </row>
    <row r="1039" spans="1:13" x14ac:dyDescent="0.2">
      <c r="A1039" s="54"/>
      <c r="B1039" s="72" t="s">
        <v>1421</v>
      </c>
      <c r="C1039" s="56" t="s">
        <v>204</v>
      </c>
      <c r="D1039" s="96" t="s">
        <v>1615</v>
      </c>
      <c r="E1039" s="75"/>
      <c r="F1039" s="56"/>
      <c r="G1039" s="139"/>
      <c r="H1039" s="73">
        <v>46084.627002314817</v>
      </c>
      <c r="I1039" s="56"/>
      <c r="J1039" s="56"/>
      <c r="K1039" s="56"/>
      <c r="L1039" s="74">
        <v>3499999.44</v>
      </c>
      <c r="M1039" s="67">
        <v>46082</v>
      </c>
    </row>
    <row r="1040" spans="1:13" x14ac:dyDescent="0.2">
      <c r="A1040" s="54"/>
      <c r="B1040" s="69" t="s">
        <v>1422</v>
      </c>
      <c r="C1040" s="56" t="s">
        <v>204</v>
      </c>
      <c r="D1040" s="96" t="s">
        <v>1615</v>
      </c>
      <c r="E1040" s="75"/>
      <c r="F1040" s="56"/>
      <c r="G1040" s="139"/>
      <c r="H1040" s="70">
        <v>46084.476331018515</v>
      </c>
      <c r="I1040" s="56"/>
      <c r="J1040" s="56"/>
      <c r="K1040" s="56"/>
      <c r="L1040" s="71">
        <v>749999.88</v>
      </c>
      <c r="M1040" s="67">
        <v>46082</v>
      </c>
    </row>
    <row r="1041" spans="1:13" x14ac:dyDescent="0.2">
      <c r="A1041" s="54"/>
      <c r="B1041" s="72" t="s">
        <v>1423</v>
      </c>
      <c r="C1041" s="56" t="s">
        <v>204</v>
      </c>
      <c r="D1041" s="96" t="s">
        <v>1615</v>
      </c>
      <c r="E1041" s="75"/>
      <c r="F1041" s="56"/>
      <c r="G1041" s="139"/>
      <c r="H1041" s="73">
        <v>46084.419270833336</v>
      </c>
      <c r="I1041" s="56"/>
      <c r="J1041" s="56"/>
      <c r="K1041" s="56"/>
      <c r="L1041" s="74">
        <v>144000</v>
      </c>
      <c r="M1041" s="67">
        <v>46082</v>
      </c>
    </row>
    <row r="1042" spans="1:13" x14ac:dyDescent="0.2">
      <c r="A1042" s="54"/>
      <c r="B1042" s="69" t="s">
        <v>1424</v>
      </c>
      <c r="C1042" s="56" t="s">
        <v>204</v>
      </c>
      <c r="D1042" s="96" t="s">
        <v>1615</v>
      </c>
      <c r="E1042" s="75"/>
      <c r="F1042" s="56"/>
      <c r="G1042" s="139"/>
      <c r="H1042" s="70">
        <v>46083.688680555555</v>
      </c>
      <c r="I1042" s="56"/>
      <c r="J1042" s="56"/>
      <c r="K1042" s="56"/>
      <c r="L1042" s="71">
        <v>1256497.2</v>
      </c>
      <c r="M1042" s="67">
        <v>46082</v>
      </c>
    </row>
    <row r="1043" spans="1:13" x14ac:dyDescent="0.2">
      <c r="A1043" s="54"/>
      <c r="B1043" s="72" t="s">
        <v>1425</v>
      </c>
      <c r="C1043" s="56" t="s">
        <v>204</v>
      </c>
      <c r="D1043" s="96" t="s">
        <v>1615</v>
      </c>
      <c r="E1043" s="75"/>
      <c r="F1043" s="56"/>
      <c r="G1043" s="139"/>
      <c r="H1043" s="73">
        <v>46083.687199074076</v>
      </c>
      <c r="I1043" s="56"/>
      <c r="J1043" s="56"/>
      <c r="K1043" s="56"/>
      <c r="L1043" s="74">
        <v>2925501.95</v>
      </c>
      <c r="M1043" s="67">
        <v>46082</v>
      </c>
    </row>
    <row r="1044" spans="1:13" x14ac:dyDescent="0.2">
      <c r="A1044" s="54"/>
      <c r="B1044" s="69" t="s">
        <v>1426</v>
      </c>
      <c r="C1044" s="56" t="s">
        <v>204</v>
      </c>
      <c r="D1044" s="96" t="s">
        <v>1615</v>
      </c>
      <c r="E1044" s="75"/>
      <c r="F1044" s="56"/>
      <c r="G1044" s="139"/>
      <c r="H1044" s="70">
        <v>46083.627812500003</v>
      </c>
      <c r="I1044" s="56"/>
      <c r="J1044" s="56"/>
      <c r="K1044" s="56"/>
      <c r="L1044" s="71">
        <v>1523200</v>
      </c>
      <c r="M1044" s="67">
        <v>46082</v>
      </c>
    </row>
    <row r="1045" spans="1:13" x14ac:dyDescent="0.2">
      <c r="A1045" s="54"/>
      <c r="B1045" s="72" t="s">
        <v>1427</v>
      </c>
      <c r="C1045" s="56" t="s">
        <v>204</v>
      </c>
      <c r="D1045" s="96" t="s">
        <v>1615</v>
      </c>
      <c r="E1045" s="75"/>
      <c r="F1045" s="56"/>
      <c r="G1045" s="139"/>
      <c r="H1045" s="73">
        <v>46083.616400462961</v>
      </c>
      <c r="I1045" s="56"/>
      <c r="J1045" s="56"/>
      <c r="K1045" s="56"/>
      <c r="L1045" s="74">
        <v>1428000</v>
      </c>
      <c r="M1045" s="67">
        <v>46082</v>
      </c>
    </row>
    <row r="1046" spans="1:13" x14ac:dyDescent="0.2">
      <c r="A1046" s="54"/>
      <c r="B1046" s="69" t="s">
        <v>1428</v>
      </c>
      <c r="C1046" s="56" t="s">
        <v>204</v>
      </c>
      <c r="D1046" s="96" t="s">
        <v>1615</v>
      </c>
      <c r="E1046" s="75"/>
      <c r="F1046" s="56"/>
      <c r="G1046" s="139"/>
      <c r="H1046" s="70">
        <v>46083.493946759256</v>
      </c>
      <c r="I1046" s="56"/>
      <c r="J1046" s="56"/>
      <c r="K1046" s="56"/>
      <c r="L1046" s="71">
        <v>698530</v>
      </c>
      <c r="M1046" s="67">
        <v>46082</v>
      </c>
    </row>
    <row r="1047" spans="1:13" x14ac:dyDescent="0.2">
      <c r="A1047" s="54"/>
      <c r="B1047" s="69" t="s">
        <v>1429</v>
      </c>
      <c r="C1047" s="56" t="s">
        <v>204</v>
      </c>
      <c r="D1047" s="96" t="s">
        <v>1615</v>
      </c>
      <c r="E1047" s="75"/>
      <c r="F1047" s="56"/>
      <c r="G1047" s="139"/>
      <c r="H1047" s="70">
        <v>46083.451562499999</v>
      </c>
      <c r="I1047" s="56"/>
      <c r="J1047" s="56"/>
      <c r="K1047" s="56"/>
      <c r="L1047" s="71">
        <v>276109.75</v>
      </c>
      <c r="M1047" s="67">
        <v>46082</v>
      </c>
    </row>
  </sheetData>
  <sortState xmlns:xlrd2="http://schemas.microsoft.com/office/spreadsheetml/2017/richdata2" ref="A5:M1047">
    <sortCondition ref="H5:H1047"/>
  </sortState>
  <phoneticPr fontId="0" type="noConversion"/>
  <conditionalFormatting sqref="G74:G76">
    <cfRule type="containsText" dxfId="0" priority="1" operator="containsText" text="PENDIENTE">
      <formula>NOT(ISERROR(SEARCH("PENDIENTE",G74)))</formula>
    </cfRule>
  </conditionalFormatting>
  <dataValidations xWindow="322" yWindow="363" count="44">
    <dataValidation allowBlank="1" showInputMessage="1" showErrorMessage="1" promptTitle="Advertencia" prompt="El archivo pdf asociado a esta Resolución, debe tener el mismo nombre señalado en esta celda, considerando la siguiente estructura: N° de Centro Financiero de su región (con dos dígitos) -Tipo y N° Resolución. Ejemplo: 02-FR N° 348; 08-DER N° 54." sqref="D757:E757 D761:E761 D781:E781 C4:D4 D712:E712 E706:E708 E753:E755 E777:E779 C162:C173 D741:E741 E702:E703 D819:E819 E135:E160 C43:C45 E614:E623 E194:E196 H21:H29 F43:F45 E181:E185 E63:E64 E601:E612 C99:C112 C194:C238 E466 E440 E448:E451 E419 E413:E415 E426 E443:E445 H292:H298 F303:F305 F306:G306 C385:C386 C381:C382 C341:C346 C418:C425 C431:C432 C414:C416 E331:E335 C428:C429 E402:E410 E571:E599 E485:E489 H482:H483 H632 H637 H639:H643 H647 H654:H664 E531:E532 E534 E555:E556 E563:E564 E676:E677 E679 E688 G493 E471:E472 E628:E666 E625 C273:C284 C555:C599 E281:E298 E536:E549 E517:E528 H518 C289:C309 E474:E483 C318:C319 C322:C335 E340:E346 C404:C410 C350:C351 E492:E515 C364:C372 C531:C553 E201 C181:C185 E162:E173 E695 C13:C29 E13:E29 C434:C528 E307:E309 C122:C124 C63:C64 C127 C130:C160 D702:D711 D713:D740 D742:D756 D758:D760 D782:D818 D762:D780 E763 D820:D1047 C601:C1047" xr:uid="{7B885710-249E-4DAC-95E7-144E2C4C8488}"/>
    <dataValidation showInputMessage="1" showErrorMessage="1" sqref="E354:E356 C354 C30:C42 E30:E42" xr:uid="{BA9AD600-2CD0-4F20-903A-3A37A3D054E0}"/>
    <dataValidation type="list" allowBlank="1" showInputMessage="1" showErrorMessage="1" sqref="B323 B435 B536:B542 B768 B702:B705 B770:B772 B707:B711 B713 B774:B776 B739:B740 B782:B786 B721:B731 B733:B737 B764:B766 B163 B426:B427 B316:B317 B416:B417 B284:B286 B288 B355:B356 B373:B374 B211 B430 B433 B403 B474 B495 B520:B521 B534 B363 B555:B556 B563:B564 B617 B620 B665:B666 B624:B630 B679 B688 B695 B488:B490 B528:B532 B570 B383:B384 B413 B437 B514:B515 B676:B677 B51 B99:B101 B310 B312 D51 D99:D101 D211 D284 D310 D312 D323 D416 D435 D437 D541" xr:uid="{B5F31915-399E-411E-966B-05E6E7F0EB92}">
      <formula1>#REF!</formula1>
    </dataValidation>
    <dataValidation type="list" allowBlank="1" showInputMessage="1" showErrorMessage="1" sqref="G788:G794" xr:uid="{1EB9393A-14B2-4250-A9DF-8752B25AD5A5}">
      <formula1>$HO$62566:$HO$62570</formula1>
    </dataValidation>
    <dataValidation type="list" allowBlank="1" showInputMessage="1" showErrorMessage="1" sqref="B827" xr:uid="{14E2D686-AB15-4CC4-A515-59D9DBA2F916}">
      <formula1>$HN$62496:$HN$62504</formula1>
    </dataValidation>
    <dataValidation type="list" allowBlank="1" showInputMessage="1" showErrorMessage="1" sqref="B826" xr:uid="{C319F96E-AF9E-41D4-AC9E-7807005FC8BB}">
      <formula1>$HN$62498:$HN$62509</formula1>
    </dataValidation>
    <dataValidation type="list" allowBlank="1" showInputMessage="1" showErrorMessage="1" sqref="B824" xr:uid="{AFF4FA0E-A954-4F13-8204-B8C95482C4A8}">
      <formula1>$HN$62435:$HN$62443</formula1>
    </dataValidation>
    <dataValidation type="list" allowBlank="1" showInputMessage="1" showErrorMessage="1" sqref="B828:B829" xr:uid="{70DB5BE9-0B24-49C6-8719-FEBD589B7972}">
      <formula1>$HN$62498:$HN$62506</formula1>
    </dataValidation>
    <dataValidation type="list" allowBlank="1" showInputMessage="1" showErrorMessage="1" sqref="A772" xr:uid="{F575E699-D420-49AB-A441-CF269D8404AF}">
      <formula1>$P$6:$P$10</formula1>
    </dataValidation>
    <dataValidation type="list" allowBlank="1" showInputMessage="1" showErrorMessage="1" sqref="B762" xr:uid="{F67923FE-847A-4C87-B446-3E1C1C3ABCB1}">
      <formula1>$HN$62512:$HN$62522</formula1>
    </dataValidation>
    <dataValidation type="list" allowBlank="1" showInputMessage="1" showErrorMessage="1" sqref="G821:G835" xr:uid="{F87D7B16-9F08-4D8C-8EF5-2D326FD54F4C}">
      <formula1>$HO$62498:$HO$62502</formula1>
    </dataValidation>
    <dataValidation type="list" allowBlank="1" showInputMessage="1" showErrorMessage="1" sqref="B825 B820:B822 B830:B835 B813:B818 B717:B719 B756 B758:B760 B788 B790:B794 B797:B809 B714:B715 B742:B744 B746:B747 B749:B752" xr:uid="{97ED0498-BA0D-46D2-8530-E176E2B1DF37}">
      <formula1>$HN$62499:$HN$62508</formula1>
    </dataValidation>
    <dataValidation type="list" allowBlank="1" showInputMessage="1" showErrorMessage="1" sqref="F80:F112" xr:uid="{046D5DDC-69E4-4C6F-BB7E-9589F09EAFEE}">
      <formula1>$IQ$62831:$IQ$62835</formula1>
    </dataValidation>
    <dataValidation type="list" allowBlank="1" showInputMessage="1" showErrorMessage="1" sqref="F216:F238" xr:uid="{ADD376C7-8022-4279-A80E-A5ACA0ACE4CE}">
      <formula1>$HO$61376:$HO$61380</formula1>
    </dataValidation>
    <dataValidation type="list" allowBlank="1" showInputMessage="1" showErrorMessage="1" sqref="F322:F330" xr:uid="{AB3B71D2-E667-42C8-BDDB-77AF07BCD5DD}">
      <formula1>$IP$62867:$IP$62871</formula1>
    </dataValidation>
    <dataValidation type="list" allowBlank="1" showInputMessage="1" showErrorMessage="1" sqref="F350:F351" xr:uid="{DB243005-DC01-450D-AA7E-42BEBC934A66}">
      <formula1>$HP$62796:$HP$62800</formula1>
    </dataValidation>
    <dataValidation type="list" allowBlank="1" showInputMessage="1" showErrorMessage="1" sqref="F352:F353" xr:uid="{03D4AE53-90F3-4C97-85D1-B51D4AB822DD}">
      <formula1>$HN$61230:$HN$61234</formula1>
    </dataValidation>
    <dataValidation type="list" allowBlank="1" showInputMessage="1" showErrorMessage="1" sqref="F381:F386" xr:uid="{09171A82-2716-4CBC-BC3D-CEE4C0A7BB31}">
      <formula1>$HO$62918:$HO$62922</formula1>
    </dataValidation>
    <dataValidation type="list" allowBlank="1" showInputMessage="1" showErrorMessage="1" sqref="B667:B674 B551:B553 B565:B569 B535 B491 B696:B701 B680:B687 B690:B694 B606 B557:B562 B486 B533 B516 B613" xr:uid="{953121B4-563E-456C-BD47-9269B79ADA37}">
      <formula1>$HM$61440:$HM$61449</formula1>
    </dataValidation>
    <dataValidation type="list" allowBlank="1" showInputMessage="1" showErrorMessage="1" sqref="F479 F621:F622 F618:F619 F614:F616 F609 F607 F601:F603 F522:F527 F517 F497 F482:F483" xr:uid="{22948EA1-0EDF-4DCB-896A-5FC587990A6C}">
      <formula1>$HM$62744:$HM$62748</formula1>
    </dataValidation>
    <dataValidation type="list" allowBlank="1" showInputMessage="1" showErrorMessage="1" sqref="G667:G701" xr:uid="{B525830C-E070-448D-A614-7EE2753C1F1B}">
      <formula1>$HN$61440:$HN$61444</formula1>
    </dataValidation>
    <dataValidation type="list" allowBlank="1" showInputMessage="1" showErrorMessage="1" sqref="F570" xr:uid="{2605DDBF-FBE7-456A-A26F-29CE1520F045}">
      <formula1>$IP$62892:$IP$62896</formula1>
    </dataValidation>
    <dataValidation type="list" allowBlank="1" showInputMessage="1" showErrorMessage="1" sqref="G415" xr:uid="{F2939F81-43F6-42B3-95EE-10426AC9D7ED}">
      <formula1>$HO$62890:$HO$62894</formula1>
    </dataValidation>
    <dataValidation type="list" allowBlank="1" showInputMessage="1" showErrorMessage="1" sqref="G450:G451 G437 G413:G414 G419 G461:G465 G453:G457 G459 G448" xr:uid="{C4B783DA-FED9-48B4-8DD4-DF82A812F8F5}">
      <formula1>$HO$62889:$HO$62893</formula1>
    </dataValidation>
    <dataValidation type="list" allowBlank="1" showInputMessage="1" showErrorMessage="1" sqref="G417 G441:G442" xr:uid="{F4D29B12-4EBD-4B94-9D4F-A48667A92CEC}">
      <formula1>$HO$62892:$HO$62896</formula1>
    </dataValidation>
    <dataValidation type="list" allowBlank="1" showInputMessage="1" showErrorMessage="1" sqref="G449 G452 G416 G420:G436 G438:G440 G418 G466 G458" xr:uid="{C996C69A-6512-49B5-B1F8-B47D6B4A89DA}">
      <formula1>$HO$62891:$HO$62895</formula1>
    </dataValidation>
    <dataValidation type="list" allowBlank="1" showInputMessage="1" showErrorMessage="1" sqref="G460 G443:G447" xr:uid="{6DA2273B-4880-409B-8FA1-EDF53A4ABB4D}">
      <formula1>$HO$62893:$HO$62897</formula1>
    </dataValidation>
    <dataValidation type="list" allowBlank="1" showInputMessage="1" showErrorMessage="1" sqref="F295:F298" xr:uid="{AEA85CD6-2165-44D8-A561-DA2140F34783}">
      <formula1>$HM$62738:$HM$62742</formula1>
    </dataValidation>
    <dataValidation type="list" allowBlank="1" showInputMessage="1" showErrorMessage="1" sqref="F292:F293" xr:uid="{F0EC1439-281C-455D-AE4C-25271D783F7F}">
      <formula1>$HM$62792:$HM$62796</formula1>
    </dataValidation>
    <dataValidation type="list" allowBlank="1" showInputMessage="1" showErrorMessage="1" sqref="B311" xr:uid="{93BA5245-A288-49DD-A000-A8B27BF21D06}">
      <formula1>$A$2:$A$11</formula1>
    </dataValidation>
    <dataValidation type="list" allowBlank="1" showInputMessage="1" showErrorMessage="1" sqref="G467:G470" xr:uid="{04239D4F-3B23-4BFE-B38F-264F65AAE3D2}">
      <formula1>$HN$61434:$HN$61438</formula1>
    </dataValidation>
    <dataValidation type="list" allowBlank="1" showInputMessage="1" showErrorMessage="1" sqref="B301:B302 B340 B438:B470 B436 B434 B431:B432 B428:B429 B418:B425 B414:B415 B387:B391 B385 B382 B354 B287 B299 B322 B324:B325" xr:uid="{E4BE5673-E3CB-44AE-9EDE-D3AACA573111}">
      <formula1>$P$6:$P$13</formula1>
    </dataValidation>
    <dataValidation type="list" allowBlank="1" showInputMessage="1" showErrorMessage="1" sqref="F299:F302 F484:F490" xr:uid="{5F41E875-0964-4D04-9DE2-A5A1DD7FBEA4}">
      <formula1>$IP$63151:$IP$63155</formula1>
    </dataValidation>
    <dataValidation type="list" allowBlank="1" showInputMessage="1" showErrorMessage="1" sqref="F49:F62" xr:uid="{A6F752F6-11F9-4518-B044-AED2BF3FC2FB}">
      <formula1>$T$6:$T$12</formula1>
    </dataValidation>
    <dataValidation type="list" allowBlank="1" showInputMessage="1" showErrorMessage="1" sqref="G272:G274 F275:F280" xr:uid="{4ABC5AE9-6AD1-4E6D-8D53-6781C3C502CD}">
      <formula1>$HP$62840:$HP$62844</formula1>
    </dataValidation>
    <dataValidation type="list" allowBlank="1" showInputMessage="1" showErrorMessage="1" sqref="F23:F24" xr:uid="{A39203B3-C8FE-4955-9E5D-6F9E7399C759}">
      <formula1>$HN$62734:$HN$62738</formula1>
    </dataValidation>
    <dataValidation type="list" allowBlank="1" showInputMessage="1" showErrorMessage="1" sqref="F20 F26:F29" xr:uid="{C8AFA3D0-2416-43B2-B5EA-624A3212EBA9}">
      <formula1>$HN$62680:$HN$62684</formula1>
    </dataValidation>
    <dataValidation type="list" allowBlank="1" showInputMessage="1" showErrorMessage="1" sqref="F25 B238 B58 B275:B280 F294 B212:B215 B386 B404:B412 B357:B362 F480:F481 B492:B494 B571:B599 B614:B616 B618:B619 B621:B622 F496 F498:F502 F604:F605 F608 F631:F664 B604:B605 F610:F612 B607:B612 B543:B547 B526 B511:B513 F518:F519 B517:B519 F509:F513 B376:B380 B475:B483 F475:F478 B393:B401 B329:B338 B364:B372 B341:B353 B306:B309 B318:B321 B225:B235 F289:F291 B289:B298 B52 B102:B111 B177:B192 B174 B128:B159 B77:B78 B22:B29 B67 B63:B65 B656:B664 F21:F22 F13:F19 B13:B16 B19:B20 B69:B73 B221:B223 B303:B304 B326:B327 B496:B504 B509 B522:B524 B601:B602 B631:B644 B646:B653 B43:B50 B194:B210 B313:B315" xr:uid="{33FC7914-2D86-4275-A5A3-329DF25AD23A}">
      <formula1>#REF!</formula1>
    </dataValidation>
    <dataValidation type="list" allowBlank="1" showInputMessage="1" showErrorMessage="1" sqref="F210" xr:uid="{C5E075AE-7E81-4324-84A6-E95EBDBC8C6E}">
      <formula1>$HP$62835:$HP$62839</formula1>
    </dataValidation>
    <dataValidation type="list" allowBlank="1" showInputMessage="1" showErrorMessage="1" sqref="F197:F198 F200:F202 F208" xr:uid="{2A71DBE1-A9F9-48AD-A205-4922E17C0579}">
      <formula1>$HP$62833:$HP$62837</formula1>
    </dataValidation>
    <dataValidation type="list" allowBlank="1" showInputMessage="1" showErrorMessage="1" sqref="F199" xr:uid="{B90F1C74-63A0-49CE-BC55-77AB228B7F54}">
      <formula1>$HP$62834:$HP$62838</formula1>
    </dataValidation>
    <dataValidation type="list" allowBlank="1" showInputMessage="1" showErrorMessage="1" sqref="B165 B39 B274" xr:uid="{0805B5DD-F296-47F1-8C7E-BC3CC3016C82}">
      <formula1>$HO$62831:$HO$62841</formula1>
    </dataValidation>
    <dataValidation type="list" allowBlank="1" showInputMessage="1" showErrorMessage="1" sqref="F194:F195 F211:F215 F203:F207 F209" xr:uid="{5106BB3B-58E9-4762-AC0A-E17E177C7B55}">
      <formula1>$HP$62831:$HP$62835</formula1>
    </dataValidation>
    <dataValidation type="list" allowBlank="1" showInputMessage="1" showErrorMessage="1" sqref="F196" xr:uid="{D8EE97F0-40FF-4D67-9DB9-AF1C87EFDF42}">
      <formula1>$HP$62832:$HP$62836</formula1>
    </dataValidation>
  </dataValidations>
  <printOptions horizontalCentered="1"/>
  <pageMargins left="0.19685039370078741" right="0.31496062992125984" top="0.19685039370078741" bottom="0.39370078740157483" header="0" footer="0"/>
  <pageSetup scale="47" fitToHeight="2" orientation="landscape" r:id="rId1"/>
  <headerFooter alignWithMargins="0">
    <oddFooter>Página &amp;P de &amp;N</oddFooter>
  </headerFooter>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vt:lpstr>
      <vt:lpstr>Base Trimestral</vt:lpstr>
      <vt:lpstr>'Base Trimestral'!Área_de_impresión</vt:lpstr>
      <vt:lpstr>Tabla!Área_de_impresión</vt:lpstr>
      <vt:lpstr>'Base Trimestral'!Títulos_a_imprimir</vt:lpstr>
    </vt:vector>
  </TitlesOfParts>
  <Company>Ministerio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peherrera</dc:creator>
  <cp:lastModifiedBy>Raul Abarzua</cp:lastModifiedBy>
  <cp:lastPrinted>2022-01-26T18:31:30Z</cp:lastPrinted>
  <dcterms:created xsi:type="dcterms:W3CDTF">2010-01-18T18:28:17Z</dcterms:created>
  <dcterms:modified xsi:type="dcterms:W3CDTF">2026-04-30T03:30:12Z</dcterms:modified>
</cp:coreProperties>
</file>