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defaultThemeVersion="124226"/>
  <mc:AlternateContent xmlns:mc="http://schemas.openxmlformats.org/markup-compatibility/2006">
    <mc:Choice Requires="x15">
      <x15ac:absPath xmlns:x15ac="http://schemas.microsoft.com/office/spreadsheetml/2010/11/ac" url="C:\Users\rabarzua\Documents\Compartido Nicolas and Raul\2026\04 Glosa\3. Trimestrales\1.- Primer Trimestre\"/>
    </mc:Choice>
  </mc:AlternateContent>
  <xr:revisionPtr revIDLastSave="0" documentId="13_ncr:1_{EEE08ABA-F760-461E-AC46-6F2B0C2AE0C6}" xr6:coauthVersionLast="47" xr6:coauthVersionMax="47" xr10:uidLastSave="{00000000-0000-0000-0000-000000000000}"/>
  <bookViews>
    <workbookView xWindow="-57720" yWindow="0" windowWidth="29040" windowHeight="15840" xr2:uid="{00000000-000D-0000-FFFF-FFFF00000000}"/>
  </bookViews>
  <sheets>
    <sheet name="Primer Trimestre del año 2026" sheetId="14" r:id="rId1"/>
    <sheet name="Resumen por Región" sheetId="8" r:id="rId2"/>
    <sheet name="Por Mes y Catalogo" sheetId="10" r:id="rId3"/>
  </sheets>
  <definedNames>
    <definedName name="_xlnm._FilterDatabase" localSheetId="0" hidden="1">'Primer Trimestre del año 2026'!$A$1:$M$1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I44" i="14" l="1"/>
  <c r="C6" i="8" l="1"/>
  <c r="C7" i="8"/>
  <c r="C8" i="8"/>
  <c r="C9" i="8"/>
  <c r="C10" i="8"/>
  <c r="C11" i="8"/>
  <c r="C12" i="8"/>
  <c r="C13" i="8"/>
  <c r="C14" i="8"/>
  <c r="C15" i="8"/>
  <c r="C16" i="8"/>
  <c r="C17" i="8"/>
  <c r="C18" i="8"/>
  <c r="C19" i="8"/>
  <c r="C20" i="8"/>
  <c r="C21" i="8"/>
  <c r="C22" i="8"/>
  <c r="C23" i="8"/>
  <c r="C24" i="8"/>
  <c r="C5" i="8"/>
  <c r="J24" i="8"/>
  <c r="K25" i="8"/>
  <c r="J25" i="8"/>
  <c r="I25" i="8"/>
  <c r="C26" i="8"/>
  <c r="T9" i="10"/>
  <c r="C25" i="8" l="1"/>
  <c r="C27" i="8" s="1"/>
  <c r="R8" i="10"/>
  <c r="R9" i="10"/>
  <c r="R10" i="10"/>
  <c r="R11" i="10"/>
  <c r="T11" i="10" s="1"/>
  <c r="D25" i="8" l="1"/>
  <c r="E25" i="8"/>
  <c r="F25" i="8"/>
  <c r="G6" i="8"/>
  <c r="G7" i="8"/>
  <c r="G8" i="8"/>
  <c r="G9" i="8"/>
  <c r="G10" i="8"/>
  <c r="G11" i="8"/>
  <c r="G12" i="8"/>
  <c r="G13" i="8"/>
  <c r="G14" i="8"/>
  <c r="G15" i="8"/>
  <c r="G16" i="8"/>
  <c r="G17" i="8"/>
  <c r="G18" i="8"/>
  <c r="G19" i="8"/>
  <c r="G20" i="8"/>
  <c r="G21" i="8"/>
  <c r="G22" i="8"/>
  <c r="G23" i="8"/>
  <c r="G24" i="8"/>
  <c r="G5" i="8"/>
  <c r="G25" i="8" l="1"/>
  <c r="J44" i="14" s="1"/>
  <c r="U10" i="10" l="1"/>
  <c r="U9" i="10"/>
  <c r="U11" i="10"/>
  <c r="S7" i="10"/>
  <c r="Q7" i="10"/>
  <c r="P7" i="10"/>
  <c r="O7" i="10"/>
  <c r="N7" i="10"/>
  <c r="M7" i="10"/>
  <c r="L7" i="10"/>
  <c r="K7" i="10"/>
  <c r="J7" i="10"/>
  <c r="I7" i="10"/>
  <c r="H7" i="10"/>
  <c r="G7" i="10"/>
  <c r="F7" i="10"/>
  <c r="T8" i="10" l="1"/>
  <c r="U8" i="10"/>
  <c r="U7" i="10" s="1"/>
  <c r="R7" i="10"/>
  <c r="T7" i="10" l="1"/>
</calcChain>
</file>

<file path=xl/sharedStrings.xml><?xml version="1.0" encoding="utf-8"?>
<sst xmlns="http://schemas.openxmlformats.org/spreadsheetml/2006/main" count="395" uniqueCount="206">
  <si>
    <t>Indicar Nombre de Región</t>
  </si>
  <si>
    <t>DV</t>
  </si>
  <si>
    <t>RUT</t>
  </si>
  <si>
    <t>Monto $</t>
  </si>
  <si>
    <t>Detalle</t>
  </si>
  <si>
    <t>Región</t>
  </si>
  <si>
    <t>Región de Atacama</t>
  </si>
  <si>
    <t>Región del Maule</t>
  </si>
  <si>
    <t>Medio de publicación</t>
  </si>
  <si>
    <t>Región de Ñuble</t>
  </si>
  <si>
    <t>Publicidad y Difusión</t>
  </si>
  <si>
    <t>Subt.</t>
  </si>
  <si>
    <t>Ítem</t>
  </si>
  <si>
    <t>Asig.</t>
  </si>
  <si>
    <t>DENOMINACIONES</t>
  </si>
  <si>
    <t>ENERO</t>
  </si>
  <si>
    <t>FEBRERO</t>
  </si>
  <si>
    <t>MARZO</t>
  </si>
  <si>
    <t>ABRIL</t>
  </si>
  <si>
    <t>MAYO</t>
  </si>
  <si>
    <t>JUNIO</t>
  </si>
  <si>
    <t>JULIO</t>
  </si>
  <si>
    <t>AGOSTO</t>
  </si>
  <si>
    <t>SEPTIEMBRE</t>
  </si>
  <si>
    <t>OCTUBRE</t>
  </si>
  <si>
    <t>NOVIEMBRE</t>
  </si>
  <si>
    <t>DICIEMBRE</t>
  </si>
  <si>
    <t>Total Acum.
(Ene-Dic)</t>
  </si>
  <si>
    <t>Ppto. Vigente</t>
  </si>
  <si>
    <t>% de Avance</t>
  </si>
  <si>
    <t>Saldo $</t>
  </si>
  <si>
    <t>07</t>
  </si>
  <si>
    <t/>
  </si>
  <si>
    <t>001</t>
  </si>
  <si>
    <t>Servicios de publicidad</t>
  </si>
  <si>
    <t>002</t>
  </si>
  <si>
    <t>Servicios de impresión</t>
  </si>
  <si>
    <t>003</t>
  </si>
  <si>
    <t>Servicios de encuadernación y empaste</t>
  </si>
  <si>
    <t>999</t>
  </si>
  <si>
    <t>Otros</t>
  </si>
  <si>
    <t>N°</t>
  </si>
  <si>
    <t>Arica y Parinacota</t>
  </si>
  <si>
    <t>Región de Tarapacá</t>
  </si>
  <si>
    <t>Región de Antofagasta</t>
  </si>
  <si>
    <t>Región de Coquimbo</t>
  </si>
  <si>
    <t>Región de Valparaíso</t>
  </si>
  <si>
    <t>Región de O´Higgins</t>
  </si>
  <si>
    <t>Región del Biobío</t>
  </si>
  <si>
    <t>Región de La Araucania</t>
  </si>
  <si>
    <t>Región de Los Rios</t>
  </si>
  <si>
    <t>Región de Los Lagos</t>
  </si>
  <si>
    <t>Región de Aysén</t>
  </si>
  <si>
    <t>Región de Magallanes</t>
  </si>
  <si>
    <t>RM Centro Norte</t>
  </si>
  <si>
    <t>RM Oriente</t>
  </si>
  <si>
    <t>RM Sur</t>
  </si>
  <si>
    <t>RM Occidente</t>
  </si>
  <si>
    <t>Fiscalia Nacional</t>
  </si>
  <si>
    <t>Monto en $</t>
  </si>
  <si>
    <t>I Trimestre</t>
  </si>
  <si>
    <t>II Trimestre</t>
  </si>
  <si>
    <t>III Trimestre</t>
  </si>
  <si>
    <t>IV Trimestre</t>
  </si>
  <si>
    <t>TOTAL   $</t>
  </si>
  <si>
    <t>Total Acumulado</t>
  </si>
  <si>
    <t>Razón Social</t>
  </si>
  <si>
    <t>Modalidad de Compra</t>
  </si>
  <si>
    <t>Tipo de Publicidad Contratada</t>
  </si>
  <si>
    <t>Propósito u Objetivo de la Actividad Comunicacional</t>
  </si>
  <si>
    <t>Público al cual va dirigida la Actividad Comunicacional</t>
  </si>
  <si>
    <t xml:space="preserve">Fecha </t>
  </si>
  <si>
    <t>NOTA:</t>
  </si>
  <si>
    <t>S/P</t>
  </si>
  <si>
    <t>El Ministerio Público no realiza ningún tipo de Campaña Publicitaria, en televisión, radio u otros proveedores durante el primer trimestre del año 2026.</t>
  </si>
  <si>
    <t>Enero</t>
  </si>
  <si>
    <t>Febrero</t>
  </si>
  <si>
    <t>Marzo</t>
  </si>
  <si>
    <t>Publicación llamado a concurso público para proveer cargo vacante en Fiscalía Regional</t>
  </si>
  <si>
    <t>Compra ágil</t>
  </si>
  <si>
    <t>Aviso en el Diario</t>
  </si>
  <si>
    <t>Contratación de cargo vacante</t>
  </si>
  <si>
    <t>Postulantes que cumplan los requisitos solicitados.</t>
  </si>
  <si>
    <t>k</t>
  </si>
  <si>
    <t xml:space="preserve">Región de Antofagasta  </t>
  </si>
  <si>
    <t xml:space="preserve">Llamado a concurso Publico para proveer el cargo de Abogado Asesor para Fiscalía Regional
</t>
  </si>
  <si>
    <t xml:space="preserve">Diario El Mercurio de Antofagasta </t>
  </si>
  <si>
    <t>Contratación de cargos vacantes</t>
  </si>
  <si>
    <t>K</t>
  </si>
  <si>
    <t>Diario Atacama</t>
  </si>
  <si>
    <t>Contratación Directa Reglamento de Compra Ministerio Público.</t>
  </si>
  <si>
    <t>Publicación  Extracto de sentencia por tutela laboral.</t>
  </si>
  <si>
    <t>Diario El Día</t>
  </si>
  <si>
    <t>Contratación directa inferior a 3 UTM</t>
  </si>
  <si>
    <t>Cumplimiento de sentencia laboral</t>
  </si>
  <si>
    <t>Comunidad de la región de coquimbo</t>
  </si>
  <si>
    <t>Diario El Mercurio de Valparaíso</t>
  </si>
  <si>
    <t>Llamado a proveer cargo vacante.</t>
  </si>
  <si>
    <t>Postulantes que cumplan con los requisitos solicitados.</t>
  </si>
  <si>
    <t>Región del Libertador Gral. Bernardo O'Higgins</t>
  </si>
  <si>
    <t>Publicación concurso público cargo auxiliar FL Rancagua día Domingo 8 de marzo</t>
  </si>
  <si>
    <t>Diario El Rancagüino</t>
  </si>
  <si>
    <t>Compra menor a 3 UTM</t>
  </si>
  <si>
    <t>Aviso en Diario</t>
  </si>
  <si>
    <t>Llamado a proveer cargo vacante</t>
  </si>
  <si>
    <t>Postulantes que cumplan con los requisitos solicitados</t>
  </si>
  <si>
    <t>Publicación llamado concurso público</t>
  </si>
  <si>
    <t>Diario la Prensa</t>
  </si>
  <si>
    <t>Convenio Marco (Chilecompra)</t>
  </si>
  <si>
    <t xml:space="preserve">Publicación llamado concurso público para proveer cargo vacante </t>
  </si>
  <si>
    <t>Diario El Sur S.A.</t>
  </si>
  <si>
    <t>Contratación de cargo vacante auxiliar FR</t>
  </si>
  <si>
    <t>Región de La Araucanía</t>
  </si>
  <si>
    <t>Publicación aviso de llamado a concurso público para proveer  cargo en la región</t>
  </si>
  <si>
    <t>Diario El Austral</t>
  </si>
  <si>
    <t>Contratación Directa Excepción Reglamento de Compra Ministerio Público.</t>
  </si>
  <si>
    <t>Postulantes que cumplan los requisitos solicitados</t>
  </si>
  <si>
    <t>Región de Aysén del General Carlos Ibáñez del Campo</t>
  </si>
  <si>
    <t>Diario Regional El Divisadero</t>
  </si>
  <si>
    <t>Contratación Directa Reglamento de Compras Ministerio Público.</t>
  </si>
  <si>
    <t>Llamado a concurso público cargo Administrativo Operativo grado XVI para la Fiscalía Local Aysén/Cisnes.</t>
  </si>
  <si>
    <t>Publicación aviso - Técnico UAF Grado XIV, para Fiscalía  Regional de Magallanes.</t>
  </si>
  <si>
    <t>Diario local</t>
  </si>
  <si>
    <t>Contratación directa, menor 3 UTM</t>
  </si>
  <si>
    <t>Aviso diario impreso</t>
  </si>
  <si>
    <t>Proveer cargo vacante</t>
  </si>
  <si>
    <t>Que cumpla requisitos para postular</t>
  </si>
  <si>
    <t>Región Metropolitana Centro Norte</t>
  </si>
  <si>
    <t>Publicación de aviso llamado a concurso público para proveer  cargos vacantes.</t>
  </si>
  <si>
    <t>Diario El Mercurio</t>
  </si>
  <si>
    <t>Aviso en el diario</t>
  </si>
  <si>
    <t>Contratación de personal</t>
  </si>
  <si>
    <t>Llamado a concurso público para un cargo de Abogado Asistente Fiscalía de Alta Complejidad y Crimen Organizado G. XI.</t>
  </si>
  <si>
    <t>Compra Ágil N°3 - Mercado Público</t>
  </si>
  <si>
    <t>Llamado a concurso público para 3 cargos, dos Abog. Asistente FL A. Complejidad y Crimen Organizado G. X y XI. y un Auxiliar FL Las Condes G. XIX.</t>
  </si>
  <si>
    <t>Compra Ágil N°7 - Mercado Público</t>
  </si>
  <si>
    <t>Llamado a concurso público para 3 cargos, un Analista Finac. Patrimonial Fiscalía U. de A. Criminal y Focos Inv. G. X., un Administrador FL Delitos Flagrantes G. X y un Adm. Operativo de causas FL Las Condes  G.XV</t>
  </si>
  <si>
    <t>Compra Ágil N°18 - Mercado Público</t>
  </si>
  <si>
    <t>Llamado a concurso público para 2 cargos, un Auxiliar Fiscalía de Delitos Flagrantes G. XIX. - un Administrativo Fiscalía Local de Ñuñoa G. XIV.</t>
  </si>
  <si>
    <t>Compra Ágil N°14 - Mercado Público</t>
  </si>
  <si>
    <t>Región Metropolitana de Santiago Sur</t>
  </si>
  <si>
    <t>Publicación de aviso llamado a concurso público para proveer cargo vacante de Técnico Operativo grado XI, fiscalía de género VIF y delitos sexuales. Administrativo operativo grado XVII, unidad de servicios de custodia de especies y dineros, recepcionista auxiliar grado XIX, fiscalía especializada ingreso de causas y primeras diligencias.</t>
  </si>
  <si>
    <t>Publicación de aviso llamado a concurso público para proveer cargo vacante de abogado asistente de fiscal grado XI fiscalía ingreso de causas y primeras diligencias. Administrativo operativo grado XVII (2 cargos) fiscalía ingreso de causas y primeras diligencias</t>
  </si>
  <si>
    <t>Publicación de aviso llamado a concurso público para proveer cargo vacante de Administrador de fiscalía grado VIII, fiscalía local de Puente Alto, san José de Maipo y Pirque</t>
  </si>
  <si>
    <t>Región Metropolitana de Santiago Occidente</t>
  </si>
  <si>
    <t>EL Mercurio</t>
  </si>
  <si>
    <t>Publicación de aviso de concurso publico para dos cargos de Auxiliar Grado XIX Fiscalía San Bernardo</t>
  </si>
  <si>
    <t>Publicación llamado concurso público para cargo Administrador FL Chillán, Región de Ñuble.</t>
  </si>
  <si>
    <t>Diario La Discusión</t>
  </si>
  <si>
    <t>Compra Directa</t>
  </si>
  <si>
    <t>Publicación llamado concurso público para cargo Abogado Asistente FL Chillán, Región de Ñuble.</t>
  </si>
  <si>
    <t>Publicación llamado concurso público para cargo Administrativo Operativo de Causas FL Chillán, Región de Ñuble.</t>
  </si>
  <si>
    <t>Fiscalía Nacional</t>
  </si>
  <si>
    <t>Publicación del Aviso de Llamado a Concurso Público para provisión de cargos, para la Fiscalía Supraterritorial, a realizarse el día domingo 25 de enero de 2026, con ubicaciones Generales Mod 5x2 Color, en El Mercurio (Nacional). SC:46</t>
  </si>
  <si>
    <t>Publicación en el Diario Oficial del nuevo texto del Reglamento sobre Ley del Lobby del Ministerio Público, obligatorio para todas las instituciones públicas, la que se publico el día 12 de diciembre del 2025.SC:57.</t>
  </si>
  <si>
    <t>Publicación en el Diario Oficial de resoluciones de nombramiento de Fiscales Regionales y Fiscal Jefe de la Fiscalía Supraterritorial, las que se publicaron el día 05 de febrero del 2026.SC:81.</t>
  </si>
  <si>
    <t>Adquisición de dos pendones, con motivo de la formación del equipo de la Fiscalía Supraterritorial, la cual inicia el 18 de febrero de 2026.SC:62.</t>
  </si>
  <si>
    <t>Diario Oficial</t>
  </si>
  <si>
    <t>Publicación llamado concurso público para cargo Administrativo de apoyo, Grado XI y cargo de Auxiliar, Grado XVIII, de la División de Recursos Humanos, Fiscalía Nacional.</t>
  </si>
  <si>
    <t>Publicación del Aviso de Llamado a Concurso Público Profesional Ciberseguridad Grado X de la División de informática, Administrativos de apoyos, Grado XI y XV para la División de Recursos Humanos de la Fiscalía Nacional</t>
  </si>
  <si>
    <t xml:space="preserve">A toda la comunidad </t>
  </si>
  <si>
    <t>Pendón</t>
  </si>
  <si>
    <t xml:space="preserve">Imagen Institucional </t>
  </si>
  <si>
    <t>J Mosella S.P.A.</t>
  </si>
  <si>
    <t>Subsecretaria del Interior</t>
  </si>
  <si>
    <t>Región de Los Ríos</t>
  </si>
  <si>
    <t>Compra Ágil</t>
  </si>
  <si>
    <t>La Estrella de Arica</t>
  </si>
  <si>
    <t>Llamado a concurso público para proveer el cargo de auxiliar para la Fiscalía Local de Arica.</t>
  </si>
  <si>
    <t>Agencia de Comunicaciones Daniela Jachura Zambrano E.I.R.L</t>
  </si>
  <si>
    <t>Región de Arica y Parinacota</t>
  </si>
  <si>
    <t>Región Metropolitana de Santiago Oriente</t>
  </si>
  <si>
    <t>Región del Bío Bío</t>
  </si>
  <si>
    <t>La Estrella de Iquique</t>
  </si>
  <si>
    <t>Jessica del Real Lazo SPA</t>
  </si>
  <si>
    <t>Sociedad de comunicación simple SPA</t>
  </si>
  <si>
    <t>Agencia coloma carrasco publicidad Ltda.</t>
  </si>
  <si>
    <t xml:space="preserve">Región de Magallanes y de la Antártica Chilena </t>
  </si>
  <si>
    <t>Empresa de publicaciones la prensa austral Ltda.</t>
  </si>
  <si>
    <t>Cía. Periodística e imprenta tamango S.A.</t>
  </si>
  <si>
    <t>Sociedad periodística Araucanía S.A.</t>
  </si>
  <si>
    <t>Empresa periodística la discusión</t>
  </si>
  <si>
    <t>Sociedad informativa regional S.A.</t>
  </si>
  <si>
    <t>Empresa el mercurio de Valparaíso SPA</t>
  </si>
  <si>
    <t>Antonio puga y compañía Limitada</t>
  </si>
  <si>
    <t>Plan Tactic Spa</t>
  </si>
  <si>
    <t>Empresa Periodística Curicó Limitada</t>
  </si>
  <si>
    <t>Servicios Publicitarios Medios De Comunicaciones Prensa Escrita, Radial Y Otros, Lindabra Trujillo Diaz E.I.R.L.</t>
  </si>
  <si>
    <t>Xar media group spa</t>
  </si>
  <si>
    <t>Orden de compra N° 696750-63-AG</t>
  </si>
  <si>
    <t>Portal chile compra</t>
  </si>
  <si>
    <t>Letreros de publicidad</t>
  </si>
  <si>
    <t>TODA LA COMUNIDAD</t>
  </si>
  <si>
    <t>Orden de compra ° 19260043</t>
  </si>
  <si>
    <t>Orden de compra directa</t>
  </si>
  <si>
    <t>Aviso de concurso publico</t>
  </si>
  <si>
    <t>Toda la comunidad</t>
  </si>
  <si>
    <t>Publicación llamado a concurso público para proveer cargo Administrativo Grado XIV Fiscalía Regional</t>
  </si>
  <si>
    <t>Pendones para Fiscalía regional de los Ríos</t>
  </si>
  <si>
    <t>Aviso concurso publico de la Fiscalía regional de los Ríos</t>
  </si>
  <si>
    <t>Sociedad periodística Araucanía s.a.</t>
  </si>
  <si>
    <t>Llamado a concurso Publico para proveer el 
cargo de Técnico Informático Fiscalía Regional</t>
  </si>
  <si>
    <t>Llamado a concurso público cargo Administrativo de Apoyo Grado XIII para la Fiscalía Regional de Aysén y para cargo Administrativo Operativo grado XVI para la Fiscalía Local Coyhaique.</t>
  </si>
  <si>
    <t>Publicación de aviso de concurso publico para los cargos Técnico Informático Grado XIV Unidad Gestión e Informática Fiscalía Regional Occidente</t>
  </si>
  <si>
    <t>Publicación de aviso de concurso publico para los cargos Abogado Asistente Grado XI Fiscalía Curacaví</t>
  </si>
  <si>
    <t>Publicación llamado concurso público para proveer cargo Administrativo apoyo G°XV, para la Fiscalía Regional Unidad de Administración y Finanzas y Técnico Operativo de Causas G° XIII, para Fiscalía Local de Los Andes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</si>
</sst>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 #,##0_ ;_ * \-#,##0_ ;_ * &quot;-&quot;_ ;_ @_ "/>
    <numFmt numFmtId="164" formatCode="0.0%"/>
    <numFmt numFmtId="165" formatCode="#,##0_ ;[Red]\-#,##0\ "/>
  </numFmts>
  <fonts count="27"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b/>
      <sz val="10"/>
      <name val="Arial"/>
      <family val="2"/>
    </font>
    <font>
      <sz val="11"/>
      <color theme="1"/>
      <name val="Arial"/>
      <family val="2"/>
    </font>
    <font>
      <b/>
      <sz val="10"/>
      <color theme="3"/>
      <name val="Arial"/>
      <family val="2"/>
    </font>
    <font>
      <sz val="10"/>
      <color theme="1"/>
      <name val="Arial"/>
      <family val="2"/>
    </font>
    <font>
      <sz val="18"/>
      <color theme="3"/>
      <name val="Cambria"/>
      <family val="2"/>
      <scheme val="major"/>
    </font>
    <font>
      <sz val="11"/>
      <color rgb="FF9C5700"/>
      <name val="Calibri"/>
      <family val="2"/>
      <scheme val="minor"/>
    </font>
    <font>
      <sz val="9"/>
      <color rgb="FF000000"/>
      <name val="Arial"/>
      <family val="2"/>
    </font>
    <font>
      <sz val="9"/>
      <color theme="1"/>
      <name val="Calibri"/>
      <family val="2"/>
      <scheme val="minor"/>
    </font>
  </fonts>
  <fills count="3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00B0F0"/>
        <bgColor indexed="64"/>
      </patternFill>
    </fill>
    <fill>
      <patternFill patternType="solid">
        <fgColor indexed="9"/>
        <bgColor indexed="64"/>
      </patternFill>
    </fill>
    <fill>
      <patternFill patternType="solid">
        <fgColor theme="0"/>
        <bgColor indexed="64"/>
      </patternFill>
    </fill>
    <fill>
      <patternFill patternType="solid">
        <fgColor theme="8" tint="0.79998168889431442"/>
        <bgColor indexed="64"/>
      </patternFill>
    </fill>
    <fill>
      <patternFill patternType="solid">
        <fgColor rgb="FFFF0000"/>
        <bgColor indexed="64"/>
      </patternFill>
    </fill>
  </fills>
  <borders count="27">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000000"/>
      </left>
      <right style="thin">
        <color rgb="FF000000"/>
      </right>
      <top style="thin">
        <color rgb="FF000000"/>
      </top>
      <bottom style="thin">
        <color rgb="FF000000"/>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rgb="FF000000"/>
      </left>
      <right style="thin">
        <color rgb="FF000000"/>
      </right>
      <top/>
      <bottom style="thin">
        <color rgb="FF000000"/>
      </bottom>
      <diagonal/>
    </border>
    <border>
      <left style="thin">
        <color indexed="64"/>
      </left>
      <right/>
      <top style="thin">
        <color indexed="64"/>
      </top>
      <bottom style="thin">
        <color indexed="64"/>
      </bottom>
      <diagonal/>
    </border>
    <border>
      <left/>
      <right/>
      <top style="medium">
        <color indexed="64"/>
      </top>
      <bottom style="medium">
        <color indexed="64"/>
      </bottom>
      <diagonal/>
    </border>
    <border>
      <left style="thin">
        <color rgb="FF000000"/>
      </left>
      <right style="thin">
        <color rgb="FF000000"/>
      </right>
      <top/>
      <bottom/>
      <diagonal/>
    </border>
  </borders>
  <cellStyleXfs count="61">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41" fontId="1" fillId="0" borderId="0" applyFont="0" applyFill="0" applyBorder="0" applyAlignment="0" applyProtection="0"/>
    <xf numFmtId="9" fontId="1" fillId="0" borderId="0" applyFont="0" applyFill="0" applyBorder="0" applyAlignment="0" applyProtection="0"/>
    <xf numFmtId="0" fontId="18" fillId="0" borderId="0"/>
    <xf numFmtId="0" fontId="23" fillId="0" borderId="0" applyNumberFormat="0" applyFill="0" applyBorder="0" applyAlignment="0" applyProtection="0"/>
    <xf numFmtId="0" fontId="24" fillId="4"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9" fontId="18"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cellStyleXfs>
  <cellXfs count="88">
    <xf numFmtId="0" fontId="0" fillId="0" borderId="0" xfId="0"/>
    <xf numFmtId="3" fontId="0" fillId="0" borderId="0" xfId="0" applyNumberFormat="1"/>
    <xf numFmtId="41" fontId="0" fillId="0" borderId="0" xfId="42" applyFont="1"/>
    <xf numFmtId="0" fontId="0" fillId="0" borderId="13" xfId="0" applyBorder="1"/>
    <xf numFmtId="41" fontId="0" fillId="0" borderId="15" xfId="42" applyFont="1" applyFill="1" applyBorder="1"/>
    <xf numFmtId="0" fontId="0" fillId="0" borderId="14" xfId="0" applyBorder="1"/>
    <xf numFmtId="41" fontId="0" fillId="0" borderId="16" xfId="42" applyFont="1" applyFill="1" applyBorder="1"/>
    <xf numFmtId="0" fontId="18" fillId="0" borderId="0" xfId="44"/>
    <xf numFmtId="0" fontId="20" fillId="0" borderId="0" xfId="0" applyFont="1"/>
    <xf numFmtId="41" fontId="20" fillId="0" borderId="0" xfId="42" applyFont="1"/>
    <xf numFmtId="41" fontId="18" fillId="0" borderId="0" xfId="44" applyNumberFormat="1"/>
    <xf numFmtId="41" fontId="20" fillId="0" borderId="0" xfId="0" applyNumberFormat="1" applyFont="1"/>
    <xf numFmtId="0" fontId="19" fillId="34" borderId="20" xfId="44" applyFont="1" applyFill="1" applyBorder="1" applyAlignment="1">
      <alignment horizontal="center" vertical="center"/>
    </xf>
    <xf numFmtId="0" fontId="19" fillId="34" borderId="20" xfId="44" quotePrefix="1" applyFont="1" applyFill="1" applyBorder="1" applyAlignment="1">
      <alignment horizontal="center" vertical="center"/>
    </xf>
    <xf numFmtId="0" fontId="18" fillId="34" borderId="20" xfId="44" applyFill="1" applyBorder="1" applyAlignment="1">
      <alignment vertical="center"/>
    </xf>
    <xf numFmtId="3" fontId="18" fillId="0" borderId="20" xfId="44" applyNumberFormat="1" applyBorder="1" applyAlignment="1">
      <alignment vertical="center"/>
    </xf>
    <xf numFmtId="3" fontId="18" fillId="0" borderId="10" xfId="0" applyNumberFormat="1" applyFont="1" applyBorder="1" applyAlignment="1">
      <alignment wrapText="1"/>
    </xf>
    <xf numFmtId="3" fontId="22" fillId="0" borderId="10" xfId="0" applyNumberFormat="1" applyFont="1" applyBorder="1" applyAlignment="1">
      <alignment wrapText="1"/>
    </xf>
    <xf numFmtId="3" fontId="18" fillId="35" borderId="20" xfId="44" applyNumberFormat="1" applyFill="1" applyBorder="1" applyAlignment="1">
      <alignment vertical="center"/>
    </xf>
    <xf numFmtId="3" fontId="19" fillId="35" borderId="20" xfId="44" applyNumberFormat="1" applyFont="1" applyFill="1" applyBorder="1"/>
    <xf numFmtId="3" fontId="21" fillId="0" borderId="10" xfId="0" applyNumberFormat="1" applyFont="1" applyBorder="1" applyAlignment="1">
      <alignment wrapText="1"/>
    </xf>
    <xf numFmtId="164" fontId="18" fillId="0" borderId="24" xfId="43" applyNumberFormat="1" applyFont="1" applyFill="1" applyBorder="1" applyAlignment="1">
      <alignment horizontal="center" vertical="center"/>
    </xf>
    <xf numFmtId="165" fontId="18" fillId="34" borderId="20" xfId="44" applyNumberFormat="1" applyFill="1" applyBorder="1" applyAlignment="1">
      <alignment horizontal="right" vertical="center"/>
    </xf>
    <xf numFmtId="0" fontId="22" fillId="0" borderId="10" xfId="0" applyFont="1" applyBorder="1" applyAlignment="1">
      <alignment wrapText="1"/>
    </xf>
    <xf numFmtId="0" fontId="16" fillId="33" borderId="12" xfId="0" applyFont="1" applyFill="1" applyBorder="1" applyAlignment="1">
      <alignment horizontal="center"/>
    </xf>
    <xf numFmtId="0" fontId="16" fillId="33" borderId="11" xfId="0" applyFont="1" applyFill="1" applyBorder="1" applyAlignment="1">
      <alignment horizontal="center"/>
    </xf>
    <xf numFmtId="41" fontId="16" fillId="33" borderId="11" xfId="42" applyFont="1" applyFill="1" applyBorder="1"/>
    <xf numFmtId="0" fontId="19" fillId="33" borderId="18" xfId="44" applyFont="1" applyFill="1" applyBorder="1" applyAlignment="1">
      <alignment horizontal="center" vertical="center"/>
    </xf>
    <xf numFmtId="0" fontId="19" fillId="33" borderId="21" xfId="44" applyFont="1" applyFill="1" applyBorder="1" applyAlignment="1">
      <alignment horizontal="center" vertical="center"/>
    </xf>
    <xf numFmtId="0" fontId="19" fillId="36" borderId="21" xfId="44" applyFont="1" applyFill="1" applyBorder="1" applyAlignment="1">
      <alignment horizontal="center" vertical="center"/>
    </xf>
    <xf numFmtId="0" fontId="19" fillId="36" borderId="21" xfId="44" quotePrefix="1" applyFont="1" applyFill="1" applyBorder="1" applyAlignment="1">
      <alignment horizontal="center" vertical="center"/>
    </xf>
    <xf numFmtId="0" fontId="18" fillId="36" borderId="21" xfId="44" applyFill="1" applyBorder="1" applyAlignment="1">
      <alignment vertical="center"/>
    </xf>
    <xf numFmtId="0" fontId="19" fillId="36" borderId="21" xfId="44" applyFont="1" applyFill="1" applyBorder="1" applyAlignment="1">
      <alignment vertical="center"/>
    </xf>
    <xf numFmtId="3" fontId="19" fillId="36" borderId="21" xfId="44" applyNumberFormat="1" applyFont="1" applyFill="1" applyBorder="1" applyAlignment="1">
      <alignment vertical="center"/>
    </xf>
    <xf numFmtId="3" fontId="21" fillId="36" borderId="23" xfId="0" applyNumberFormat="1" applyFont="1" applyFill="1" applyBorder="1" applyAlignment="1">
      <alignment wrapText="1"/>
    </xf>
    <xf numFmtId="164" fontId="19" fillId="36" borderId="22" xfId="43" applyNumberFormat="1" applyFont="1" applyFill="1" applyBorder="1" applyAlignment="1">
      <alignment horizontal="center" vertical="center"/>
    </xf>
    <xf numFmtId="165" fontId="19" fillId="36" borderId="21" xfId="44" applyNumberFormat="1" applyFont="1" applyFill="1" applyBorder="1" applyAlignment="1">
      <alignment vertical="center"/>
    </xf>
    <xf numFmtId="41" fontId="0" fillId="0" borderId="0" xfId="0" applyNumberFormat="1"/>
    <xf numFmtId="41" fontId="16" fillId="0" borderId="15" xfId="42" applyFont="1" applyFill="1" applyBorder="1"/>
    <xf numFmtId="0" fontId="0" fillId="0" borderId="10" xfId="0" applyBorder="1" applyAlignment="1">
      <alignment vertical="center"/>
    </xf>
    <xf numFmtId="1" fontId="0" fillId="0" borderId="10" xfId="0" applyNumberFormat="1" applyBorder="1" applyAlignment="1">
      <alignment horizontal="center" vertical="center"/>
    </xf>
    <xf numFmtId="41" fontId="0" fillId="0" borderId="10" xfId="42" applyFont="1" applyBorder="1" applyAlignment="1">
      <alignment horizontal="center" vertical="center"/>
    </xf>
    <xf numFmtId="0" fontId="0" fillId="0" borderId="23" xfId="0" applyBorder="1" applyAlignment="1">
      <alignment vertical="center"/>
    </xf>
    <xf numFmtId="0" fontId="16" fillId="33" borderId="20" xfId="0" applyFont="1" applyFill="1" applyBorder="1" applyAlignment="1">
      <alignment horizontal="center"/>
    </xf>
    <xf numFmtId="41" fontId="16" fillId="33" borderId="20" xfId="42" applyFont="1" applyFill="1" applyBorder="1"/>
    <xf numFmtId="41" fontId="25" fillId="0" borderId="20" xfId="42" applyFont="1" applyBorder="1"/>
    <xf numFmtId="41" fontId="26" fillId="0" borderId="20" xfId="42" applyFont="1" applyBorder="1"/>
    <xf numFmtId="0" fontId="0" fillId="0" borderId="10" xfId="0" applyBorder="1" applyAlignment="1">
      <alignment horizontal="left" vertical="center"/>
    </xf>
    <xf numFmtId="14" fontId="0" fillId="0" borderId="10" xfId="0" applyNumberFormat="1" applyBorder="1" applyAlignment="1">
      <alignment horizontal="left" vertical="center"/>
    </xf>
    <xf numFmtId="41" fontId="0" fillId="0" borderId="10" xfId="54" applyFont="1" applyBorder="1" applyAlignment="1">
      <alignment horizontal="left" vertical="center"/>
    </xf>
    <xf numFmtId="1" fontId="16" fillId="33" borderId="10" xfId="0" applyNumberFormat="1" applyFont="1" applyFill="1" applyBorder="1" applyAlignment="1">
      <alignment horizontal="center" vertical="center"/>
    </xf>
    <xf numFmtId="0" fontId="0" fillId="0" borderId="26" xfId="0" applyBorder="1" applyAlignment="1">
      <alignment vertical="center"/>
    </xf>
    <xf numFmtId="41" fontId="0" fillId="0" borderId="0" xfId="42" applyFont="1" applyAlignment="1">
      <alignment horizontal="center" vertical="center"/>
    </xf>
    <xf numFmtId="1" fontId="0" fillId="0" borderId="0" xfId="0" applyNumberFormat="1" applyAlignment="1">
      <alignment horizontal="center" vertical="center"/>
    </xf>
    <xf numFmtId="41" fontId="16" fillId="33" borderId="10" xfId="42" applyFont="1" applyFill="1" applyBorder="1" applyAlignment="1">
      <alignment horizontal="center" vertical="center"/>
    </xf>
    <xf numFmtId="41" fontId="0" fillId="0" borderId="0" xfId="0" applyNumberFormat="1" applyAlignment="1">
      <alignment horizontal="center" vertical="center"/>
    </xf>
    <xf numFmtId="0" fontId="0" fillId="0" borderId="0" xfId="0" applyAlignment="1">
      <alignment vertical="center"/>
    </xf>
    <xf numFmtId="165" fontId="0" fillId="35" borderId="10" xfId="0" applyNumberFormat="1" applyFill="1" applyBorder="1" applyAlignment="1">
      <alignment horizontal="right" vertical="center"/>
    </xf>
    <xf numFmtId="0" fontId="0" fillId="37" borderId="10" xfId="0" applyFill="1" applyBorder="1" applyAlignment="1">
      <alignment vertical="center"/>
    </xf>
    <xf numFmtId="0" fontId="0" fillId="0" borderId="0" xfId="0" applyAlignment="1">
      <alignment horizontal="center" vertical="center"/>
    </xf>
    <xf numFmtId="3" fontId="0" fillId="0" borderId="10" xfId="0" applyNumberFormat="1" applyBorder="1" applyAlignment="1">
      <alignment vertical="center"/>
    </xf>
    <xf numFmtId="0" fontId="0" fillId="0" borderId="10" xfId="0" applyBorder="1" applyAlignment="1">
      <alignment horizontal="center" vertical="center"/>
    </xf>
    <xf numFmtId="14" fontId="0" fillId="0" borderId="10" xfId="0" applyNumberFormat="1" applyBorder="1" applyAlignment="1">
      <alignment vertical="center"/>
    </xf>
    <xf numFmtId="3" fontId="0" fillId="0" borderId="10" xfId="0" applyNumberFormat="1" applyBorder="1" applyAlignment="1">
      <alignment horizontal="center" vertical="center"/>
    </xf>
    <xf numFmtId="0" fontId="16" fillId="33" borderId="10" xfId="0" applyFont="1" applyFill="1" applyBorder="1" applyAlignment="1">
      <alignment horizontal="center" vertical="center"/>
    </xf>
    <xf numFmtId="0" fontId="16" fillId="33" borderId="12" xfId="0" applyFont="1" applyFill="1" applyBorder="1" applyAlignment="1">
      <alignment horizontal="center"/>
    </xf>
    <xf numFmtId="0" fontId="16" fillId="33" borderId="25" xfId="0" applyFont="1" applyFill="1" applyBorder="1" applyAlignment="1">
      <alignment horizontal="center"/>
    </xf>
    <xf numFmtId="0" fontId="16" fillId="33" borderId="17" xfId="0" applyFont="1" applyFill="1" applyBorder="1" applyAlignment="1">
      <alignment horizontal="center"/>
    </xf>
    <xf numFmtId="3" fontId="19" fillId="33" borderId="18" xfId="44" applyNumberFormat="1" applyFont="1" applyFill="1" applyBorder="1" applyAlignment="1">
      <alignment horizontal="center" vertical="center" wrapText="1"/>
    </xf>
    <xf numFmtId="3" fontId="19" fillId="33" borderId="21" xfId="44" applyNumberFormat="1" applyFont="1" applyFill="1" applyBorder="1" applyAlignment="1">
      <alignment horizontal="center" vertical="center" wrapText="1"/>
    </xf>
    <xf numFmtId="164" fontId="19" fillId="33" borderId="19" xfId="43" applyNumberFormat="1" applyFont="1" applyFill="1" applyBorder="1" applyAlignment="1">
      <alignment horizontal="center" vertical="center" wrapText="1"/>
    </xf>
    <xf numFmtId="164" fontId="19" fillId="33" borderId="22" xfId="43" applyNumberFormat="1" applyFont="1" applyFill="1" applyBorder="1" applyAlignment="1">
      <alignment horizontal="center" vertical="center" wrapText="1"/>
    </xf>
    <xf numFmtId="165" fontId="19" fillId="33" borderId="20" xfId="44" applyNumberFormat="1" applyFont="1" applyFill="1" applyBorder="1" applyAlignment="1">
      <alignment horizontal="center" vertical="center" wrapText="1"/>
    </xf>
    <xf numFmtId="3" fontId="19" fillId="33" borderId="18" xfId="44" applyNumberFormat="1" applyFont="1" applyFill="1" applyBorder="1" applyAlignment="1">
      <alignment horizontal="center" vertical="center"/>
    </xf>
    <xf numFmtId="3" fontId="19" fillId="33" borderId="21" xfId="44" applyNumberFormat="1" applyFont="1" applyFill="1" applyBorder="1" applyAlignment="1">
      <alignment horizontal="center" vertical="center"/>
    </xf>
    <xf numFmtId="0" fontId="19" fillId="33" borderId="18" xfId="44" applyFont="1" applyFill="1" applyBorder="1" applyAlignment="1">
      <alignment horizontal="center" vertical="center" wrapText="1"/>
    </xf>
    <xf numFmtId="0" fontId="19" fillId="33" borderId="21" xfId="44" applyFont="1" applyFill="1" applyBorder="1" applyAlignment="1">
      <alignment horizontal="center" vertical="center" wrapText="1"/>
    </xf>
    <xf numFmtId="0" fontId="19" fillId="33" borderId="18" xfId="44" applyFont="1" applyFill="1" applyBorder="1" applyAlignment="1">
      <alignment horizontal="center" vertical="center"/>
    </xf>
    <xf numFmtId="0" fontId="19" fillId="33" borderId="21" xfId="44" applyFont="1" applyFill="1" applyBorder="1" applyAlignment="1">
      <alignment horizontal="center" vertical="center"/>
    </xf>
    <xf numFmtId="0" fontId="16" fillId="0" borderId="0" xfId="0" applyFont="1" applyAlignment="1">
      <alignment horizontal="center" vertical="center"/>
    </xf>
    <xf numFmtId="165" fontId="0" fillId="0" borderId="10" xfId="0" applyNumberFormat="1" applyBorder="1" applyAlignment="1">
      <alignment horizontal="right" vertical="center"/>
    </xf>
    <xf numFmtId="0" fontId="0" fillId="0" borderId="0" xfId="0" applyAlignment="1">
      <alignment horizontal="left" vertical="center"/>
    </xf>
    <xf numFmtId="0" fontId="0" fillId="0" borderId="14" xfId="0" applyBorder="1" applyAlignment="1">
      <alignment horizontal="left" vertical="center"/>
    </xf>
    <xf numFmtId="3" fontId="16" fillId="36" borderId="20" xfId="0" applyNumberFormat="1" applyFont="1" applyFill="1" applyBorder="1" applyAlignment="1">
      <alignment vertical="center"/>
    </xf>
    <xf numFmtId="41" fontId="0" fillId="0" borderId="0" xfId="0" applyNumberFormat="1" applyAlignment="1">
      <alignment vertical="center"/>
    </xf>
    <xf numFmtId="0" fontId="16" fillId="36" borderId="20" xfId="0" applyFont="1" applyFill="1" applyBorder="1" applyAlignment="1">
      <alignment horizontal="center" vertical="center"/>
    </xf>
    <xf numFmtId="0" fontId="16" fillId="36" borderId="20" xfId="0" applyFont="1" applyFill="1" applyBorder="1" applyAlignment="1">
      <alignment horizontal="left" vertical="center"/>
    </xf>
    <xf numFmtId="41" fontId="0" fillId="0" borderId="0" xfId="42" applyFont="1" applyAlignment="1">
      <alignment vertical="center"/>
    </xf>
  </cellXfs>
  <cellStyles count="61">
    <cellStyle name="20% - Énfasis1" xfId="19" builtinId="30" customBuiltin="1"/>
    <cellStyle name="20% - Énfasis2" xfId="23" builtinId="34" customBuiltin="1"/>
    <cellStyle name="20% - Énfasis3" xfId="27" builtinId="38" customBuiltin="1"/>
    <cellStyle name="20% - Énfasis4" xfId="31" builtinId="42" customBuiltin="1"/>
    <cellStyle name="20% - Énfasis5" xfId="35" builtinId="46" customBuiltin="1"/>
    <cellStyle name="20% - Énfasis6" xfId="39" builtinId="50" customBuiltin="1"/>
    <cellStyle name="40% - Énfasis1" xfId="20" builtinId="31" customBuiltin="1"/>
    <cellStyle name="40% - Énfasis2" xfId="24" builtinId="35" customBuiltin="1"/>
    <cellStyle name="40% - Énfasis3" xfId="28" builtinId="39" customBuiltin="1"/>
    <cellStyle name="40% - Énfasis4" xfId="32" builtinId="43" customBuiltin="1"/>
    <cellStyle name="40% - Énfasis5" xfId="36" builtinId="47" customBuiltin="1"/>
    <cellStyle name="40% - Énfasis6" xfId="40" builtinId="51" customBuiltin="1"/>
    <cellStyle name="60% - Énfasis1" xfId="21" builtinId="32" customBuiltin="1"/>
    <cellStyle name="60% - Énfasis1 2" xfId="47" xr:uid="{4B5C6464-1E73-4064-9C71-5A43A872CC22}"/>
    <cellStyle name="60% - Énfasis2" xfId="25" builtinId="36" customBuiltin="1"/>
    <cellStyle name="60% - Énfasis2 2" xfId="48" xr:uid="{1DE85BB2-02D1-436F-8F33-2772ED025F13}"/>
    <cellStyle name="60% - Énfasis3" xfId="29" builtinId="40" customBuiltin="1"/>
    <cellStyle name="60% - Énfasis3 2" xfId="49" xr:uid="{2F01E84A-2AB5-4286-A3A9-484A68FCC55D}"/>
    <cellStyle name="60% - Énfasis4" xfId="33" builtinId="44" customBuiltin="1"/>
    <cellStyle name="60% - Énfasis4 2" xfId="50" xr:uid="{08A2BA98-8892-427F-87A8-96E392B0FA12}"/>
    <cellStyle name="60% - Énfasis5" xfId="37" builtinId="48" customBuiltin="1"/>
    <cellStyle name="60% - Énfasis5 2" xfId="51" xr:uid="{5E176C4C-58DA-41F6-9B73-BD11EA10E7C8}"/>
    <cellStyle name="60% - Énfasis6" xfId="41" builtinId="52" customBuiltin="1"/>
    <cellStyle name="60% - Énfasis6 2" xfId="52" xr:uid="{A874B36D-D497-4A6D-B45A-F388E6EB548E}"/>
    <cellStyle name="Bueno" xfId="6" builtinId="26" customBuiltin="1"/>
    <cellStyle name="Cálculo" xfId="11" builtinId="22" customBuiltin="1"/>
    <cellStyle name="Celda de comprobación" xfId="13" builtinId="23" customBuiltin="1"/>
    <cellStyle name="Celda vinculada" xfId="12" builtinId="24" customBuiltin="1"/>
    <cellStyle name="Encabezado 1" xfId="2" builtinId="16" customBuiltin="1"/>
    <cellStyle name="Encabezado 4" xfId="5" builtinId="19" customBuiltin="1"/>
    <cellStyle name="Énfasis1" xfId="18" builtinId="29" customBuiltin="1"/>
    <cellStyle name="Énfasis2" xfId="22" builtinId="33" customBuiltin="1"/>
    <cellStyle name="Énfasis3" xfId="26" builtinId="37" customBuiltin="1"/>
    <cellStyle name="Énfasis4" xfId="30" builtinId="41" customBuiltin="1"/>
    <cellStyle name="Énfasis5" xfId="34" builtinId="45" customBuiltin="1"/>
    <cellStyle name="Énfasis6" xfId="38" builtinId="49" customBuiltin="1"/>
    <cellStyle name="Entrada" xfId="9" builtinId="20" customBuiltin="1"/>
    <cellStyle name="Incorrecto" xfId="7" builtinId="27" customBuiltin="1"/>
    <cellStyle name="Millares [0]" xfId="42" builtinId="6"/>
    <cellStyle name="Millares [0] 2" xfId="53" xr:uid="{5E2C410E-C9C2-4CFB-AC24-66F5D7B10636}"/>
    <cellStyle name="Millares [0] 2 2" xfId="60" xr:uid="{4CBC2D15-F740-4D9E-B29B-5689D63210EF}"/>
    <cellStyle name="Millares [0] 3" xfId="56" xr:uid="{625B9A0D-A4E8-4E0F-8F87-18AFEADE037E}"/>
    <cellStyle name="Millares [0] 3 2" xfId="59" xr:uid="{3D11F397-2816-4E66-BDB4-38B4781BDF10}"/>
    <cellStyle name="Millares [0] 4" xfId="54" xr:uid="{5398E45C-D914-4F35-85D9-164B065DBC6F}"/>
    <cellStyle name="Millares [0] 4 2" xfId="57" xr:uid="{911B8440-FD90-4A16-8496-5BD17F33E7E3}"/>
    <cellStyle name="Millares [0] 5" xfId="55" xr:uid="{6B6A30B0-13E7-4A2B-AB41-037E3243A688}"/>
    <cellStyle name="Neutral" xfId="8" builtinId="28" customBuiltin="1"/>
    <cellStyle name="Neutral 2" xfId="46" xr:uid="{46F64AEF-571E-4A45-9DEB-5DD23808AE43}"/>
    <cellStyle name="Normal" xfId="0" builtinId="0"/>
    <cellStyle name="Normal 2" xfId="44" xr:uid="{00000000-0005-0000-0000-000022000000}"/>
    <cellStyle name="Notas" xfId="15" builtinId="10" customBuiltin="1"/>
    <cellStyle name="Porcentaje" xfId="43" builtinId="5"/>
    <cellStyle name="Porcentaje 2" xfId="58" xr:uid="{961659E5-36E9-44F2-9EA5-FD150896BF9A}"/>
    <cellStyle name="Salida" xfId="10" builtinId="21" customBuiltin="1"/>
    <cellStyle name="Texto de advertencia" xfId="14" builtinId="11" customBuiltin="1"/>
    <cellStyle name="Texto explicativo" xfId="16" builtinId="53" customBuiltin="1"/>
    <cellStyle name="Título" xfId="1" builtinId="15" customBuiltin="1"/>
    <cellStyle name="Título 2" xfId="3" builtinId="17" customBuiltin="1"/>
    <cellStyle name="Título 3" xfId="4" builtinId="18" customBuiltin="1"/>
    <cellStyle name="Título 4" xfId="45" xr:uid="{0079B599-2819-48B9-8495-4B90FB5C55E1}"/>
    <cellStyle name="Total" xfId="17" builtinId="2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AE609D-201C-42EB-98F6-4C597EBDE324}">
  <dimension ref="A1:M110"/>
  <sheetViews>
    <sheetView tabSelected="1" zoomScaleNormal="100" workbookViewId="0">
      <pane xSplit="6" ySplit="1" topLeftCell="H2" activePane="bottomRight" state="frozen"/>
      <selection pane="topRight" activeCell="G1" sqref="G1"/>
      <selection pane="bottomLeft" activeCell="A2" sqref="A2"/>
      <selection pane="bottomRight" sqref="A1:XFD1048576"/>
    </sheetView>
  </sheetViews>
  <sheetFormatPr baseColWidth="10" defaultRowHeight="15" x14ac:dyDescent="0.25"/>
  <cols>
    <col min="1" max="1" width="6.7109375" style="59" bestFit="1" customWidth="1"/>
    <col min="2" max="2" width="49.42578125" style="59" bestFit="1" customWidth="1"/>
    <col min="3" max="3" width="10.42578125" style="56" bestFit="1" customWidth="1"/>
    <col min="4" max="4" width="11" style="52" bestFit="1" customWidth="1"/>
    <col min="5" max="5" width="3.5703125" style="53" bestFit="1" customWidth="1"/>
    <col min="6" max="6" width="98.85546875" style="56" bestFit="1" customWidth="1"/>
    <col min="7" max="7" width="255.7109375" style="56" bestFit="1" customWidth="1"/>
    <col min="8" max="8" width="31.28515625" style="56" bestFit="1" customWidth="1"/>
    <col min="9" max="9" width="9.5703125" style="56" bestFit="1" customWidth="1"/>
    <col min="10" max="10" width="68.140625" style="56" bestFit="1" customWidth="1"/>
    <col min="11" max="11" width="27.85546875" style="56" bestFit="1" customWidth="1"/>
    <col min="12" max="12" width="48.140625" style="56" bestFit="1" customWidth="1"/>
    <col min="13" max="13" width="50.5703125" style="56" bestFit="1" customWidth="1"/>
    <col min="14" max="16384" width="11.42578125" style="56"/>
  </cols>
  <sheetData>
    <row r="1" spans="1:13" s="79" customFormat="1" x14ac:dyDescent="0.25">
      <c r="A1" s="64" t="s">
        <v>41</v>
      </c>
      <c r="B1" s="64" t="s">
        <v>0</v>
      </c>
      <c r="C1" s="64" t="s">
        <v>71</v>
      </c>
      <c r="D1" s="54" t="s">
        <v>2</v>
      </c>
      <c r="E1" s="50" t="s">
        <v>1</v>
      </c>
      <c r="F1" s="64" t="s">
        <v>66</v>
      </c>
      <c r="G1" s="64" t="s">
        <v>4</v>
      </c>
      <c r="H1" s="64" t="s">
        <v>8</v>
      </c>
      <c r="I1" s="64" t="s">
        <v>3</v>
      </c>
      <c r="J1" s="64" t="s">
        <v>67</v>
      </c>
      <c r="K1" s="64" t="s">
        <v>68</v>
      </c>
      <c r="L1" s="64" t="s">
        <v>69</v>
      </c>
      <c r="M1" s="64" t="s">
        <v>70</v>
      </c>
    </row>
    <row r="2" spans="1:13" x14ac:dyDescent="0.25">
      <c r="A2" s="63">
        <v>1</v>
      </c>
      <c r="B2" s="47" t="s">
        <v>43</v>
      </c>
      <c r="C2" s="62">
        <v>46049</v>
      </c>
      <c r="D2" s="41">
        <v>96702280</v>
      </c>
      <c r="E2" s="40">
        <v>2</v>
      </c>
      <c r="F2" s="39" t="s">
        <v>163</v>
      </c>
      <c r="G2" s="39" t="s">
        <v>78</v>
      </c>
      <c r="H2" s="39" t="s">
        <v>173</v>
      </c>
      <c r="I2" s="80">
        <v>166005</v>
      </c>
      <c r="J2" s="39" t="s">
        <v>79</v>
      </c>
      <c r="K2" s="39" t="s">
        <v>80</v>
      </c>
      <c r="L2" s="39" t="s">
        <v>81</v>
      </c>
      <c r="M2" s="39" t="s">
        <v>82</v>
      </c>
    </row>
    <row r="3" spans="1:13" x14ac:dyDescent="0.25">
      <c r="A3" s="63">
        <v>2</v>
      </c>
      <c r="B3" s="47" t="s">
        <v>43</v>
      </c>
      <c r="C3" s="62">
        <v>46099</v>
      </c>
      <c r="D3" s="41">
        <v>78081599</v>
      </c>
      <c r="E3" s="40" t="s">
        <v>83</v>
      </c>
      <c r="F3" s="39" t="s">
        <v>174</v>
      </c>
      <c r="G3" s="39" t="s">
        <v>78</v>
      </c>
      <c r="H3" s="39" t="s">
        <v>173</v>
      </c>
      <c r="I3" s="80">
        <v>164815</v>
      </c>
      <c r="J3" s="39" t="s">
        <v>79</v>
      </c>
      <c r="K3" s="39" t="s">
        <v>80</v>
      </c>
      <c r="L3" s="39" t="s">
        <v>81</v>
      </c>
      <c r="M3" s="39" t="s">
        <v>82</v>
      </c>
    </row>
    <row r="4" spans="1:13" x14ac:dyDescent="0.25">
      <c r="A4" s="63">
        <v>3</v>
      </c>
      <c r="B4" s="47" t="s">
        <v>84</v>
      </c>
      <c r="C4" s="62">
        <v>46053</v>
      </c>
      <c r="D4" s="41">
        <v>77002769</v>
      </c>
      <c r="E4" s="40">
        <v>1</v>
      </c>
      <c r="F4" s="39" t="s">
        <v>176</v>
      </c>
      <c r="G4" s="39" t="s">
        <v>85</v>
      </c>
      <c r="H4" s="39" t="s">
        <v>86</v>
      </c>
      <c r="I4" s="80">
        <v>175204</v>
      </c>
      <c r="J4" s="39" t="s">
        <v>166</v>
      </c>
      <c r="K4" s="39" t="s">
        <v>80</v>
      </c>
      <c r="L4" s="39" t="s">
        <v>87</v>
      </c>
      <c r="M4" s="39" t="s">
        <v>82</v>
      </c>
    </row>
    <row r="5" spans="1:13" x14ac:dyDescent="0.25">
      <c r="A5" s="63">
        <v>4</v>
      </c>
      <c r="B5" s="47" t="s">
        <v>84</v>
      </c>
      <c r="C5" s="62">
        <v>46071</v>
      </c>
      <c r="D5" s="41">
        <v>77002769</v>
      </c>
      <c r="E5" s="40">
        <v>1</v>
      </c>
      <c r="F5" s="39" t="s">
        <v>176</v>
      </c>
      <c r="G5" s="39" t="s">
        <v>201</v>
      </c>
      <c r="H5" s="39" t="s">
        <v>86</v>
      </c>
      <c r="I5" s="80">
        <v>175204</v>
      </c>
      <c r="J5" s="39" t="s">
        <v>166</v>
      </c>
      <c r="K5" s="39" t="s">
        <v>80</v>
      </c>
      <c r="L5" s="39" t="s">
        <v>87</v>
      </c>
      <c r="M5" s="39" t="s">
        <v>82</v>
      </c>
    </row>
    <row r="6" spans="1:13" s="81" customFormat="1" x14ac:dyDescent="0.25">
      <c r="A6" s="63">
        <v>5</v>
      </c>
      <c r="B6" s="47" t="s">
        <v>6</v>
      </c>
      <c r="C6" s="48">
        <v>46100</v>
      </c>
      <c r="D6" s="49">
        <v>77204206</v>
      </c>
      <c r="E6" s="61" t="s">
        <v>88</v>
      </c>
      <c r="F6" s="39" t="s">
        <v>187</v>
      </c>
      <c r="G6" s="47" t="s">
        <v>197</v>
      </c>
      <c r="H6" s="47" t="s">
        <v>89</v>
      </c>
      <c r="I6" s="57">
        <v>91500</v>
      </c>
      <c r="J6" s="47" t="s">
        <v>90</v>
      </c>
      <c r="K6" s="47" t="s">
        <v>80</v>
      </c>
      <c r="L6" s="47" t="s">
        <v>81</v>
      </c>
      <c r="M6" s="47" t="s">
        <v>82</v>
      </c>
    </row>
    <row r="7" spans="1:13" x14ac:dyDescent="0.25">
      <c r="A7" s="63">
        <v>6</v>
      </c>
      <c r="B7" s="47" t="s">
        <v>45</v>
      </c>
      <c r="C7" s="62">
        <v>46073</v>
      </c>
      <c r="D7" s="41">
        <v>80764900</v>
      </c>
      <c r="E7" s="40">
        <v>0</v>
      </c>
      <c r="F7" s="39" t="s">
        <v>184</v>
      </c>
      <c r="G7" s="39" t="s">
        <v>91</v>
      </c>
      <c r="H7" s="39" t="s">
        <v>92</v>
      </c>
      <c r="I7" s="80">
        <v>36604</v>
      </c>
      <c r="J7" s="39" t="s">
        <v>93</v>
      </c>
      <c r="K7" s="39" t="s">
        <v>80</v>
      </c>
      <c r="L7" s="39" t="s">
        <v>94</v>
      </c>
      <c r="M7" s="39" t="s">
        <v>95</v>
      </c>
    </row>
    <row r="8" spans="1:13" x14ac:dyDescent="0.25">
      <c r="A8" s="63">
        <v>7</v>
      </c>
      <c r="B8" s="47" t="s">
        <v>46</v>
      </c>
      <c r="C8" s="62">
        <v>46112</v>
      </c>
      <c r="D8" s="41">
        <v>96705640</v>
      </c>
      <c r="E8" s="40">
        <v>5</v>
      </c>
      <c r="F8" s="39" t="s">
        <v>183</v>
      </c>
      <c r="G8" s="39" t="s">
        <v>205</v>
      </c>
      <c r="H8" s="39" t="s">
        <v>96</v>
      </c>
      <c r="I8" s="80">
        <v>138040</v>
      </c>
      <c r="J8" s="39" t="s">
        <v>90</v>
      </c>
      <c r="K8" s="39" t="s">
        <v>80</v>
      </c>
      <c r="L8" s="39" t="s">
        <v>97</v>
      </c>
      <c r="M8" s="39" t="s">
        <v>98</v>
      </c>
    </row>
    <row r="9" spans="1:13" x14ac:dyDescent="0.25">
      <c r="A9" s="63">
        <v>8</v>
      </c>
      <c r="B9" s="47" t="s">
        <v>99</v>
      </c>
      <c r="C9" s="62">
        <v>46089</v>
      </c>
      <c r="D9" s="41">
        <v>96852720</v>
      </c>
      <c r="E9" s="40">
        <v>7</v>
      </c>
      <c r="F9" s="39" t="s">
        <v>182</v>
      </c>
      <c r="G9" s="39" t="s">
        <v>100</v>
      </c>
      <c r="H9" s="39" t="s">
        <v>101</v>
      </c>
      <c r="I9" s="80">
        <v>24990</v>
      </c>
      <c r="J9" s="39" t="s">
        <v>102</v>
      </c>
      <c r="K9" s="39" t="s">
        <v>103</v>
      </c>
      <c r="L9" s="39" t="s">
        <v>104</v>
      </c>
      <c r="M9" s="39" t="s">
        <v>105</v>
      </c>
    </row>
    <row r="10" spans="1:13" x14ac:dyDescent="0.25">
      <c r="A10" s="63">
        <v>9</v>
      </c>
      <c r="B10" s="47" t="s">
        <v>7</v>
      </c>
      <c r="C10" s="62">
        <v>46112</v>
      </c>
      <c r="D10" s="41">
        <v>81535500</v>
      </c>
      <c r="E10" s="40">
        <v>8</v>
      </c>
      <c r="F10" s="39" t="s">
        <v>186</v>
      </c>
      <c r="G10" s="39" t="s">
        <v>106</v>
      </c>
      <c r="H10" s="39" t="s">
        <v>107</v>
      </c>
      <c r="I10" s="80">
        <v>125664</v>
      </c>
      <c r="J10" s="39" t="s">
        <v>108</v>
      </c>
      <c r="K10" s="39" t="s">
        <v>80</v>
      </c>
      <c r="L10" s="39" t="s">
        <v>106</v>
      </c>
      <c r="M10" s="39" t="s">
        <v>82</v>
      </c>
    </row>
    <row r="11" spans="1:13" x14ac:dyDescent="0.25">
      <c r="A11" s="63">
        <v>10</v>
      </c>
      <c r="B11" s="47" t="s">
        <v>172</v>
      </c>
      <c r="C11" s="62">
        <v>46079</v>
      </c>
      <c r="D11" s="41">
        <v>77523738</v>
      </c>
      <c r="E11" s="40">
        <v>4</v>
      </c>
      <c r="F11" s="39" t="s">
        <v>185</v>
      </c>
      <c r="G11" s="39" t="s">
        <v>109</v>
      </c>
      <c r="H11" s="39" t="s">
        <v>110</v>
      </c>
      <c r="I11" s="80">
        <v>154700</v>
      </c>
      <c r="J11" s="39" t="s">
        <v>90</v>
      </c>
      <c r="K11" s="39" t="s">
        <v>80</v>
      </c>
      <c r="L11" s="39" t="s">
        <v>111</v>
      </c>
      <c r="M11" s="39" t="s">
        <v>82</v>
      </c>
    </row>
    <row r="12" spans="1:13" x14ac:dyDescent="0.25">
      <c r="A12" s="63">
        <v>11</v>
      </c>
      <c r="B12" s="47" t="s">
        <v>112</v>
      </c>
      <c r="C12" s="62">
        <v>46064</v>
      </c>
      <c r="D12" s="41">
        <v>87778800</v>
      </c>
      <c r="E12" s="40">
        <v>8</v>
      </c>
      <c r="F12" s="39" t="s">
        <v>180</v>
      </c>
      <c r="G12" s="39" t="s">
        <v>113</v>
      </c>
      <c r="H12" s="39" t="s">
        <v>114</v>
      </c>
      <c r="I12" s="80">
        <v>203000</v>
      </c>
      <c r="J12" s="39" t="s">
        <v>115</v>
      </c>
      <c r="K12" s="39" t="s">
        <v>80</v>
      </c>
      <c r="L12" s="39" t="s">
        <v>81</v>
      </c>
      <c r="M12" s="39" t="s">
        <v>116</v>
      </c>
    </row>
    <row r="13" spans="1:13" x14ac:dyDescent="0.25">
      <c r="A13" s="63">
        <v>12</v>
      </c>
      <c r="B13" s="47" t="s">
        <v>112</v>
      </c>
      <c r="C13" s="62">
        <v>46097</v>
      </c>
      <c r="D13" s="41">
        <v>87778800</v>
      </c>
      <c r="E13" s="40">
        <v>8</v>
      </c>
      <c r="F13" s="39" t="s">
        <v>180</v>
      </c>
      <c r="G13" s="39" t="s">
        <v>113</v>
      </c>
      <c r="H13" s="39" t="s">
        <v>114</v>
      </c>
      <c r="I13" s="80">
        <v>203811</v>
      </c>
      <c r="J13" s="39" t="s">
        <v>115</v>
      </c>
      <c r="K13" s="39" t="s">
        <v>80</v>
      </c>
      <c r="L13" s="39" t="s">
        <v>81</v>
      </c>
      <c r="M13" s="39" t="s">
        <v>116</v>
      </c>
    </row>
    <row r="14" spans="1:13" x14ac:dyDescent="0.25">
      <c r="A14" s="63">
        <v>13</v>
      </c>
      <c r="B14" s="47" t="s">
        <v>117</v>
      </c>
      <c r="C14" s="62">
        <v>46045</v>
      </c>
      <c r="D14" s="41">
        <v>96695300</v>
      </c>
      <c r="E14" s="40">
        <v>4</v>
      </c>
      <c r="F14" s="39" t="s">
        <v>179</v>
      </c>
      <c r="G14" s="39" t="s">
        <v>202</v>
      </c>
      <c r="H14" s="39" t="s">
        <v>118</v>
      </c>
      <c r="I14" s="80">
        <v>60690</v>
      </c>
      <c r="J14" s="39" t="s">
        <v>119</v>
      </c>
      <c r="K14" s="39" t="s">
        <v>80</v>
      </c>
      <c r="L14" s="39" t="s">
        <v>81</v>
      </c>
      <c r="M14" s="39" t="s">
        <v>82</v>
      </c>
    </row>
    <row r="15" spans="1:13" x14ac:dyDescent="0.25">
      <c r="A15" s="63">
        <v>14</v>
      </c>
      <c r="B15" s="47" t="s">
        <v>117</v>
      </c>
      <c r="C15" s="62">
        <v>46100</v>
      </c>
      <c r="D15" s="41">
        <v>96695300</v>
      </c>
      <c r="E15" s="40">
        <v>4</v>
      </c>
      <c r="F15" s="39" t="s">
        <v>179</v>
      </c>
      <c r="G15" s="39" t="s">
        <v>120</v>
      </c>
      <c r="H15" s="39" t="s">
        <v>118</v>
      </c>
      <c r="I15" s="80">
        <v>30345</v>
      </c>
      <c r="J15" s="39" t="s">
        <v>119</v>
      </c>
      <c r="K15" s="39" t="s">
        <v>80</v>
      </c>
      <c r="L15" s="39" t="s">
        <v>81</v>
      </c>
      <c r="M15" s="39" t="s">
        <v>82</v>
      </c>
    </row>
    <row r="16" spans="1:13" x14ac:dyDescent="0.25">
      <c r="A16" s="63">
        <v>15</v>
      </c>
      <c r="B16" s="47" t="s">
        <v>177</v>
      </c>
      <c r="C16" s="62">
        <v>46092</v>
      </c>
      <c r="D16" s="41">
        <v>85732200</v>
      </c>
      <c r="E16" s="40">
        <v>2</v>
      </c>
      <c r="F16" s="39" t="s">
        <v>178</v>
      </c>
      <c r="G16" s="39" t="s">
        <v>121</v>
      </c>
      <c r="H16" s="39" t="s">
        <v>122</v>
      </c>
      <c r="I16" s="80">
        <v>80920</v>
      </c>
      <c r="J16" s="39" t="s">
        <v>123</v>
      </c>
      <c r="K16" s="39" t="s">
        <v>124</v>
      </c>
      <c r="L16" s="39" t="s">
        <v>125</v>
      </c>
      <c r="M16" s="39" t="s">
        <v>126</v>
      </c>
    </row>
    <row r="17" spans="1:13" x14ac:dyDescent="0.25">
      <c r="A17" s="63">
        <v>16</v>
      </c>
      <c r="B17" s="47" t="s">
        <v>127</v>
      </c>
      <c r="C17" s="62">
        <v>46040</v>
      </c>
      <c r="D17" s="41">
        <v>96702280</v>
      </c>
      <c r="E17" s="40">
        <v>2</v>
      </c>
      <c r="F17" s="39" t="s">
        <v>163</v>
      </c>
      <c r="G17" s="39" t="s">
        <v>128</v>
      </c>
      <c r="H17" s="39" t="s">
        <v>129</v>
      </c>
      <c r="I17" s="80">
        <v>558697</v>
      </c>
      <c r="J17" s="39" t="s">
        <v>79</v>
      </c>
      <c r="K17" s="39" t="s">
        <v>130</v>
      </c>
      <c r="L17" s="39" t="s">
        <v>131</v>
      </c>
      <c r="M17" s="39" t="s">
        <v>116</v>
      </c>
    </row>
    <row r="18" spans="1:13" x14ac:dyDescent="0.25">
      <c r="A18" s="63">
        <v>17</v>
      </c>
      <c r="B18" s="47" t="s">
        <v>127</v>
      </c>
      <c r="C18" s="62">
        <v>46075</v>
      </c>
      <c r="D18" s="41">
        <v>96702280</v>
      </c>
      <c r="E18" s="40">
        <v>2</v>
      </c>
      <c r="F18" s="39" t="s">
        <v>163</v>
      </c>
      <c r="G18" s="39" t="s">
        <v>128</v>
      </c>
      <c r="H18" s="39" t="s">
        <v>129</v>
      </c>
      <c r="I18" s="80">
        <v>136552</v>
      </c>
      <c r="J18" s="39" t="s">
        <v>79</v>
      </c>
      <c r="K18" s="39" t="s">
        <v>130</v>
      </c>
      <c r="L18" s="39" t="s">
        <v>131</v>
      </c>
      <c r="M18" s="39" t="s">
        <v>116</v>
      </c>
    </row>
    <row r="19" spans="1:13" x14ac:dyDescent="0.25">
      <c r="A19" s="63">
        <v>18</v>
      </c>
      <c r="B19" s="47" t="s">
        <v>171</v>
      </c>
      <c r="C19" s="62">
        <v>46033</v>
      </c>
      <c r="D19" s="41">
        <v>96702280</v>
      </c>
      <c r="E19" s="40">
        <v>2</v>
      </c>
      <c r="F19" s="39" t="s">
        <v>163</v>
      </c>
      <c r="G19" s="39" t="s">
        <v>132</v>
      </c>
      <c r="H19" s="39" t="s">
        <v>129</v>
      </c>
      <c r="I19" s="80">
        <v>186462</v>
      </c>
      <c r="J19" s="39" t="s">
        <v>133</v>
      </c>
      <c r="K19" s="39" t="s">
        <v>80</v>
      </c>
      <c r="L19" s="39" t="s">
        <v>104</v>
      </c>
      <c r="M19" s="39" t="s">
        <v>116</v>
      </c>
    </row>
    <row r="20" spans="1:13" x14ac:dyDescent="0.25">
      <c r="A20" s="63">
        <v>19</v>
      </c>
      <c r="B20" s="47" t="s">
        <v>171</v>
      </c>
      <c r="C20" s="62">
        <v>46054</v>
      </c>
      <c r="D20" s="41">
        <v>77002769</v>
      </c>
      <c r="E20" s="40">
        <v>1</v>
      </c>
      <c r="F20" s="39" t="s">
        <v>176</v>
      </c>
      <c r="G20" s="39" t="s">
        <v>134</v>
      </c>
      <c r="H20" s="39" t="s">
        <v>129</v>
      </c>
      <c r="I20" s="80">
        <v>415310</v>
      </c>
      <c r="J20" s="39" t="s">
        <v>135</v>
      </c>
      <c r="K20" s="39" t="s">
        <v>80</v>
      </c>
      <c r="L20" s="39" t="s">
        <v>104</v>
      </c>
      <c r="M20" s="39" t="s">
        <v>116</v>
      </c>
    </row>
    <row r="21" spans="1:13" x14ac:dyDescent="0.25">
      <c r="A21" s="63">
        <v>20</v>
      </c>
      <c r="B21" s="47" t="s">
        <v>171</v>
      </c>
      <c r="C21" s="62">
        <v>46075</v>
      </c>
      <c r="D21" s="41">
        <v>96702280</v>
      </c>
      <c r="E21" s="40">
        <v>2</v>
      </c>
      <c r="F21" s="39" t="s">
        <v>163</v>
      </c>
      <c r="G21" s="39" t="s">
        <v>136</v>
      </c>
      <c r="H21" s="39" t="s">
        <v>129</v>
      </c>
      <c r="I21" s="80">
        <v>409658</v>
      </c>
      <c r="J21" s="39" t="s">
        <v>137</v>
      </c>
      <c r="K21" s="39" t="s">
        <v>80</v>
      </c>
      <c r="L21" s="39" t="s">
        <v>104</v>
      </c>
      <c r="M21" s="39" t="s">
        <v>116</v>
      </c>
    </row>
    <row r="22" spans="1:13" x14ac:dyDescent="0.25">
      <c r="A22" s="63">
        <v>21</v>
      </c>
      <c r="B22" s="47" t="s">
        <v>171</v>
      </c>
      <c r="C22" s="62">
        <v>46089</v>
      </c>
      <c r="D22" s="41">
        <v>77002769</v>
      </c>
      <c r="E22" s="40">
        <v>1</v>
      </c>
      <c r="F22" s="39" t="s">
        <v>176</v>
      </c>
      <c r="G22" s="39" t="s">
        <v>138</v>
      </c>
      <c r="H22" s="39" t="s">
        <v>129</v>
      </c>
      <c r="I22" s="80">
        <v>263999</v>
      </c>
      <c r="J22" s="39" t="s">
        <v>139</v>
      </c>
      <c r="K22" s="39" t="s">
        <v>80</v>
      </c>
      <c r="L22" s="39" t="s">
        <v>104</v>
      </c>
      <c r="M22" s="39" t="s">
        <v>116</v>
      </c>
    </row>
    <row r="23" spans="1:13" x14ac:dyDescent="0.25">
      <c r="A23" s="63">
        <v>22</v>
      </c>
      <c r="B23" s="47" t="s">
        <v>140</v>
      </c>
      <c r="C23" s="62">
        <v>46055</v>
      </c>
      <c r="D23" s="41">
        <v>77002769</v>
      </c>
      <c r="E23" s="40">
        <v>1</v>
      </c>
      <c r="F23" s="39" t="s">
        <v>176</v>
      </c>
      <c r="G23" s="39" t="s">
        <v>141</v>
      </c>
      <c r="H23" s="39" t="s">
        <v>129</v>
      </c>
      <c r="I23" s="80">
        <v>415310</v>
      </c>
      <c r="J23" s="39" t="s">
        <v>90</v>
      </c>
      <c r="K23" s="39" t="s">
        <v>80</v>
      </c>
      <c r="L23" s="39" t="s">
        <v>81</v>
      </c>
      <c r="M23" s="39" t="s">
        <v>116</v>
      </c>
    </row>
    <row r="24" spans="1:13" x14ac:dyDescent="0.25">
      <c r="A24" s="63">
        <v>23</v>
      </c>
      <c r="B24" s="47" t="s">
        <v>140</v>
      </c>
      <c r="C24" s="62">
        <v>46094</v>
      </c>
      <c r="D24" s="41">
        <v>77002769</v>
      </c>
      <c r="E24" s="40">
        <v>1</v>
      </c>
      <c r="F24" s="39" t="s">
        <v>176</v>
      </c>
      <c r="G24" s="39" t="s">
        <v>142</v>
      </c>
      <c r="H24" s="39" t="s">
        <v>129</v>
      </c>
      <c r="I24" s="80">
        <v>212000</v>
      </c>
      <c r="J24" s="39" t="s">
        <v>90</v>
      </c>
      <c r="K24" s="39" t="s">
        <v>80</v>
      </c>
      <c r="L24" s="39" t="s">
        <v>81</v>
      </c>
      <c r="M24" s="39" t="s">
        <v>116</v>
      </c>
    </row>
    <row r="25" spans="1:13" x14ac:dyDescent="0.25">
      <c r="A25" s="63">
        <v>24</v>
      </c>
      <c r="B25" s="47" t="s">
        <v>140</v>
      </c>
      <c r="C25" s="62">
        <v>46087</v>
      </c>
      <c r="D25" s="41">
        <v>77002769</v>
      </c>
      <c r="E25" s="40">
        <v>1</v>
      </c>
      <c r="F25" s="39" t="s">
        <v>176</v>
      </c>
      <c r="G25" s="39" t="s">
        <v>143</v>
      </c>
      <c r="H25" s="39" t="s">
        <v>129</v>
      </c>
      <c r="I25" s="80">
        <v>131999</v>
      </c>
      <c r="J25" s="39" t="s">
        <v>90</v>
      </c>
      <c r="K25" s="39" t="s">
        <v>80</v>
      </c>
      <c r="L25" s="39" t="s">
        <v>81</v>
      </c>
      <c r="M25" s="39" t="s">
        <v>116</v>
      </c>
    </row>
    <row r="26" spans="1:13" x14ac:dyDescent="0.25">
      <c r="A26" s="63">
        <v>25</v>
      </c>
      <c r="B26" s="47" t="s">
        <v>144</v>
      </c>
      <c r="C26" s="62">
        <v>46048</v>
      </c>
      <c r="D26" s="41">
        <v>96702280</v>
      </c>
      <c r="E26" s="40">
        <v>2</v>
      </c>
      <c r="F26" s="39" t="s">
        <v>163</v>
      </c>
      <c r="G26" s="39" t="s">
        <v>203</v>
      </c>
      <c r="H26" s="39" t="s">
        <v>145</v>
      </c>
      <c r="I26" s="80">
        <v>186461</v>
      </c>
      <c r="J26" s="39" t="s">
        <v>90</v>
      </c>
      <c r="K26" s="39" t="s">
        <v>80</v>
      </c>
      <c r="L26" s="39" t="s">
        <v>81</v>
      </c>
      <c r="M26" s="39" t="s">
        <v>82</v>
      </c>
    </row>
    <row r="27" spans="1:13" x14ac:dyDescent="0.25">
      <c r="A27" s="63">
        <v>26</v>
      </c>
      <c r="B27" s="47" t="s">
        <v>144</v>
      </c>
      <c r="C27" s="62">
        <v>46081</v>
      </c>
      <c r="D27" s="41">
        <v>96702280</v>
      </c>
      <c r="E27" s="40">
        <v>2</v>
      </c>
      <c r="F27" s="39" t="s">
        <v>163</v>
      </c>
      <c r="G27" s="39" t="s">
        <v>204</v>
      </c>
      <c r="H27" s="39" t="s">
        <v>145</v>
      </c>
      <c r="I27" s="80">
        <v>186462</v>
      </c>
      <c r="J27" s="39" t="s">
        <v>90</v>
      </c>
      <c r="K27" s="39" t="s">
        <v>80</v>
      </c>
      <c r="L27" s="39" t="s">
        <v>81</v>
      </c>
      <c r="M27" s="39" t="s">
        <v>82</v>
      </c>
    </row>
    <row r="28" spans="1:13" x14ac:dyDescent="0.25">
      <c r="A28" s="63">
        <v>27</v>
      </c>
      <c r="B28" s="47" t="s">
        <v>144</v>
      </c>
      <c r="C28" s="62">
        <v>46098</v>
      </c>
      <c r="D28" s="41">
        <v>77002769</v>
      </c>
      <c r="E28" s="40">
        <v>1</v>
      </c>
      <c r="F28" s="39" t="s">
        <v>176</v>
      </c>
      <c r="G28" s="39" t="s">
        <v>146</v>
      </c>
      <c r="H28" s="39" t="s">
        <v>145</v>
      </c>
      <c r="I28" s="80">
        <v>132000</v>
      </c>
      <c r="J28" s="39" t="s">
        <v>90</v>
      </c>
      <c r="K28" s="39" t="s">
        <v>80</v>
      </c>
      <c r="L28" s="39" t="s">
        <v>81</v>
      </c>
      <c r="M28" s="39" t="s">
        <v>82</v>
      </c>
    </row>
    <row r="29" spans="1:13" x14ac:dyDescent="0.25">
      <c r="A29" s="63">
        <v>28</v>
      </c>
      <c r="B29" s="47" t="s">
        <v>152</v>
      </c>
      <c r="C29" s="62">
        <v>46063</v>
      </c>
      <c r="D29" s="41">
        <v>96702280</v>
      </c>
      <c r="E29" s="40">
        <v>2</v>
      </c>
      <c r="F29" s="39" t="s">
        <v>163</v>
      </c>
      <c r="G29" s="39" t="s">
        <v>153</v>
      </c>
      <c r="H29" s="39" t="s">
        <v>145</v>
      </c>
      <c r="I29" s="80">
        <v>1261400</v>
      </c>
      <c r="J29" s="39" t="s">
        <v>90</v>
      </c>
      <c r="K29" s="39" t="s">
        <v>80</v>
      </c>
      <c r="L29" s="39" t="s">
        <v>81</v>
      </c>
      <c r="M29" s="39" t="s">
        <v>82</v>
      </c>
    </row>
    <row r="30" spans="1:13" x14ac:dyDescent="0.25">
      <c r="A30" s="63">
        <v>29</v>
      </c>
      <c r="B30" s="47" t="s">
        <v>152</v>
      </c>
      <c r="C30" s="62">
        <v>46072</v>
      </c>
      <c r="D30" s="41">
        <v>60501000</v>
      </c>
      <c r="E30" s="40">
        <v>8</v>
      </c>
      <c r="F30" s="39" t="s">
        <v>164</v>
      </c>
      <c r="G30" s="39" t="s">
        <v>154</v>
      </c>
      <c r="H30" s="39" t="s">
        <v>157</v>
      </c>
      <c r="I30" s="80">
        <v>614033</v>
      </c>
      <c r="J30" s="39" t="s">
        <v>90</v>
      </c>
      <c r="K30" s="39" t="s">
        <v>80</v>
      </c>
      <c r="L30" s="58"/>
      <c r="M30" s="58"/>
    </row>
    <row r="31" spans="1:13" x14ac:dyDescent="0.25">
      <c r="A31" s="63">
        <v>30</v>
      </c>
      <c r="B31" s="47" t="s">
        <v>152</v>
      </c>
      <c r="C31" s="62">
        <v>46078</v>
      </c>
      <c r="D31" s="41">
        <v>60501000</v>
      </c>
      <c r="E31" s="40">
        <v>8</v>
      </c>
      <c r="F31" s="39" t="s">
        <v>164</v>
      </c>
      <c r="G31" s="39" t="s">
        <v>155</v>
      </c>
      <c r="H31" s="39" t="s">
        <v>157</v>
      </c>
      <c r="I31" s="80">
        <v>336587</v>
      </c>
      <c r="J31" s="39" t="s">
        <v>149</v>
      </c>
      <c r="K31" s="39" t="s">
        <v>80</v>
      </c>
      <c r="L31" s="39" t="s">
        <v>104</v>
      </c>
      <c r="M31" s="39" t="s">
        <v>82</v>
      </c>
    </row>
    <row r="32" spans="1:13" x14ac:dyDescent="0.25">
      <c r="A32" s="63">
        <v>31</v>
      </c>
      <c r="B32" s="47" t="s">
        <v>152</v>
      </c>
      <c r="C32" s="62">
        <v>46080</v>
      </c>
      <c r="D32" s="41">
        <v>96702280</v>
      </c>
      <c r="E32" s="40">
        <v>2</v>
      </c>
      <c r="F32" s="39" t="s">
        <v>163</v>
      </c>
      <c r="G32" s="39" t="s">
        <v>158</v>
      </c>
      <c r="H32" s="39" t="s">
        <v>145</v>
      </c>
      <c r="I32" s="80">
        <v>186461</v>
      </c>
      <c r="J32" s="39" t="s">
        <v>90</v>
      </c>
      <c r="K32" s="39" t="s">
        <v>80</v>
      </c>
      <c r="L32" s="39" t="s">
        <v>81</v>
      </c>
      <c r="M32" s="39" t="s">
        <v>82</v>
      </c>
    </row>
    <row r="33" spans="1:13" x14ac:dyDescent="0.25">
      <c r="A33" s="63">
        <v>32</v>
      </c>
      <c r="B33" s="47" t="s">
        <v>152</v>
      </c>
      <c r="C33" s="62">
        <v>46098</v>
      </c>
      <c r="D33" s="41">
        <v>77002769</v>
      </c>
      <c r="E33" s="40">
        <v>1</v>
      </c>
      <c r="F33" s="39" t="s">
        <v>176</v>
      </c>
      <c r="G33" s="39" t="s">
        <v>159</v>
      </c>
      <c r="H33" s="39"/>
      <c r="I33" s="80">
        <v>318000</v>
      </c>
      <c r="J33" s="39" t="s">
        <v>90</v>
      </c>
      <c r="K33" s="39" t="s">
        <v>161</v>
      </c>
      <c r="L33" s="39" t="s">
        <v>162</v>
      </c>
      <c r="M33" s="39" t="s">
        <v>160</v>
      </c>
    </row>
    <row r="34" spans="1:13" x14ac:dyDescent="0.25">
      <c r="A34" s="63">
        <v>33</v>
      </c>
      <c r="B34" s="47" t="s">
        <v>152</v>
      </c>
      <c r="C34" s="62">
        <v>46077</v>
      </c>
      <c r="D34" s="41">
        <v>76981620</v>
      </c>
      <c r="E34" s="40">
        <v>8</v>
      </c>
      <c r="F34" s="39" t="s">
        <v>175</v>
      </c>
      <c r="G34" s="39" t="s">
        <v>156</v>
      </c>
      <c r="H34" s="39" t="s">
        <v>145</v>
      </c>
      <c r="I34" s="80">
        <v>116620</v>
      </c>
      <c r="J34" s="39" t="s">
        <v>90</v>
      </c>
      <c r="K34" s="39" t="s">
        <v>80</v>
      </c>
      <c r="L34" s="39" t="s">
        <v>81</v>
      </c>
      <c r="M34" s="39" t="s">
        <v>82</v>
      </c>
    </row>
    <row r="35" spans="1:13" x14ac:dyDescent="0.25">
      <c r="A35" s="63">
        <v>34</v>
      </c>
      <c r="B35" s="47" t="s">
        <v>170</v>
      </c>
      <c r="C35" s="62">
        <v>46033</v>
      </c>
      <c r="D35" s="41">
        <v>77824218</v>
      </c>
      <c r="E35" s="40">
        <v>4</v>
      </c>
      <c r="F35" s="39" t="s">
        <v>169</v>
      </c>
      <c r="G35" s="39" t="s">
        <v>168</v>
      </c>
      <c r="H35" s="39" t="s">
        <v>167</v>
      </c>
      <c r="I35" s="60">
        <v>150000</v>
      </c>
      <c r="J35" s="39" t="s">
        <v>166</v>
      </c>
      <c r="K35" s="39" t="s">
        <v>80</v>
      </c>
      <c r="L35" s="39" t="s">
        <v>87</v>
      </c>
      <c r="M35" s="39" t="s">
        <v>82</v>
      </c>
    </row>
    <row r="36" spans="1:13" x14ac:dyDescent="0.25">
      <c r="A36" s="63">
        <v>35</v>
      </c>
      <c r="B36" s="47" t="s">
        <v>165</v>
      </c>
      <c r="C36" s="62">
        <v>46034</v>
      </c>
      <c r="D36" s="41">
        <v>78082469</v>
      </c>
      <c r="E36" s="40">
        <v>7</v>
      </c>
      <c r="F36" s="39" t="s">
        <v>188</v>
      </c>
      <c r="G36" s="39" t="s">
        <v>198</v>
      </c>
      <c r="H36" s="39">
        <v>220799000</v>
      </c>
      <c r="I36" s="60">
        <v>357000</v>
      </c>
      <c r="J36" s="39" t="s">
        <v>189</v>
      </c>
      <c r="K36" s="39" t="s">
        <v>190</v>
      </c>
      <c r="L36" s="39" t="s">
        <v>191</v>
      </c>
      <c r="M36" s="39" t="s">
        <v>192</v>
      </c>
    </row>
    <row r="37" spans="1:13" x14ac:dyDescent="0.25">
      <c r="A37" s="63">
        <v>36</v>
      </c>
      <c r="B37" s="39" t="s">
        <v>165</v>
      </c>
      <c r="C37" s="62">
        <v>46097</v>
      </c>
      <c r="D37" s="41">
        <v>87778800</v>
      </c>
      <c r="E37" s="40">
        <v>8</v>
      </c>
      <c r="F37" s="39" t="s">
        <v>200</v>
      </c>
      <c r="G37" s="39" t="s">
        <v>199</v>
      </c>
      <c r="H37" s="39">
        <v>220701000</v>
      </c>
      <c r="I37" s="60">
        <v>90812</v>
      </c>
      <c r="J37" s="39" t="s">
        <v>193</v>
      </c>
      <c r="K37" s="39" t="s">
        <v>194</v>
      </c>
      <c r="L37" s="39" t="s">
        <v>195</v>
      </c>
      <c r="M37" s="39" t="s">
        <v>196</v>
      </c>
    </row>
    <row r="38" spans="1:13" x14ac:dyDescent="0.25">
      <c r="A38" s="63">
        <v>37</v>
      </c>
      <c r="B38" s="47" t="s">
        <v>9</v>
      </c>
      <c r="C38" s="62">
        <v>46069</v>
      </c>
      <c r="D38" s="41">
        <v>96546100</v>
      </c>
      <c r="E38" s="40">
        <v>0</v>
      </c>
      <c r="F38" s="42" t="s">
        <v>181</v>
      </c>
      <c r="G38" s="39" t="s">
        <v>147</v>
      </c>
      <c r="H38" s="39" t="s">
        <v>148</v>
      </c>
      <c r="I38" s="80">
        <v>97973</v>
      </c>
      <c r="J38" s="39" t="s">
        <v>149</v>
      </c>
      <c r="K38" s="39" t="s">
        <v>80</v>
      </c>
      <c r="L38" s="39" t="s">
        <v>81</v>
      </c>
      <c r="M38" s="39" t="s">
        <v>82</v>
      </c>
    </row>
    <row r="39" spans="1:13" x14ac:dyDescent="0.25">
      <c r="A39" s="63">
        <v>38</v>
      </c>
      <c r="B39" s="47" t="s">
        <v>9</v>
      </c>
      <c r="C39" s="62">
        <v>46069</v>
      </c>
      <c r="D39" s="41">
        <v>96546100</v>
      </c>
      <c r="E39" s="40">
        <v>0</v>
      </c>
      <c r="F39" s="42" t="s">
        <v>181</v>
      </c>
      <c r="G39" s="39" t="s">
        <v>150</v>
      </c>
      <c r="H39" s="39" t="s">
        <v>148</v>
      </c>
      <c r="I39" s="80">
        <v>97979</v>
      </c>
      <c r="J39" s="39" t="s">
        <v>149</v>
      </c>
      <c r="K39" s="39" t="s">
        <v>80</v>
      </c>
      <c r="L39" s="39" t="s">
        <v>81</v>
      </c>
      <c r="M39" s="39" t="s">
        <v>82</v>
      </c>
    </row>
    <row r="40" spans="1:13" x14ac:dyDescent="0.25">
      <c r="A40" s="63">
        <v>39</v>
      </c>
      <c r="B40" s="82" t="s">
        <v>9</v>
      </c>
      <c r="C40" s="62">
        <v>46099</v>
      </c>
      <c r="D40" s="41">
        <v>96546100</v>
      </c>
      <c r="E40" s="40">
        <v>0</v>
      </c>
      <c r="F40" s="42" t="s">
        <v>181</v>
      </c>
      <c r="G40" s="39" t="s">
        <v>151</v>
      </c>
      <c r="H40" s="39" t="s">
        <v>148</v>
      </c>
      <c r="I40" s="80">
        <v>98413</v>
      </c>
      <c r="J40" s="39" t="s">
        <v>149</v>
      </c>
      <c r="K40" s="39" t="s">
        <v>80</v>
      </c>
      <c r="L40" s="39" t="s">
        <v>81</v>
      </c>
      <c r="M40" s="39" t="s">
        <v>82</v>
      </c>
    </row>
    <row r="41" spans="1:13" x14ac:dyDescent="0.25">
      <c r="A41" s="63"/>
      <c r="B41" s="47"/>
      <c r="C41" s="62"/>
      <c r="D41" s="41"/>
      <c r="E41" s="40"/>
      <c r="F41" s="42"/>
      <c r="G41" s="39"/>
      <c r="H41" s="39"/>
      <c r="I41" s="60"/>
      <c r="J41" s="39"/>
      <c r="K41" s="39"/>
      <c r="L41" s="39"/>
      <c r="M41" s="39"/>
    </row>
    <row r="42" spans="1:13" x14ac:dyDescent="0.25">
      <c r="A42" s="63"/>
      <c r="B42" s="47"/>
      <c r="C42" s="62"/>
      <c r="D42" s="41"/>
      <c r="E42" s="40"/>
      <c r="F42" s="42"/>
      <c r="G42" s="39"/>
      <c r="H42" s="39"/>
      <c r="I42" s="60"/>
      <c r="J42" s="39"/>
      <c r="K42" s="39"/>
      <c r="L42" s="39"/>
      <c r="M42" s="39"/>
    </row>
    <row r="43" spans="1:13" x14ac:dyDescent="0.25">
      <c r="A43" s="63"/>
      <c r="B43" s="47"/>
      <c r="C43" s="62"/>
      <c r="D43" s="41"/>
      <c r="E43" s="40"/>
      <c r="F43" s="42"/>
      <c r="G43" s="39"/>
      <c r="H43" s="39"/>
      <c r="I43" s="60"/>
      <c r="J43" s="39"/>
      <c r="K43" s="39"/>
      <c r="L43" s="39"/>
      <c r="M43" s="39"/>
    </row>
    <row r="44" spans="1:13" x14ac:dyDescent="0.25">
      <c r="A44" s="63"/>
      <c r="H44" s="51"/>
      <c r="I44" s="83">
        <f>SUM(I2:I43)</f>
        <v>8791680</v>
      </c>
      <c r="J44" s="84">
        <f>I44-'Resumen por Región'!G25</f>
        <v>0</v>
      </c>
    </row>
    <row r="45" spans="1:13" x14ac:dyDescent="0.25">
      <c r="A45" s="85" t="s">
        <v>72</v>
      </c>
      <c r="B45" s="86" t="s">
        <v>74</v>
      </c>
      <c r="C45" s="86"/>
      <c r="D45" s="86"/>
      <c r="E45" s="86"/>
      <c r="F45" s="86"/>
      <c r="G45" s="86"/>
      <c r="I45" s="87"/>
    </row>
    <row r="46" spans="1:13" x14ac:dyDescent="0.25">
      <c r="I46" s="84"/>
    </row>
    <row r="47" spans="1:13" x14ac:dyDescent="0.25">
      <c r="I47" s="84"/>
    </row>
    <row r="48" spans="1:13" x14ac:dyDescent="0.25">
      <c r="I48" s="84"/>
    </row>
    <row r="49" spans="1:4" x14ac:dyDescent="0.25">
      <c r="B49" s="81"/>
    </row>
    <row r="50" spans="1:4" x14ac:dyDescent="0.25">
      <c r="B50" s="81"/>
    </row>
    <row r="51" spans="1:4" x14ac:dyDescent="0.25">
      <c r="B51" s="56"/>
      <c r="D51" s="55"/>
    </row>
    <row r="52" spans="1:4" x14ac:dyDescent="0.25">
      <c r="B52" s="56"/>
      <c r="D52" s="55"/>
    </row>
    <row r="53" spans="1:4" x14ac:dyDescent="0.25">
      <c r="B53" s="56"/>
      <c r="D53" s="55"/>
    </row>
    <row r="54" spans="1:4" x14ac:dyDescent="0.25">
      <c r="B54" s="56"/>
      <c r="D54" s="55"/>
    </row>
    <row r="55" spans="1:4" x14ac:dyDescent="0.25">
      <c r="B55" s="56"/>
      <c r="D55" s="55"/>
    </row>
    <row r="56" spans="1:4" x14ac:dyDescent="0.25">
      <c r="B56" s="56"/>
      <c r="D56" s="55"/>
    </row>
    <row r="57" spans="1:4" x14ac:dyDescent="0.25">
      <c r="B57" s="56"/>
      <c r="D57" s="55"/>
    </row>
    <row r="58" spans="1:4" x14ac:dyDescent="0.25">
      <c r="B58" s="56"/>
      <c r="D58" s="55"/>
    </row>
    <row r="59" spans="1:4" x14ac:dyDescent="0.25">
      <c r="B59" s="56"/>
      <c r="D59" s="55"/>
    </row>
    <row r="60" spans="1:4" x14ac:dyDescent="0.25">
      <c r="A60" s="56"/>
      <c r="B60" s="56"/>
      <c r="D60" s="55"/>
    </row>
    <row r="61" spans="1:4" x14ac:dyDescent="0.25">
      <c r="A61" s="56"/>
      <c r="B61" s="56"/>
      <c r="D61" s="55"/>
    </row>
    <row r="62" spans="1:4" x14ac:dyDescent="0.25">
      <c r="A62" s="56"/>
      <c r="B62" s="56"/>
      <c r="D62" s="55"/>
    </row>
    <row r="63" spans="1:4" x14ac:dyDescent="0.25">
      <c r="A63" s="56"/>
      <c r="B63" s="56"/>
      <c r="D63" s="55"/>
    </row>
    <row r="64" spans="1:4" x14ac:dyDescent="0.25">
      <c r="A64" s="56"/>
      <c r="B64" s="56"/>
      <c r="D64" s="55"/>
    </row>
    <row r="65" spans="1:4" x14ac:dyDescent="0.25">
      <c r="A65" s="56"/>
      <c r="B65" s="56"/>
      <c r="D65" s="55"/>
    </row>
    <row r="66" spans="1:4" x14ac:dyDescent="0.25">
      <c r="A66" s="56"/>
      <c r="B66" s="56"/>
      <c r="D66" s="55"/>
    </row>
    <row r="67" spans="1:4" x14ac:dyDescent="0.25">
      <c r="A67" s="56"/>
      <c r="B67" s="56"/>
      <c r="D67" s="55"/>
    </row>
    <row r="68" spans="1:4" x14ac:dyDescent="0.25">
      <c r="A68" s="56"/>
      <c r="B68" s="56"/>
      <c r="D68" s="55"/>
    </row>
    <row r="69" spans="1:4" x14ac:dyDescent="0.25">
      <c r="A69" s="56"/>
      <c r="B69" s="56"/>
      <c r="D69" s="55"/>
    </row>
    <row r="70" spans="1:4" x14ac:dyDescent="0.25">
      <c r="A70" s="56"/>
      <c r="B70" s="56"/>
      <c r="D70" s="55"/>
    </row>
    <row r="71" spans="1:4" x14ac:dyDescent="0.25">
      <c r="A71" s="56"/>
      <c r="B71" s="56"/>
      <c r="D71" s="55"/>
    </row>
    <row r="72" spans="1:4" x14ac:dyDescent="0.25">
      <c r="A72" s="56"/>
      <c r="B72" s="56"/>
      <c r="D72" s="55"/>
    </row>
    <row r="73" spans="1:4" x14ac:dyDescent="0.25">
      <c r="A73" s="56"/>
      <c r="B73" s="56"/>
      <c r="D73" s="55"/>
    </row>
    <row r="74" spans="1:4" x14ac:dyDescent="0.25">
      <c r="A74" s="56"/>
      <c r="B74" s="56"/>
      <c r="D74" s="55"/>
    </row>
    <row r="75" spans="1:4" x14ac:dyDescent="0.25">
      <c r="A75" s="56"/>
      <c r="B75" s="56"/>
      <c r="D75" s="55"/>
    </row>
    <row r="76" spans="1:4" x14ac:dyDescent="0.25">
      <c r="A76" s="56"/>
      <c r="B76" s="56"/>
      <c r="D76" s="55"/>
    </row>
    <row r="77" spans="1:4" x14ac:dyDescent="0.25">
      <c r="A77" s="56"/>
      <c r="B77" s="56"/>
      <c r="D77" s="55"/>
    </row>
    <row r="78" spans="1:4" x14ac:dyDescent="0.25">
      <c r="A78" s="56"/>
      <c r="B78" s="56"/>
      <c r="D78" s="55"/>
    </row>
    <row r="79" spans="1:4" x14ac:dyDescent="0.25">
      <c r="A79" s="56"/>
      <c r="B79" s="56"/>
      <c r="D79" s="55"/>
    </row>
    <row r="80" spans="1:4" x14ac:dyDescent="0.25">
      <c r="A80" s="56"/>
      <c r="B80" s="56"/>
      <c r="D80" s="55"/>
    </row>
    <row r="81" spans="1:4" x14ac:dyDescent="0.25">
      <c r="A81" s="56"/>
      <c r="B81" s="56"/>
      <c r="D81" s="55"/>
    </row>
    <row r="82" spans="1:4" x14ac:dyDescent="0.25">
      <c r="A82" s="56"/>
      <c r="B82" s="56"/>
      <c r="D82" s="55"/>
    </row>
    <row r="83" spans="1:4" x14ac:dyDescent="0.25">
      <c r="A83" s="56"/>
      <c r="B83" s="56"/>
      <c r="D83" s="55"/>
    </row>
    <row r="84" spans="1:4" x14ac:dyDescent="0.25">
      <c r="A84" s="56"/>
      <c r="B84" s="56"/>
      <c r="D84" s="55"/>
    </row>
    <row r="85" spans="1:4" x14ac:dyDescent="0.25">
      <c r="A85" s="56"/>
      <c r="B85" s="56"/>
      <c r="D85" s="55"/>
    </row>
    <row r="86" spans="1:4" x14ac:dyDescent="0.25">
      <c r="A86" s="56"/>
      <c r="B86" s="56"/>
      <c r="D86" s="55"/>
    </row>
    <row r="87" spans="1:4" x14ac:dyDescent="0.25">
      <c r="A87" s="56"/>
      <c r="B87" s="56"/>
      <c r="D87" s="55"/>
    </row>
    <row r="88" spans="1:4" x14ac:dyDescent="0.25">
      <c r="A88" s="56"/>
      <c r="B88" s="56"/>
      <c r="D88" s="55"/>
    </row>
    <row r="89" spans="1:4" x14ac:dyDescent="0.25">
      <c r="A89" s="56"/>
      <c r="B89" s="56"/>
      <c r="D89" s="55"/>
    </row>
    <row r="90" spans="1:4" x14ac:dyDescent="0.25">
      <c r="A90" s="56"/>
      <c r="B90" s="56"/>
      <c r="D90" s="55"/>
    </row>
    <row r="91" spans="1:4" x14ac:dyDescent="0.25">
      <c r="A91" s="56"/>
      <c r="B91" s="56"/>
      <c r="D91" s="55"/>
    </row>
    <row r="92" spans="1:4" x14ac:dyDescent="0.25">
      <c r="A92" s="56"/>
      <c r="B92" s="56"/>
      <c r="D92" s="55"/>
    </row>
    <row r="93" spans="1:4" x14ac:dyDescent="0.25">
      <c r="A93" s="56"/>
      <c r="B93" s="56"/>
      <c r="D93" s="55"/>
    </row>
    <row r="94" spans="1:4" x14ac:dyDescent="0.25">
      <c r="A94" s="56"/>
      <c r="B94" s="56"/>
      <c r="D94" s="55"/>
    </row>
    <row r="95" spans="1:4" x14ac:dyDescent="0.25">
      <c r="A95" s="56"/>
      <c r="B95" s="56"/>
      <c r="D95" s="55"/>
    </row>
    <row r="96" spans="1:4" x14ac:dyDescent="0.25">
      <c r="A96" s="56"/>
      <c r="B96" s="56"/>
      <c r="D96" s="55"/>
    </row>
    <row r="97" spans="1:4" x14ac:dyDescent="0.25">
      <c r="A97" s="56"/>
      <c r="B97" s="56"/>
      <c r="D97" s="55"/>
    </row>
    <row r="98" spans="1:4" x14ac:dyDescent="0.25">
      <c r="A98" s="56"/>
      <c r="B98" s="56"/>
      <c r="D98" s="55"/>
    </row>
    <row r="99" spans="1:4" x14ac:dyDescent="0.25">
      <c r="A99" s="56"/>
      <c r="B99" s="56"/>
      <c r="D99" s="55"/>
    </row>
    <row r="100" spans="1:4" x14ac:dyDescent="0.25">
      <c r="A100" s="56"/>
      <c r="B100" s="56"/>
      <c r="D100" s="55"/>
    </row>
    <row r="101" spans="1:4" x14ac:dyDescent="0.25">
      <c r="A101" s="56"/>
      <c r="B101" s="56"/>
      <c r="D101" s="55"/>
    </row>
    <row r="102" spans="1:4" x14ac:dyDescent="0.25">
      <c r="A102" s="56"/>
      <c r="B102" s="56"/>
      <c r="D102" s="55"/>
    </row>
    <row r="103" spans="1:4" x14ac:dyDescent="0.25">
      <c r="A103" s="56"/>
      <c r="B103" s="56"/>
      <c r="D103" s="55"/>
    </row>
    <row r="104" spans="1:4" x14ac:dyDescent="0.25">
      <c r="A104" s="56"/>
      <c r="B104" s="56"/>
      <c r="D104" s="55"/>
    </row>
    <row r="105" spans="1:4" x14ac:dyDescent="0.25">
      <c r="A105" s="56"/>
      <c r="B105" s="56"/>
      <c r="D105" s="55"/>
    </row>
    <row r="106" spans="1:4" x14ac:dyDescent="0.25">
      <c r="A106" s="56"/>
      <c r="B106" s="56"/>
      <c r="D106" s="55"/>
    </row>
    <row r="107" spans="1:4" x14ac:dyDescent="0.25">
      <c r="A107" s="56"/>
      <c r="B107" s="56"/>
      <c r="D107" s="55"/>
    </row>
    <row r="108" spans="1:4" x14ac:dyDescent="0.25">
      <c r="A108" s="56"/>
      <c r="B108" s="56"/>
      <c r="D108" s="55"/>
    </row>
    <row r="109" spans="1:4" x14ac:dyDescent="0.25">
      <c r="A109" s="56"/>
      <c r="B109" s="56"/>
      <c r="D109" s="55"/>
    </row>
    <row r="110" spans="1:4" x14ac:dyDescent="0.25">
      <c r="A110" s="56"/>
      <c r="B110" s="56"/>
      <c r="D110" s="55"/>
    </row>
  </sheetData>
  <mergeCells count="1">
    <mergeCell ref="B45:G4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K29"/>
  <sheetViews>
    <sheetView zoomScale="115" zoomScaleNormal="115" workbookViewId="0">
      <pane xSplit="2" ySplit="4" topLeftCell="C5" activePane="bottomRight" state="frozen"/>
      <selection pane="topRight" activeCell="C1" sqref="C1"/>
      <selection pane="bottomLeft" activeCell="A5" sqref="A5"/>
      <selection pane="bottomRight" activeCell="C25" sqref="C25"/>
    </sheetView>
  </sheetViews>
  <sheetFormatPr baseColWidth="10" defaultRowHeight="15" x14ac:dyDescent="0.25"/>
  <cols>
    <col min="1" max="1" width="4.28515625" customWidth="1"/>
    <col min="2" max="2" width="49.42578125" bestFit="1" customWidth="1"/>
    <col min="3" max="3" width="12.42578125" customWidth="1"/>
    <col min="4" max="4" width="12.140625" customWidth="1"/>
    <col min="5" max="5" width="11.7109375" customWidth="1"/>
    <col min="6" max="6" width="11.85546875" customWidth="1"/>
    <col min="7" max="7" width="16" customWidth="1"/>
  </cols>
  <sheetData>
    <row r="2" spans="2:11" ht="15.75" thickBot="1" x14ac:dyDescent="0.3"/>
    <row r="3" spans="2:11" ht="15.75" thickBot="1" x14ac:dyDescent="0.3">
      <c r="C3" s="65" t="s">
        <v>59</v>
      </c>
      <c r="D3" s="66"/>
      <c r="E3" s="66"/>
      <c r="F3" s="66"/>
      <c r="G3" s="67"/>
    </row>
    <row r="4" spans="2:11" ht="24" customHeight="1" thickBot="1" x14ac:dyDescent="0.3">
      <c r="B4" s="24" t="s">
        <v>5</v>
      </c>
      <c r="C4" s="25" t="s">
        <v>60</v>
      </c>
      <c r="D4" s="25" t="s">
        <v>61</v>
      </c>
      <c r="E4" s="25" t="s">
        <v>62</v>
      </c>
      <c r="F4" s="25" t="s">
        <v>63</v>
      </c>
      <c r="G4" s="25" t="s">
        <v>65</v>
      </c>
      <c r="I4" s="43" t="s">
        <v>75</v>
      </c>
      <c r="J4" s="43" t="s">
        <v>76</v>
      </c>
      <c r="K4" s="43" t="s">
        <v>77</v>
      </c>
    </row>
    <row r="5" spans="2:11" x14ac:dyDescent="0.25">
      <c r="B5" s="3" t="s">
        <v>42</v>
      </c>
      <c r="C5" s="4">
        <f>+I5+J5+K5</f>
        <v>150000</v>
      </c>
      <c r="D5" s="4"/>
      <c r="E5" s="4"/>
      <c r="F5" s="4"/>
      <c r="G5" s="38">
        <f>SUM(C5:F5)</f>
        <v>150000</v>
      </c>
      <c r="H5" s="1"/>
      <c r="I5" s="45">
        <v>150000</v>
      </c>
      <c r="J5" s="45"/>
      <c r="K5" s="45"/>
    </row>
    <row r="6" spans="2:11" x14ac:dyDescent="0.25">
      <c r="B6" s="5" t="s">
        <v>43</v>
      </c>
      <c r="C6" s="4">
        <f t="shared" ref="C6:C24" si="0">+I6+J6+K6</f>
        <v>330820</v>
      </c>
      <c r="D6" s="6"/>
      <c r="E6" s="6"/>
      <c r="F6" s="6"/>
      <c r="G6" s="38">
        <f t="shared" ref="G6:G24" si="1">SUM(C6:F6)</f>
        <v>330820</v>
      </c>
      <c r="H6" s="1"/>
      <c r="I6" s="45">
        <v>166005</v>
      </c>
      <c r="J6" s="45"/>
      <c r="K6" s="45">
        <v>164815</v>
      </c>
    </row>
    <row r="7" spans="2:11" x14ac:dyDescent="0.25">
      <c r="B7" s="5" t="s">
        <v>44</v>
      </c>
      <c r="C7" s="4">
        <f t="shared" si="0"/>
        <v>350408</v>
      </c>
      <c r="D7" s="6"/>
      <c r="E7" s="6"/>
      <c r="F7" s="6"/>
      <c r="G7" s="38">
        <f t="shared" si="1"/>
        <v>350408</v>
      </c>
      <c r="I7" s="45">
        <v>175204</v>
      </c>
      <c r="J7" s="45">
        <v>175204</v>
      </c>
      <c r="K7" s="45"/>
    </row>
    <row r="8" spans="2:11" x14ac:dyDescent="0.25">
      <c r="B8" s="5" t="s">
        <v>6</v>
      </c>
      <c r="C8" s="4">
        <f t="shared" si="0"/>
        <v>91500</v>
      </c>
      <c r="D8" s="6"/>
      <c r="E8" s="6"/>
      <c r="F8" s="6"/>
      <c r="G8" s="38">
        <f t="shared" si="1"/>
        <v>91500</v>
      </c>
      <c r="H8" s="1"/>
      <c r="I8" s="46"/>
      <c r="J8" s="46"/>
      <c r="K8" s="46">
        <v>91500</v>
      </c>
    </row>
    <row r="9" spans="2:11" x14ac:dyDescent="0.25">
      <c r="B9" s="5" t="s">
        <v>45</v>
      </c>
      <c r="C9" s="4">
        <f t="shared" si="0"/>
        <v>36604</v>
      </c>
      <c r="D9" s="6"/>
      <c r="E9" s="6"/>
      <c r="F9" s="6"/>
      <c r="G9" s="38">
        <f t="shared" si="1"/>
        <v>36604</v>
      </c>
      <c r="H9" s="1"/>
      <c r="I9" s="46"/>
      <c r="J9" s="46"/>
      <c r="K9" s="46">
        <v>36604</v>
      </c>
    </row>
    <row r="10" spans="2:11" x14ac:dyDescent="0.25">
      <c r="B10" s="5" t="s">
        <v>46</v>
      </c>
      <c r="C10" s="4">
        <f t="shared" si="0"/>
        <v>138040</v>
      </c>
      <c r="D10" s="6"/>
      <c r="E10" s="6"/>
      <c r="F10" s="6"/>
      <c r="G10" s="38">
        <f t="shared" si="1"/>
        <v>138040</v>
      </c>
      <c r="I10" s="46"/>
      <c r="J10" s="46"/>
      <c r="K10" s="46">
        <v>138040</v>
      </c>
    </row>
    <row r="11" spans="2:11" x14ac:dyDescent="0.25">
      <c r="B11" s="5" t="s">
        <v>47</v>
      </c>
      <c r="C11" s="4">
        <f t="shared" si="0"/>
        <v>24990</v>
      </c>
      <c r="D11" s="6"/>
      <c r="E11" s="6"/>
      <c r="F11" s="6"/>
      <c r="G11" s="38">
        <f t="shared" si="1"/>
        <v>24990</v>
      </c>
      <c r="H11" s="1"/>
      <c r="I11" s="46"/>
      <c r="J11" s="46"/>
      <c r="K11" s="46">
        <v>24990</v>
      </c>
    </row>
    <row r="12" spans="2:11" x14ac:dyDescent="0.25">
      <c r="B12" s="5" t="s">
        <v>7</v>
      </c>
      <c r="C12" s="4">
        <f t="shared" si="0"/>
        <v>125664</v>
      </c>
      <c r="D12" s="6"/>
      <c r="E12" s="6"/>
      <c r="F12" s="6"/>
      <c r="G12" s="38">
        <f t="shared" si="1"/>
        <v>125664</v>
      </c>
      <c r="H12" s="1"/>
      <c r="I12" s="46"/>
      <c r="J12" s="46"/>
      <c r="K12" s="46">
        <v>125664</v>
      </c>
    </row>
    <row r="13" spans="2:11" x14ac:dyDescent="0.25">
      <c r="B13" s="5" t="s">
        <v>9</v>
      </c>
      <c r="C13" s="4">
        <f t="shared" si="0"/>
        <v>294365</v>
      </c>
      <c r="D13" s="6"/>
      <c r="E13" s="6"/>
      <c r="F13" s="6"/>
      <c r="G13" s="38">
        <f t="shared" si="1"/>
        <v>294365</v>
      </c>
      <c r="I13" s="46"/>
      <c r="J13" s="46">
        <v>195952</v>
      </c>
      <c r="K13" s="46">
        <v>98413</v>
      </c>
    </row>
    <row r="14" spans="2:11" x14ac:dyDescent="0.25">
      <c r="B14" s="5" t="s">
        <v>48</v>
      </c>
      <c r="C14" s="4">
        <f t="shared" si="0"/>
        <v>154700</v>
      </c>
      <c r="D14" s="6"/>
      <c r="E14" s="6"/>
      <c r="F14" s="6"/>
      <c r="G14" s="38">
        <f t="shared" si="1"/>
        <v>154700</v>
      </c>
      <c r="H14" s="1"/>
      <c r="I14" s="46"/>
      <c r="J14" s="46">
        <v>154700</v>
      </c>
      <c r="K14" s="46"/>
    </row>
    <row r="15" spans="2:11" x14ac:dyDescent="0.25">
      <c r="B15" s="5" t="s">
        <v>49</v>
      </c>
      <c r="C15" s="4">
        <f t="shared" si="0"/>
        <v>406811</v>
      </c>
      <c r="D15" s="6"/>
      <c r="E15" s="6"/>
      <c r="F15" s="6"/>
      <c r="G15" s="38">
        <f t="shared" si="1"/>
        <v>406811</v>
      </c>
      <c r="I15" s="46"/>
      <c r="J15" s="46">
        <v>203000</v>
      </c>
      <c r="K15" s="46">
        <v>203811</v>
      </c>
    </row>
    <row r="16" spans="2:11" x14ac:dyDescent="0.25">
      <c r="B16" s="5" t="s">
        <v>50</v>
      </c>
      <c r="C16" s="4">
        <f t="shared" si="0"/>
        <v>447812</v>
      </c>
      <c r="D16" s="6"/>
      <c r="E16" s="6"/>
      <c r="F16" s="6"/>
      <c r="G16" s="38">
        <f t="shared" si="1"/>
        <v>447812</v>
      </c>
      <c r="H16" s="1"/>
      <c r="I16" s="46">
        <v>357000</v>
      </c>
      <c r="J16" s="46"/>
      <c r="K16" s="46">
        <v>90812</v>
      </c>
    </row>
    <row r="17" spans="2:11" x14ac:dyDescent="0.25">
      <c r="B17" s="5" t="s">
        <v>51</v>
      </c>
      <c r="C17" s="4">
        <f t="shared" si="0"/>
        <v>0</v>
      </c>
      <c r="D17" s="6"/>
      <c r="E17" s="6"/>
      <c r="F17" s="6"/>
      <c r="G17" s="38">
        <f t="shared" si="1"/>
        <v>0</v>
      </c>
      <c r="I17" s="46"/>
      <c r="J17" s="46"/>
      <c r="K17" s="46"/>
    </row>
    <row r="18" spans="2:11" x14ac:dyDescent="0.25">
      <c r="B18" s="5" t="s">
        <v>52</v>
      </c>
      <c r="C18" s="4">
        <f t="shared" si="0"/>
        <v>91035</v>
      </c>
      <c r="D18" s="6"/>
      <c r="E18" s="6"/>
      <c r="F18" s="6"/>
      <c r="G18" s="38">
        <f t="shared" si="1"/>
        <v>91035</v>
      </c>
      <c r="I18" s="45">
        <v>60690</v>
      </c>
      <c r="J18" s="45"/>
      <c r="K18" s="45">
        <v>30345</v>
      </c>
    </row>
    <row r="19" spans="2:11" x14ac:dyDescent="0.25">
      <c r="B19" s="5" t="s">
        <v>53</v>
      </c>
      <c r="C19" s="4">
        <f t="shared" si="0"/>
        <v>80920</v>
      </c>
      <c r="D19" s="6"/>
      <c r="E19" s="6"/>
      <c r="F19" s="6"/>
      <c r="G19" s="38">
        <f t="shared" si="1"/>
        <v>80920</v>
      </c>
      <c r="I19" s="46"/>
      <c r="J19" s="46"/>
      <c r="K19" s="46">
        <v>80920</v>
      </c>
    </row>
    <row r="20" spans="2:11" x14ac:dyDescent="0.25">
      <c r="B20" s="5" t="s">
        <v>54</v>
      </c>
      <c r="C20" s="4">
        <f t="shared" si="0"/>
        <v>695249</v>
      </c>
      <c r="D20" s="6"/>
      <c r="E20" s="6"/>
      <c r="F20" s="6"/>
      <c r="G20" s="38">
        <f t="shared" si="1"/>
        <v>695249</v>
      </c>
      <c r="H20" s="1"/>
      <c r="I20" s="45">
        <v>558697</v>
      </c>
      <c r="J20" s="45"/>
      <c r="K20" s="45">
        <v>136552</v>
      </c>
    </row>
    <row r="21" spans="2:11" x14ac:dyDescent="0.25">
      <c r="B21" s="5" t="s">
        <v>55</v>
      </c>
      <c r="C21" s="4">
        <f t="shared" si="0"/>
        <v>1275429</v>
      </c>
      <c r="D21" s="6"/>
      <c r="E21" s="6"/>
      <c r="F21" s="6"/>
      <c r="G21" s="38">
        <f t="shared" si="1"/>
        <v>1275429</v>
      </c>
      <c r="I21" s="45">
        <v>186462</v>
      </c>
      <c r="J21" s="45">
        <v>415310</v>
      </c>
      <c r="K21" s="45">
        <v>673657</v>
      </c>
    </row>
    <row r="22" spans="2:11" x14ac:dyDescent="0.25">
      <c r="B22" s="5" t="s">
        <v>56</v>
      </c>
      <c r="C22" s="4">
        <f t="shared" si="0"/>
        <v>759309</v>
      </c>
      <c r="D22" s="6"/>
      <c r="E22" s="6"/>
      <c r="F22" s="6"/>
      <c r="G22" s="38">
        <f t="shared" si="1"/>
        <v>759309</v>
      </c>
      <c r="I22" s="46"/>
      <c r="J22" s="46">
        <v>961520</v>
      </c>
      <c r="K22" s="46">
        <v>-202211</v>
      </c>
    </row>
    <row r="23" spans="2:11" x14ac:dyDescent="0.25">
      <c r="B23" s="5" t="s">
        <v>57</v>
      </c>
      <c r="C23" s="4">
        <f t="shared" si="0"/>
        <v>504923</v>
      </c>
      <c r="D23" s="6"/>
      <c r="E23" s="6"/>
      <c r="F23" s="6"/>
      <c r="G23" s="38">
        <f t="shared" si="1"/>
        <v>504923</v>
      </c>
      <c r="H23" s="1"/>
      <c r="I23" s="45">
        <v>186461</v>
      </c>
      <c r="J23" s="45">
        <v>186462</v>
      </c>
      <c r="K23" s="45">
        <v>132000</v>
      </c>
    </row>
    <row r="24" spans="2:11" ht="15.75" thickBot="1" x14ac:dyDescent="0.3">
      <c r="B24" s="5" t="s">
        <v>58</v>
      </c>
      <c r="C24" s="4">
        <f t="shared" si="0"/>
        <v>2833101</v>
      </c>
      <c r="D24" s="6"/>
      <c r="E24" s="6"/>
      <c r="F24" s="6"/>
      <c r="G24" s="38">
        <f t="shared" si="1"/>
        <v>2833101</v>
      </c>
      <c r="I24" s="46"/>
      <c r="J24" s="46">
        <f>2398481+116620</f>
        <v>2515101</v>
      </c>
      <c r="K24" s="46">
        <v>318000</v>
      </c>
    </row>
    <row r="25" spans="2:11" ht="15.75" thickBot="1" x14ac:dyDescent="0.3">
      <c r="B25" s="24" t="s">
        <v>64</v>
      </c>
      <c r="C25" s="26">
        <f>SUM(C5:C24)</f>
        <v>8791680</v>
      </c>
      <c r="D25" s="26">
        <f t="shared" ref="D25:F25" si="2">SUM(D5:D24)</f>
        <v>0</v>
      </c>
      <c r="E25" s="26">
        <f t="shared" si="2"/>
        <v>0</v>
      </c>
      <c r="F25" s="26">
        <f t="shared" si="2"/>
        <v>0</v>
      </c>
      <c r="G25" s="26">
        <f>SUM(G5:G24)</f>
        <v>8791680</v>
      </c>
      <c r="I25" s="44">
        <f t="shared" ref="I25:K25" si="3">SUM(I5:I24)</f>
        <v>1840519</v>
      </c>
      <c r="J25" s="44">
        <f t="shared" si="3"/>
        <v>4807249</v>
      </c>
      <c r="K25" s="44">
        <f t="shared" si="3"/>
        <v>2143912</v>
      </c>
    </row>
    <row r="26" spans="2:11" x14ac:dyDescent="0.25">
      <c r="C26" s="1">
        <f>+'Por Mes y Catalogo'!R7</f>
        <v>8791680</v>
      </c>
      <c r="G26" s="37"/>
    </row>
    <row r="27" spans="2:11" x14ac:dyDescent="0.25">
      <c r="C27" s="1">
        <f>+C25-C26</f>
        <v>0</v>
      </c>
      <c r="D27" s="1"/>
      <c r="E27" s="1"/>
      <c r="G27" s="1"/>
    </row>
    <row r="28" spans="2:11" x14ac:dyDescent="0.25">
      <c r="C28" s="1"/>
      <c r="E28" s="1"/>
      <c r="G28" s="1"/>
    </row>
    <row r="29" spans="2:11" x14ac:dyDescent="0.25">
      <c r="C29" s="1"/>
    </row>
  </sheetData>
  <mergeCells count="1">
    <mergeCell ref="C3:G3"/>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3:Z21"/>
  <sheetViews>
    <sheetView zoomScale="130" zoomScaleNormal="130" workbookViewId="0">
      <pane xSplit="5" ySplit="6" topLeftCell="F7" activePane="bottomRight" state="frozen"/>
      <selection pane="topRight" activeCell="F1" sqref="F1"/>
      <selection pane="bottomLeft" activeCell="A7" sqref="A7"/>
      <selection pane="bottomRight" activeCell="E15" sqref="E15"/>
    </sheetView>
  </sheetViews>
  <sheetFormatPr baseColWidth="10" defaultRowHeight="15" x14ac:dyDescent="0.25"/>
  <cols>
    <col min="1" max="1" width="5.7109375" bestFit="1" customWidth="1"/>
    <col min="2" max="2" width="5" bestFit="1" customWidth="1"/>
    <col min="3" max="3" width="5.42578125" bestFit="1" customWidth="1"/>
    <col min="4" max="4" width="7.140625" hidden="1" customWidth="1"/>
    <col min="5" max="5" width="34.42578125" bestFit="1" customWidth="1"/>
    <col min="6" max="6" width="13.85546875" customWidth="1"/>
    <col min="7" max="7" width="14.5703125" customWidth="1"/>
    <col min="8" max="8" width="13.42578125" customWidth="1"/>
    <col min="9" max="12" width="11.42578125" hidden="1" customWidth="1"/>
    <col min="13" max="13" width="13.42578125" hidden="1" customWidth="1"/>
    <col min="14" max="14" width="15.7109375" hidden="1" customWidth="1"/>
    <col min="15" max="16" width="11.42578125" hidden="1" customWidth="1"/>
    <col min="17" max="17" width="14.42578125" hidden="1" customWidth="1"/>
    <col min="18" max="18" width="17.28515625" customWidth="1"/>
    <col min="19" max="19" width="14.85546875" customWidth="1"/>
    <col min="21" max="21" width="14.7109375" customWidth="1"/>
    <col min="23" max="23" width="12.28515625" bestFit="1" customWidth="1"/>
  </cols>
  <sheetData>
    <row r="3" spans="1:26" x14ac:dyDescent="0.25">
      <c r="S3" s="2"/>
    </row>
    <row r="5" spans="1:26" s="8" customFormat="1" ht="14.25" customHeight="1" x14ac:dyDescent="0.2">
      <c r="A5" s="77" t="s">
        <v>11</v>
      </c>
      <c r="B5" s="77" t="s">
        <v>12</v>
      </c>
      <c r="C5" s="77" t="s">
        <v>13</v>
      </c>
      <c r="D5" s="27"/>
      <c r="E5" s="77" t="s">
        <v>14</v>
      </c>
      <c r="F5" s="73" t="s">
        <v>15</v>
      </c>
      <c r="G5" s="73" t="s">
        <v>16</v>
      </c>
      <c r="H5" s="73" t="s">
        <v>17</v>
      </c>
      <c r="I5" s="73" t="s">
        <v>18</v>
      </c>
      <c r="J5" s="73" t="s">
        <v>19</v>
      </c>
      <c r="K5" s="73" t="s">
        <v>20</v>
      </c>
      <c r="L5" s="73" t="s">
        <v>21</v>
      </c>
      <c r="M5" s="73" t="s">
        <v>22</v>
      </c>
      <c r="N5" s="73" t="s">
        <v>23</v>
      </c>
      <c r="O5" s="73" t="s">
        <v>24</v>
      </c>
      <c r="P5" s="73" t="s">
        <v>25</v>
      </c>
      <c r="Q5" s="73" t="s">
        <v>26</v>
      </c>
      <c r="R5" s="75" t="s">
        <v>27</v>
      </c>
      <c r="S5" s="68" t="s">
        <v>28</v>
      </c>
      <c r="T5" s="70" t="s">
        <v>29</v>
      </c>
      <c r="U5" s="72" t="s">
        <v>30</v>
      </c>
      <c r="V5" s="7"/>
      <c r="W5" s="7"/>
      <c r="Y5" s="9"/>
    </row>
    <row r="6" spans="1:26" s="8" customFormat="1" ht="14.25" x14ac:dyDescent="0.2">
      <c r="A6" s="78"/>
      <c r="B6" s="78"/>
      <c r="C6" s="78"/>
      <c r="D6" s="28"/>
      <c r="E6" s="78"/>
      <c r="F6" s="74"/>
      <c r="G6" s="74"/>
      <c r="H6" s="74"/>
      <c r="I6" s="74"/>
      <c r="J6" s="74"/>
      <c r="K6" s="74"/>
      <c r="L6" s="74"/>
      <c r="M6" s="74"/>
      <c r="N6" s="74"/>
      <c r="O6" s="74"/>
      <c r="P6" s="74"/>
      <c r="Q6" s="74"/>
      <c r="R6" s="76"/>
      <c r="S6" s="69"/>
      <c r="T6" s="71"/>
      <c r="U6" s="72"/>
      <c r="V6" s="7"/>
      <c r="W6" s="7"/>
      <c r="Y6" s="9"/>
    </row>
    <row r="7" spans="1:26" s="8" customFormat="1" ht="14.25" x14ac:dyDescent="0.2">
      <c r="A7" s="29">
        <v>22</v>
      </c>
      <c r="B7" s="30" t="s">
        <v>31</v>
      </c>
      <c r="C7" s="30" t="s">
        <v>32</v>
      </c>
      <c r="D7" s="31"/>
      <c r="E7" s="32" t="s">
        <v>10</v>
      </c>
      <c r="F7" s="33">
        <f>SUM(F8:F11)</f>
        <v>1840519</v>
      </c>
      <c r="G7" s="33">
        <f>SUM(G8:G11)</f>
        <v>4807249</v>
      </c>
      <c r="H7" s="33">
        <f>SUM(H8:H11)</f>
        <v>2143912</v>
      </c>
      <c r="I7" s="33">
        <f>SUM(I8:I11)</f>
        <v>0</v>
      </c>
      <c r="J7" s="33">
        <f t="shared" ref="J7:Q7" si="0">SUM(J8:J11)</f>
        <v>0</v>
      </c>
      <c r="K7" s="33">
        <f t="shared" si="0"/>
        <v>0</v>
      </c>
      <c r="L7" s="33">
        <f t="shared" si="0"/>
        <v>0</v>
      </c>
      <c r="M7" s="33">
        <f t="shared" si="0"/>
        <v>0</v>
      </c>
      <c r="N7" s="33">
        <f>SUM(N8:N11)</f>
        <v>0</v>
      </c>
      <c r="O7" s="33">
        <f t="shared" si="0"/>
        <v>0</v>
      </c>
      <c r="P7" s="33">
        <f t="shared" si="0"/>
        <v>0</v>
      </c>
      <c r="Q7" s="33">
        <f t="shared" si="0"/>
        <v>0</v>
      </c>
      <c r="R7" s="33">
        <f>SUM(R8:R11)</f>
        <v>8791680</v>
      </c>
      <c r="S7" s="34">
        <f>SUM(S8:S11)</f>
        <v>167366000</v>
      </c>
      <c r="T7" s="35">
        <f>+R7/S7</f>
        <v>5.2529665523463547E-2</v>
      </c>
      <c r="U7" s="36">
        <f>SUM(U8:U11)</f>
        <v>158574320</v>
      </c>
      <c r="V7" s="10"/>
      <c r="W7" s="10"/>
      <c r="X7" s="10"/>
      <c r="Y7" s="9"/>
      <c r="Z7" s="11"/>
    </row>
    <row r="8" spans="1:26" s="8" customFormat="1" ht="14.25" x14ac:dyDescent="0.2">
      <c r="A8" s="12" t="s">
        <v>32</v>
      </c>
      <c r="B8" s="13" t="s">
        <v>32</v>
      </c>
      <c r="C8" s="13" t="s">
        <v>33</v>
      </c>
      <c r="D8" s="14"/>
      <c r="E8" s="14" t="s">
        <v>34</v>
      </c>
      <c r="F8" s="15">
        <v>1483519</v>
      </c>
      <c r="G8" s="15">
        <v>4690629</v>
      </c>
      <c r="H8" s="15">
        <v>2143912</v>
      </c>
      <c r="I8" s="16"/>
      <c r="J8" s="17"/>
      <c r="K8" s="17"/>
      <c r="L8" s="17"/>
      <c r="M8" s="17"/>
      <c r="N8" s="18"/>
      <c r="O8" s="18"/>
      <c r="P8" s="15"/>
      <c r="Q8" s="15"/>
      <c r="R8" s="19">
        <f>SUM(F8:Q8)</f>
        <v>8318060</v>
      </c>
      <c r="S8" s="20">
        <v>164892380</v>
      </c>
      <c r="T8" s="21">
        <f>+R8/S8</f>
        <v>5.0445387470300328E-2</v>
      </c>
      <c r="U8" s="22">
        <f>+S8-R8</f>
        <v>156574320</v>
      </c>
      <c r="V8" s="10"/>
      <c r="W8" s="10"/>
      <c r="X8" s="10"/>
      <c r="Y8" s="9"/>
      <c r="Z8" s="11"/>
    </row>
    <row r="9" spans="1:26" s="8" customFormat="1" ht="14.25" x14ac:dyDescent="0.2">
      <c r="A9" s="12" t="s">
        <v>32</v>
      </c>
      <c r="B9" s="13" t="s">
        <v>32</v>
      </c>
      <c r="C9" s="13" t="s">
        <v>35</v>
      </c>
      <c r="D9" s="14"/>
      <c r="E9" s="14" t="s">
        <v>36</v>
      </c>
      <c r="F9" s="15">
        <v>0</v>
      </c>
      <c r="G9" s="15">
        <v>0</v>
      </c>
      <c r="H9" s="15">
        <v>0</v>
      </c>
      <c r="I9" s="17"/>
      <c r="J9" s="17"/>
      <c r="K9" s="17"/>
      <c r="L9" s="17"/>
      <c r="M9" s="17"/>
      <c r="N9" s="18"/>
      <c r="O9" s="18"/>
      <c r="P9" s="15"/>
      <c r="Q9" s="15"/>
      <c r="R9" s="19">
        <f>SUM(F9:Q9)</f>
        <v>0</v>
      </c>
      <c r="S9" s="20">
        <v>2000000</v>
      </c>
      <c r="T9" s="21">
        <f>+R9/S9</f>
        <v>0</v>
      </c>
      <c r="U9" s="22">
        <f>+S9-R9</f>
        <v>2000000</v>
      </c>
      <c r="V9" s="10"/>
      <c r="W9" s="10"/>
      <c r="X9" s="10"/>
      <c r="Y9" s="9"/>
      <c r="Z9" s="11"/>
    </row>
    <row r="10" spans="1:26" s="8" customFormat="1" ht="14.25" x14ac:dyDescent="0.2">
      <c r="A10" s="12" t="s">
        <v>32</v>
      </c>
      <c r="B10" s="13" t="s">
        <v>32</v>
      </c>
      <c r="C10" s="13" t="s">
        <v>37</v>
      </c>
      <c r="D10" s="14"/>
      <c r="E10" s="14" t="s">
        <v>38</v>
      </c>
      <c r="F10" s="15">
        <v>0</v>
      </c>
      <c r="G10" s="15">
        <v>0</v>
      </c>
      <c r="H10" s="15">
        <v>0</v>
      </c>
      <c r="I10" s="17"/>
      <c r="J10" s="23"/>
      <c r="K10" s="23"/>
      <c r="L10" s="15"/>
      <c r="M10" s="17"/>
      <c r="N10" s="18"/>
      <c r="O10" s="18"/>
      <c r="P10" s="15"/>
      <c r="Q10" s="15"/>
      <c r="R10" s="19">
        <f>SUM(F10:Q10)</f>
        <v>0</v>
      </c>
      <c r="S10" s="20">
        <v>0</v>
      </c>
      <c r="T10" s="21" t="s">
        <v>73</v>
      </c>
      <c r="U10" s="22">
        <f>+S10-R10</f>
        <v>0</v>
      </c>
      <c r="V10" s="10"/>
      <c r="W10" s="10"/>
      <c r="X10" s="10"/>
      <c r="Y10" s="9"/>
      <c r="Z10" s="11"/>
    </row>
    <row r="11" spans="1:26" s="8" customFormat="1" ht="14.25" x14ac:dyDescent="0.2">
      <c r="A11" s="12" t="s">
        <v>32</v>
      </c>
      <c r="B11" s="13" t="s">
        <v>32</v>
      </c>
      <c r="C11" s="13" t="s">
        <v>39</v>
      </c>
      <c r="D11" s="14"/>
      <c r="E11" s="14" t="s">
        <v>40</v>
      </c>
      <c r="F11" s="15">
        <v>357000</v>
      </c>
      <c r="G11" s="15">
        <v>116620</v>
      </c>
      <c r="H11" s="15">
        <v>0</v>
      </c>
      <c r="I11" s="17"/>
      <c r="J11" s="17"/>
      <c r="K11" s="17"/>
      <c r="L11" s="15"/>
      <c r="M11" s="17"/>
      <c r="N11" s="18"/>
      <c r="O11" s="18"/>
      <c r="P11" s="15"/>
      <c r="Q11" s="15"/>
      <c r="R11" s="19">
        <f>SUM(F11:Q11)</f>
        <v>473620</v>
      </c>
      <c r="S11" s="20">
        <v>473620</v>
      </c>
      <c r="T11" s="21">
        <f>+R11/S11</f>
        <v>1</v>
      </c>
      <c r="U11" s="22">
        <f>+S11-R11</f>
        <v>0</v>
      </c>
      <c r="V11" s="10"/>
      <c r="W11" s="10"/>
      <c r="X11" s="10"/>
      <c r="Y11" s="9"/>
      <c r="Z11" s="11"/>
    </row>
    <row r="13" spans="1:26" x14ac:dyDescent="0.25">
      <c r="R13" s="2"/>
      <c r="S13" s="2"/>
    </row>
    <row r="14" spans="1:26" x14ac:dyDescent="0.25">
      <c r="R14" s="2"/>
      <c r="S14" s="2"/>
    </row>
    <row r="15" spans="1:26" x14ac:dyDescent="0.25">
      <c r="R15" s="2"/>
      <c r="S15" s="2"/>
    </row>
    <row r="16" spans="1:26" x14ac:dyDescent="0.25">
      <c r="R16" s="2"/>
      <c r="S16" s="2"/>
    </row>
    <row r="17" spans="6:19" x14ac:dyDescent="0.25">
      <c r="R17" s="2"/>
      <c r="S17" s="2"/>
    </row>
    <row r="21" spans="6:19" x14ac:dyDescent="0.25">
      <c r="F21" s="1"/>
      <c r="G21" s="1"/>
      <c r="H21" s="1"/>
      <c r="I21" s="1"/>
      <c r="J21" s="1"/>
      <c r="K21" s="1"/>
      <c r="L21" s="1"/>
      <c r="M21" s="1"/>
      <c r="N21" s="1"/>
      <c r="O21" s="1"/>
      <c r="P21" s="1"/>
      <c r="Q21" s="1"/>
      <c r="R21" s="1"/>
      <c r="S21" s="1"/>
    </row>
  </sheetData>
  <mergeCells count="20">
    <mergeCell ref="L5:L6"/>
    <mergeCell ref="A5:A6"/>
    <mergeCell ref="B5:B6"/>
    <mergeCell ref="C5:C6"/>
    <mergeCell ref="E5:E6"/>
    <mergeCell ref="F5:F6"/>
    <mergeCell ref="G5:G6"/>
    <mergeCell ref="H5:H6"/>
    <mergeCell ref="I5:I6"/>
    <mergeCell ref="J5:J6"/>
    <mergeCell ref="K5:K6"/>
    <mergeCell ref="S5:S6"/>
    <mergeCell ref="T5:T6"/>
    <mergeCell ref="U5:U6"/>
    <mergeCell ref="M5:M6"/>
    <mergeCell ref="N5:N6"/>
    <mergeCell ref="O5:O6"/>
    <mergeCell ref="P5:P6"/>
    <mergeCell ref="Q5:Q6"/>
    <mergeCell ref="R5:R6"/>
  </mergeCells>
  <pageMargins left="0.7" right="0.7" top="0.75" bottom="0.75" header="0.3" footer="0.3"/>
</worksheet>
</file>

<file path=docMetadata/LabelInfo.xml><?xml version="1.0" encoding="utf-8"?>
<clbl:labelList xmlns:clbl="http://schemas.microsoft.com/office/2020/mipLabelMetadata">
  <clbl:label id="{fc537770-210a-47ac-b2ab-cddef19e742f}" enabled="1" method="Standard" siteId="{8bef3dae-3f49-4f22-8a5d-85a8e59a3715}"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Primer Trimestre del año 2026</vt:lpstr>
      <vt:lpstr>Resumen por Región</vt:lpstr>
      <vt:lpstr>Por Mes y Catalogo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Raul Abarzua Peña</dc:creator>
  <cp:lastModifiedBy>Raul Abarzua</cp:lastModifiedBy>
  <cp:lastPrinted>2020-04-29T13:43:38Z</cp:lastPrinted>
  <dcterms:created xsi:type="dcterms:W3CDTF">2019-07-29T14:11:59Z</dcterms:created>
  <dcterms:modified xsi:type="dcterms:W3CDTF">2026-04-30T20:43:02Z</dcterms:modified>
</cp:coreProperties>
</file>