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/>
  <mc:AlternateContent xmlns:mc="http://schemas.openxmlformats.org/markup-compatibility/2006">
    <mc:Choice Requires="x15">
      <x15ac:absPath xmlns:x15ac="http://schemas.microsoft.com/office/spreadsheetml/2010/11/ac" url="T:\DIPRES\2025\4to Trimestre\2do Envío\Informe Finales\"/>
    </mc:Choice>
  </mc:AlternateContent>
  <xr:revisionPtr revIDLastSave="0" documentId="8_{057CD222-F0DC-4E23-90F2-B813DD4299E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las_Resumenes" sheetId="9" r:id="rId1"/>
    <sheet name="Datos" sheetId="7" state="hidden" r:id="rId2"/>
    <sheet name="BD_Servicios" sheetId="5" state="hidden" r:id="rId3"/>
    <sheet name="L_Conversion" sheetId="6" state="hidden" r:id="rId4"/>
  </sheets>
  <definedNames>
    <definedName name="_xlnm._FilterDatabase" localSheetId="2" hidden="1">BD_Servicios!$A$1:$D$284</definedName>
    <definedName name="_xlnm.Print_Area" localSheetId="1">Datos!$A$199:$O$269</definedName>
    <definedName name="_xlnm.Print_Area" localSheetId="3">L_Conversion!$A$1:$D$153</definedName>
    <definedName name="CAT_LIC_H">Datos!$C$9:$C$24</definedName>
    <definedName name="Codigo">BD_Servicios!$A$2:$D$396</definedName>
    <definedName name="Dias_licencia_tipo_8_H">L_Conversion!$E$3:$E$8</definedName>
    <definedName name="Dias_Licencia_Tipo_8_M">L_Conversion!$D$3:$D$16</definedName>
    <definedName name="Mes_Inicio_Termino">L_Conversion!$C$116:$D$129</definedName>
    <definedName name="Tabla_01_Mes">L_Conversion!$B$143:$B$156</definedName>
    <definedName name="Tabla_04_Estado_Resolucion">L_Conversion!$B$181:$B$186</definedName>
    <definedName name="Tabla_04_Sist.Rem">L_Conversion!$B$4:$B$18</definedName>
    <definedName name="Tabla_06_10_40_60_70_EUS">L_Conversion!$B$24:$B$34</definedName>
    <definedName name="Tabla_06_11_12_15076_19664">L_Conversion!$B$36</definedName>
    <definedName name="Tabla_06_13">L_Conversion!$B$90:$B$92</definedName>
    <definedName name="Tabla_06_14">L_Conversion!$B$94:$B$97</definedName>
    <definedName name="Tabla_06_15">L_Conversion!$B$99:$B$105</definedName>
    <definedName name="Tabla_06_20_Fiscalizadores">L_Conversion!$B$46:$B$53</definedName>
    <definedName name="Tabla_06_30_Poder_Judicial">L_Conversion!$B$55:$B$57</definedName>
    <definedName name="Tabla_06_50_Ministerio_Publico">L_Conversion!$B$59:$B$65</definedName>
    <definedName name="Tabla_06_80_Codigo_del_Trabajo">L_Conversion!$B$67:$B$79</definedName>
    <definedName name="Tabla_06_90_Personal_Fuera_de_Dotacion">L_Conversion!$B$81:$B$88</definedName>
    <definedName name="Tabla_06_DFL29_61_Experimentales">L_Conversion!$B$38:$B$44</definedName>
    <definedName name="Tabla_07_Personal_de_la_Dotacion">L_Conversion!$B$124:$B$128</definedName>
    <definedName name="Tabla_07_Personal_Fuera_de_Dotacion">L_Conversion!$B$130:$B$138</definedName>
    <definedName name="Tabla_18_Tipos_licencias">L_Conversion!$B$161:$B$175</definedName>
    <definedName name="Tabla_27_Matriz_Base">L_Conversion!$B$190:$B$195</definedName>
    <definedName name="Tabla_33_estado_recuperacion">L_Conversion!$B$217:$B$220</definedName>
    <definedName name="Tabla_Personal">L_Conversion!$B$197:$B$210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" i="7" l="1" a="1"/>
  <c r="S2" i="7" s="1"/>
  <c r="U1" i="7" l="1" a="1"/>
  <c r="U1" i="7" s="1"/>
  <c r="F92" i="7" l="1"/>
  <c r="F91" i="7"/>
  <c r="F90" i="7"/>
  <c r="F89" i="7"/>
  <c r="F88" i="7"/>
  <c r="F87" i="7"/>
  <c r="F86" i="7"/>
  <c r="F85" i="7"/>
  <c r="F84" i="7"/>
  <c r="F83" i="7"/>
  <c r="F82" i="7"/>
  <c r="F81" i="7"/>
  <c r="F80" i="7"/>
  <c r="F79" i="7"/>
  <c r="F78" i="7"/>
  <c r="F77" i="7"/>
  <c r="F76" i="7"/>
  <c r="F75" i="7"/>
  <c r="F74" i="7"/>
  <c r="F73" i="7"/>
  <c r="F72" i="7"/>
  <c r="F71" i="7"/>
  <c r="F70" i="7"/>
  <c r="F69" i="7"/>
  <c r="F68" i="7"/>
  <c r="F67" i="7"/>
  <c r="F66" i="7"/>
  <c r="F65" i="7"/>
  <c r="F64" i="7"/>
  <c r="F63" i="7"/>
  <c r="F62" i="7"/>
  <c r="F61" i="7"/>
  <c r="F60" i="7"/>
  <c r="F59" i="7"/>
  <c r="F58" i="7"/>
  <c r="F57" i="7"/>
  <c r="F56" i="7"/>
  <c r="F55" i="7"/>
  <c r="F54" i="7"/>
  <c r="F53" i="7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K15" i="7" s="1"/>
  <c r="D169" i="7" s="1"/>
  <c r="F14" i="7"/>
  <c r="F13" i="7"/>
  <c r="F12" i="7"/>
  <c r="K12" i="7" s="1"/>
  <c r="D166" i="7" s="1"/>
  <c r="F11" i="7"/>
  <c r="K11" i="7" s="1"/>
  <c r="D165" i="7" s="1"/>
  <c r="F10" i="7"/>
  <c r="F9" i="7"/>
  <c r="F8" i="7"/>
  <c r="F7" i="7"/>
  <c r="F6" i="7"/>
  <c r="K6" i="7" s="1"/>
  <c r="D160" i="7" s="1"/>
  <c r="F5" i="7"/>
  <c r="K5" i="7" s="1"/>
  <c r="D159" i="7" s="1"/>
  <c r="F4" i="7"/>
  <c r="F3" i="7"/>
  <c r="K16" i="7" l="1"/>
  <c r="D170" i="7" s="1"/>
  <c r="K17" i="7"/>
  <c r="D171" i="7" s="1"/>
  <c r="K19" i="7"/>
  <c r="H158" i="7" s="1"/>
  <c r="K20" i="7"/>
  <c r="H159" i="7" s="1"/>
  <c r="K21" i="7"/>
  <c r="H160" i="7" s="1"/>
  <c r="K3" i="7"/>
  <c r="K4" i="7"/>
  <c r="D158" i="7" s="1"/>
  <c r="K7" i="7"/>
  <c r="D161" i="7" s="1"/>
  <c r="K8" i="7"/>
  <c r="D162" i="7" s="1"/>
  <c r="K9" i="7"/>
  <c r="D163" i="7" s="1"/>
  <c r="K92" i="7"/>
  <c r="J171" i="7" s="1"/>
  <c r="K10" i="7"/>
  <c r="D164" i="7" s="1"/>
  <c r="H21" i="7"/>
  <c r="H114" i="7" s="1"/>
  <c r="H45" i="7"/>
  <c r="E123" i="7" s="1"/>
  <c r="H77" i="7"/>
  <c r="F125" i="7" s="1"/>
  <c r="H85" i="7"/>
  <c r="J118" i="7" s="1"/>
  <c r="H89" i="7"/>
  <c r="J122" i="7" s="1"/>
  <c r="I5" i="7"/>
  <c r="D136" i="7" s="1"/>
  <c r="I9" i="7"/>
  <c r="D140" i="7" s="1"/>
  <c r="I13" i="7"/>
  <c r="D144" i="7" s="1"/>
  <c r="I17" i="7"/>
  <c r="D148" i="7" s="1"/>
  <c r="I21" i="7"/>
  <c r="H137" i="7" s="1"/>
  <c r="I25" i="7"/>
  <c r="H141" i="7" s="1"/>
  <c r="I29" i="7"/>
  <c r="H145" i="7" s="1"/>
  <c r="I33" i="7"/>
  <c r="E134" i="7" s="1"/>
  <c r="I37" i="7"/>
  <c r="E138" i="7" s="1"/>
  <c r="I41" i="7"/>
  <c r="E142" i="7" s="1"/>
  <c r="I45" i="7"/>
  <c r="E146" i="7" s="1"/>
  <c r="I49" i="7"/>
  <c r="I135" i="7" s="1"/>
  <c r="I53" i="7"/>
  <c r="I139" i="7" s="1"/>
  <c r="I57" i="7"/>
  <c r="I143" i="7" s="1"/>
  <c r="I61" i="7"/>
  <c r="I147" i="7" s="1"/>
  <c r="I65" i="7"/>
  <c r="F136" i="7" s="1"/>
  <c r="I69" i="7"/>
  <c r="F140" i="7" s="1"/>
  <c r="I73" i="7"/>
  <c r="F144" i="7" s="1"/>
  <c r="I77" i="7"/>
  <c r="F148" i="7" s="1"/>
  <c r="I81" i="7"/>
  <c r="J137" i="7" s="1"/>
  <c r="I85" i="7"/>
  <c r="J141" i="7" s="1"/>
  <c r="I89" i="7"/>
  <c r="J145" i="7" s="1"/>
  <c r="H25" i="7"/>
  <c r="H118" i="7" s="1"/>
  <c r="H57" i="7"/>
  <c r="I120" i="7" s="1"/>
  <c r="H81" i="7"/>
  <c r="J114" i="7" s="1"/>
  <c r="J5" i="7"/>
  <c r="D181" i="7" s="1"/>
  <c r="J9" i="7"/>
  <c r="D185" i="7" s="1"/>
  <c r="J13" i="7"/>
  <c r="D189" i="7" s="1"/>
  <c r="J17" i="7"/>
  <c r="D193" i="7" s="1"/>
  <c r="J21" i="7"/>
  <c r="H182" i="7" s="1"/>
  <c r="J25" i="7"/>
  <c r="H186" i="7" s="1"/>
  <c r="J29" i="7"/>
  <c r="H190" i="7" s="1"/>
  <c r="J33" i="7"/>
  <c r="E179" i="7" s="1"/>
  <c r="J37" i="7"/>
  <c r="E183" i="7" s="1"/>
  <c r="J41" i="7"/>
  <c r="E187" i="7" s="1"/>
  <c r="J45" i="7"/>
  <c r="E191" i="7" s="1"/>
  <c r="J49" i="7"/>
  <c r="I180" i="7" s="1"/>
  <c r="J53" i="7"/>
  <c r="I184" i="7" s="1"/>
  <c r="J57" i="7"/>
  <c r="I188" i="7" s="1"/>
  <c r="J61" i="7"/>
  <c r="I192" i="7" s="1"/>
  <c r="J65" i="7"/>
  <c r="F181" i="7" s="1"/>
  <c r="J69" i="7"/>
  <c r="F185" i="7" s="1"/>
  <c r="J73" i="7"/>
  <c r="F189" i="7" s="1"/>
  <c r="J77" i="7"/>
  <c r="F193" i="7" s="1"/>
  <c r="J81" i="7"/>
  <c r="J182" i="7" s="1"/>
  <c r="J85" i="7"/>
  <c r="J186" i="7" s="1"/>
  <c r="J89" i="7"/>
  <c r="J190" i="7" s="1"/>
  <c r="H49" i="7"/>
  <c r="I112" i="7" s="1"/>
  <c r="K13" i="7"/>
  <c r="D167" i="7" s="1"/>
  <c r="K25" i="7"/>
  <c r="H164" i="7" s="1"/>
  <c r="K29" i="7"/>
  <c r="H168" i="7" s="1"/>
  <c r="K33" i="7"/>
  <c r="E157" i="7" s="1"/>
  <c r="K37" i="7"/>
  <c r="E161" i="7" s="1"/>
  <c r="K41" i="7"/>
  <c r="E165" i="7" s="1"/>
  <c r="K45" i="7"/>
  <c r="E169" i="7" s="1"/>
  <c r="K49" i="7"/>
  <c r="I158" i="7" s="1"/>
  <c r="K53" i="7"/>
  <c r="I162" i="7" s="1"/>
  <c r="K57" i="7"/>
  <c r="I166" i="7" s="1"/>
  <c r="K61" i="7"/>
  <c r="I170" i="7" s="1"/>
  <c r="K65" i="7"/>
  <c r="F159" i="7" s="1"/>
  <c r="K69" i="7"/>
  <c r="F163" i="7" s="1"/>
  <c r="K73" i="7"/>
  <c r="F167" i="7" s="1"/>
  <c r="K77" i="7"/>
  <c r="F171" i="7" s="1"/>
  <c r="K81" i="7"/>
  <c r="J160" i="7" s="1"/>
  <c r="K85" i="7"/>
  <c r="J164" i="7" s="1"/>
  <c r="K89" i="7"/>
  <c r="J168" i="7" s="1"/>
  <c r="H41" i="7"/>
  <c r="E119" i="7" s="1"/>
  <c r="H6" i="7"/>
  <c r="D114" i="7" s="1"/>
  <c r="H10" i="7"/>
  <c r="D118" i="7" s="1"/>
  <c r="H14" i="7"/>
  <c r="D122" i="7" s="1"/>
  <c r="H18" i="7"/>
  <c r="H111" i="7" s="1"/>
  <c r="H22" i="7"/>
  <c r="H115" i="7" s="1"/>
  <c r="H26" i="7"/>
  <c r="H119" i="7" s="1"/>
  <c r="H30" i="7"/>
  <c r="H123" i="7" s="1"/>
  <c r="H34" i="7"/>
  <c r="E112" i="7" s="1"/>
  <c r="H38" i="7"/>
  <c r="E116" i="7" s="1"/>
  <c r="H42" i="7"/>
  <c r="E120" i="7" s="1"/>
  <c r="H46" i="7"/>
  <c r="E124" i="7" s="1"/>
  <c r="H50" i="7"/>
  <c r="I113" i="7" s="1"/>
  <c r="H54" i="7"/>
  <c r="I117" i="7" s="1"/>
  <c r="H58" i="7"/>
  <c r="I121" i="7" s="1"/>
  <c r="H62" i="7"/>
  <c r="I125" i="7" s="1"/>
  <c r="H66" i="7"/>
  <c r="F114" i="7" s="1"/>
  <c r="H70" i="7"/>
  <c r="F118" i="7" s="1"/>
  <c r="H74" i="7"/>
  <c r="F122" i="7" s="1"/>
  <c r="H78" i="7"/>
  <c r="J111" i="7" s="1"/>
  <c r="H82" i="7"/>
  <c r="J115" i="7" s="1"/>
  <c r="H86" i="7"/>
  <c r="J119" i="7" s="1"/>
  <c r="H90" i="7"/>
  <c r="J123" i="7" s="1"/>
  <c r="H5" i="7"/>
  <c r="D113" i="7" s="1"/>
  <c r="H37" i="7"/>
  <c r="E115" i="7" s="1"/>
  <c r="I6" i="7"/>
  <c r="D137" i="7" s="1"/>
  <c r="I10" i="7"/>
  <c r="D141" i="7" s="1"/>
  <c r="I14" i="7"/>
  <c r="D145" i="7" s="1"/>
  <c r="I18" i="7"/>
  <c r="H134" i="7" s="1"/>
  <c r="I22" i="7"/>
  <c r="H138" i="7" s="1"/>
  <c r="I26" i="7"/>
  <c r="H142" i="7" s="1"/>
  <c r="I30" i="7"/>
  <c r="H146" i="7" s="1"/>
  <c r="I34" i="7"/>
  <c r="E135" i="7" s="1"/>
  <c r="I38" i="7"/>
  <c r="E139" i="7" s="1"/>
  <c r="I42" i="7"/>
  <c r="E143" i="7" s="1"/>
  <c r="I46" i="7"/>
  <c r="E147" i="7" s="1"/>
  <c r="I50" i="7"/>
  <c r="I136" i="7" s="1"/>
  <c r="I54" i="7"/>
  <c r="I140" i="7" s="1"/>
  <c r="I58" i="7"/>
  <c r="I144" i="7" s="1"/>
  <c r="I62" i="7"/>
  <c r="I148" i="7" s="1"/>
  <c r="I66" i="7"/>
  <c r="F137" i="7" s="1"/>
  <c r="I70" i="7"/>
  <c r="F141" i="7" s="1"/>
  <c r="I74" i="7"/>
  <c r="F145" i="7" s="1"/>
  <c r="I78" i="7"/>
  <c r="J134" i="7" s="1"/>
  <c r="I82" i="7"/>
  <c r="J138" i="7" s="1"/>
  <c r="I86" i="7"/>
  <c r="J142" i="7" s="1"/>
  <c r="I90" i="7"/>
  <c r="J146" i="7" s="1"/>
  <c r="H29" i="7"/>
  <c r="H122" i="7" s="1"/>
  <c r="J6" i="7"/>
  <c r="D182" i="7" s="1"/>
  <c r="J10" i="7"/>
  <c r="D186" i="7" s="1"/>
  <c r="J14" i="7"/>
  <c r="D190" i="7" s="1"/>
  <c r="J18" i="7"/>
  <c r="H179" i="7" s="1"/>
  <c r="J22" i="7"/>
  <c r="H183" i="7" s="1"/>
  <c r="J26" i="7"/>
  <c r="H187" i="7" s="1"/>
  <c r="J30" i="7"/>
  <c r="H191" i="7" s="1"/>
  <c r="J34" i="7"/>
  <c r="E180" i="7" s="1"/>
  <c r="J38" i="7"/>
  <c r="E184" i="7" s="1"/>
  <c r="J42" i="7"/>
  <c r="E188" i="7" s="1"/>
  <c r="J46" i="7"/>
  <c r="E192" i="7" s="1"/>
  <c r="J50" i="7"/>
  <c r="I181" i="7" s="1"/>
  <c r="J54" i="7"/>
  <c r="I185" i="7" s="1"/>
  <c r="J58" i="7"/>
  <c r="I189" i="7" s="1"/>
  <c r="J62" i="7"/>
  <c r="I193" i="7" s="1"/>
  <c r="J66" i="7"/>
  <c r="F182" i="7" s="1"/>
  <c r="J70" i="7"/>
  <c r="F186" i="7" s="1"/>
  <c r="J74" i="7"/>
  <c r="F190" i="7" s="1"/>
  <c r="J78" i="7"/>
  <c r="J179" i="7" s="1"/>
  <c r="J82" i="7"/>
  <c r="J183" i="7" s="1"/>
  <c r="J86" i="7"/>
  <c r="J187" i="7" s="1"/>
  <c r="J90" i="7"/>
  <c r="J191" i="7" s="1"/>
  <c r="K14" i="7"/>
  <c r="D168" i="7" s="1"/>
  <c r="K18" i="7"/>
  <c r="H157" i="7" s="1"/>
  <c r="K22" i="7"/>
  <c r="H161" i="7" s="1"/>
  <c r="K26" i="7"/>
  <c r="H165" i="7" s="1"/>
  <c r="K30" i="7"/>
  <c r="H169" i="7" s="1"/>
  <c r="L169" i="7" s="1"/>
  <c r="K34" i="7"/>
  <c r="E158" i="7" s="1"/>
  <c r="K38" i="7"/>
  <c r="E162" i="7" s="1"/>
  <c r="K42" i="7"/>
  <c r="E166" i="7" s="1"/>
  <c r="K46" i="7"/>
  <c r="E170" i="7" s="1"/>
  <c r="K50" i="7"/>
  <c r="I159" i="7" s="1"/>
  <c r="K54" i="7"/>
  <c r="I163" i="7" s="1"/>
  <c r="K58" i="7"/>
  <c r="I167" i="7" s="1"/>
  <c r="K62" i="7"/>
  <c r="I171" i="7" s="1"/>
  <c r="K66" i="7"/>
  <c r="F160" i="7" s="1"/>
  <c r="K70" i="7"/>
  <c r="F164" i="7" s="1"/>
  <c r="K74" i="7"/>
  <c r="F168" i="7" s="1"/>
  <c r="K78" i="7"/>
  <c r="J157" i="7" s="1"/>
  <c r="K82" i="7"/>
  <c r="J161" i="7" s="1"/>
  <c r="K86" i="7"/>
  <c r="J165" i="7" s="1"/>
  <c r="K90" i="7"/>
  <c r="J169" i="7" s="1"/>
  <c r="H9" i="7"/>
  <c r="D117" i="7" s="1"/>
  <c r="H73" i="7"/>
  <c r="F121" i="7" s="1"/>
  <c r="H3" i="7"/>
  <c r="H7" i="7"/>
  <c r="D115" i="7" s="1"/>
  <c r="H11" i="7"/>
  <c r="D119" i="7" s="1"/>
  <c r="H15" i="7"/>
  <c r="D123" i="7" s="1"/>
  <c r="H19" i="7"/>
  <c r="H112" i="7" s="1"/>
  <c r="H23" i="7"/>
  <c r="H116" i="7" s="1"/>
  <c r="H27" i="7"/>
  <c r="H120" i="7" s="1"/>
  <c r="H31" i="7"/>
  <c r="H124" i="7" s="1"/>
  <c r="H35" i="7"/>
  <c r="E113" i="7" s="1"/>
  <c r="H39" i="7"/>
  <c r="E117" i="7" s="1"/>
  <c r="H43" i="7"/>
  <c r="E121" i="7" s="1"/>
  <c r="H47" i="7"/>
  <c r="E125" i="7" s="1"/>
  <c r="H51" i="7"/>
  <c r="I114" i="7" s="1"/>
  <c r="H55" i="7"/>
  <c r="I118" i="7" s="1"/>
  <c r="H59" i="7"/>
  <c r="I122" i="7" s="1"/>
  <c r="H63" i="7"/>
  <c r="F111" i="7" s="1"/>
  <c r="H67" i="7"/>
  <c r="F115" i="7" s="1"/>
  <c r="H71" i="7"/>
  <c r="F119" i="7" s="1"/>
  <c r="H75" i="7"/>
  <c r="F123" i="7" s="1"/>
  <c r="H79" i="7"/>
  <c r="J112" i="7" s="1"/>
  <c r="H83" i="7"/>
  <c r="J116" i="7" s="1"/>
  <c r="H87" i="7"/>
  <c r="J120" i="7" s="1"/>
  <c r="H91" i="7"/>
  <c r="J124" i="7" s="1"/>
  <c r="I3" i="7"/>
  <c r="D134" i="7" s="1"/>
  <c r="I7" i="7"/>
  <c r="D138" i="7" s="1"/>
  <c r="I11" i="7"/>
  <c r="D142" i="7" s="1"/>
  <c r="I15" i="7"/>
  <c r="D146" i="7" s="1"/>
  <c r="I19" i="7"/>
  <c r="H135" i="7" s="1"/>
  <c r="I23" i="7"/>
  <c r="H139" i="7" s="1"/>
  <c r="I27" i="7"/>
  <c r="H143" i="7" s="1"/>
  <c r="I31" i="7"/>
  <c r="H147" i="7" s="1"/>
  <c r="I35" i="7"/>
  <c r="E136" i="7" s="1"/>
  <c r="I39" i="7"/>
  <c r="E140" i="7" s="1"/>
  <c r="I43" i="7"/>
  <c r="E144" i="7" s="1"/>
  <c r="I47" i="7"/>
  <c r="E148" i="7" s="1"/>
  <c r="I51" i="7"/>
  <c r="I137" i="7" s="1"/>
  <c r="I55" i="7"/>
  <c r="I141" i="7" s="1"/>
  <c r="I59" i="7"/>
  <c r="I145" i="7" s="1"/>
  <c r="I63" i="7"/>
  <c r="F134" i="7" s="1"/>
  <c r="I67" i="7"/>
  <c r="F138" i="7" s="1"/>
  <c r="I71" i="7"/>
  <c r="F142" i="7" s="1"/>
  <c r="I75" i="7"/>
  <c r="F146" i="7" s="1"/>
  <c r="I79" i="7"/>
  <c r="J135" i="7" s="1"/>
  <c r="I83" i="7"/>
  <c r="J139" i="7" s="1"/>
  <c r="I87" i="7"/>
  <c r="J143" i="7" s="1"/>
  <c r="I91" i="7"/>
  <c r="J147" i="7" s="1"/>
  <c r="H13" i="7"/>
  <c r="D121" i="7" s="1"/>
  <c r="H53" i="7"/>
  <c r="I116" i="7" s="1"/>
  <c r="J3" i="7"/>
  <c r="D179" i="7" s="1"/>
  <c r="J7" i="7"/>
  <c r="D183" i="7" s="1"/>
  <c r="J11" i="7"/>
  <c r="D187" i="7" s="1"/>
  <c r="J15" i="7"/>
  <c r="D191" i="7" s="1"/>
  <c r="J19" i="7"/>
  <c r="H180" i="7" s="1"/>
  <c r="J23" i="7"/>
  <c r="H184" i="7" s="1"/>
  <c r="J27" i="7"/>
  <c r="H188" i="7" s="1"/>
  <c r="J31" i="7"/>
  <c r="H192" i="7" s="1"/>
  <c r="J35" i="7"/>
  <c r="E181" i="7" s="1"/>
  <c r="J39" i="7"/>
  <c r="E185" i="7" s="1"/>
  <c r="J43" i="7"/>
  <c r="E189" i="7" s="1"/>
  <c r="J47" i="7"/>
  <c r="E193" i="7" s="1"/>
  <c r="J51" i="7"/>
  <c r="I182" i="7" s="1"/>
  <c r="J55" i="7"/>
  <c r="I186" i="7" s="1"/>
  <c r="J59" i="7"/>
  <c r="I190" i="7" s="1"/>
  <c r="J63" i="7"/>
  <c r="F179" i="7" s="1"/>
  <c r="J67" i="7"/>
  <c r="F183" i="7" s="1"/>
  <c r="J71" i="7"/>
  <c r="F187" i="7" s="1"/>
  <c r="J75" i="7"/>
  <c r="F191" i="7" s="1"/>
  <c r="J79" i="7"/>
  <c r="J180" i="7" s="1"/>
  <c r="J83" i="7"/>
  <c r="J184" i="7" s="1"/>
  <c r="J87" i="7"/>
  <c r="J188" i="7" s="1"/>
  <c r="J91" i="7"/>
  <c r="J192" i="7" s="1"/>
  <c r="H33" i="7"/>
  <c r="E111" i="7" s="1"/>
  <c r="K23" i="7"/>
  <c r="H162" i="7" s="1"/>
  <c r="K27" i="7"/>
  <c r="H166" i="7" s="1"/>
  <c r="L166" i="7" s="1"/>
  <c r="K31" i="7"/>
  <c r="H170" i="7" s="1"/>
  <c r="K35" i="7"/>
  <c r="E159" i="7" s="1"/>
  <c r="K39" i="7"/>
  <c r="E163" i="7" s="1"/>
  <c r="K43" i="7"/>
  <c r="E167" i="7" s="1"/>
  <c r="K47" i="7"/>
  <c r="E171" i="7" s="1"/>
  <c r="K51" i="7"/>
  <c r="I160" i="7" s="1"/>
  <c r="K55" i="7"/>
  <c r="I164" i="7" s="1"/>
  <c r="K59" i="7"/>
  <c r="I168" i="7" s="1"/>
  <c r="K63" i="7"/>
  <c r="F157" i="7" s="1"/>
  <c r="K67" i="7"/>
  <c r="F161" i="7" s="1"/>
  <c r="K71" i="7"/>
  <c r="F165" i="7" s="1"/>
  <c r="K75" i="7"/>
  <c r="F169" i="7" s="1"/>
  <c r="K79" i="7"/>
  <c r="J158" i="7" s="1"/>
  <c r="K83" i="7"/>
  <c r="J162" i="7" s="1"/>
  <c r="K87" i="7"/>
  <c r="J166" i="7" s="1"/>
  <c r="K91" i="7"/>
  <c r="J170" i="7" s="1"/>
  <c r="H65" i="7"/>
  <c r="F113" i="7" s="1"/>
  <c r="H4" i="7"/>
  <c r="D112" i="7" s="1"/>
  <c r="H8" i="7"/>
  <c r="D116" i="7" s="1"/>
  <c r="H12" i="7"/>
  <c r="D120" i="7" s="1"/>
  <c r="H16" i="7"/>
  <c r="D124" i="7" s="1"/>
  <c r="H20" i="7"/>
  <c r="H113" i="7" s="1"/>
  <c r="H24" i="7"/>
  <c r="H117" i="7" s="1"/>
  <c r="H28" i="7"/>
  <c r="H121" i="7" s="1"/>
  <c r="H32" i="7"/>
  <c r="H125" i="7" s="1"/>
  <c r="H36" i="7"/>
  <c r="E114" i="7" s="1"/>
  <c r="H40" i="7"/>
  <c r="E118" i="7" s="1"/>
  <c r="H44" i="7"/>
  <c r="E122" i="7" s="1"/>
  <c r="H48" i="7"/>
  <c r="I111" i="7" s="1"/>
  <c r="H52" i="7"/>
  <c r="I115" i="7" s="1"/>
  <c r="H56" i="7"/>
  <c r="I119" i="7" s="1"/>
  <c r="H60" i="7"/>
  <c r="I123" i="7" s="1"/>
  <c r="H64" i="7"/>
  <c r="F112" i="7" s="1"/>
  <c r="H68" i="7"/>
  <c r="F116" i="7" s="1"/>
  <c r="H72" i="7"/>
  <c r="F120" i="7" s="1"/>
  <c r="H76" i="7"/>
  <c r="F124" i="7" s="1"/>
  <c r="H80" i="7"/>
  <c r="J113" i="7" s="1"/>
  <c r="H84" i="7"/>
  <c r="J117" i="7" s="1"/>
  <c r="H88" i="7"/>
  <c r="J121" i="7" s="1"/>
  <c r="H92" i="7"/>
  <c r="J125" i="7" s="1"/>
  <c r="H69" i="7"/>
  <c r="F117" i="7" s="1"/>
  <c r="I4" i="7"/>
  <c r="D135" i="7" s="1"/>
  <c r="I8" i="7"/>
  <c r="D139" i="7" s="1"/>
  <c r="I12" i="7"/>
  <c r="D143" i="7" s="1"/>
  <c r="I16" i="7"/>
  <c r="D147" i="7" s="1"/>
  <c r="I20" i="7"/>
  <c r="H136" i="7" s="1"/>
  <c r="I24" i="7"/>
  <c r="H140" i="7" s="1"/>
  <c r="I28" i="7"/>
  <c r="H144" i="7" s="1"/>
  <c r="I32" i="7"/>
  <c r="H148" i="7" s="1"/>
  <c r="I36" i="7"/>
  <c r="E137" i="7" s="1"/>
  <c r="I40" i="7"/>
  <c r="E141" i="7" s="1"/>
  <c r="I44" i="7"/>
  <c r="E145" i="7" s="1"/>
  <c r="I48" i="7"/>
  <c r="I134" i="7" s="1"/>
  <c r="I52" i="7"/>
  <c r="I138" i="7" s="1"/>
  <c r="I56" i="7"/>
  <c r="I142" i="7" s="1"/>
  <c r="I60" i="7"/>
  <c r="I146" i="7" s="1"/>
  <c r="I64" i="7"/>
  <c r="F135" i="7" s="1"/>
  <c r="I68" i="7"/>
  <c r="F139" i="7" s="1"/>
  <c r="I72" i="7"/>
  <c r="F143" i="7" s="1"/>
  <c r="I76" i="7"/>
  <c r="F147" i="7" s="1"/>
  <c r="I80" i="7"/>
  <c r="J136" i="7" s="1"/>
  <c r="I84" i="7"/>
  <c r="J140" i="7" s="1"/>
  <c r="I88" i="7"/>
  <c r="J144" i="7" s="1"/>
  <c r="I92" i="7"/>
  <c r="J148" i="7" s="1"/>
  <c r="H17" i="7"/>
  <c r="D125" i="7" s="1"/>
  <c r="H61" i="7"/>
  <c r="I124" i="7" s="1"/>
  <c r="J4" i="7"/>
  <c r="D180" i="7" s="1"/>
  <c r="J8" i="7"/>
  <c r="D184" i="7" s="1"/>
  <c r="J12" i="7"/>
  <c r="D188" i="7" s="1"/>
  <c r="J16" i="7"/>
  <c r="D192" i="7" s="1"/>
  <c r="J20" i="7"/>
  <c r="H181" i="7" s="1"/>
  <c r="J24" i="7"/>
  <c r="H185" i="7" s="1"/>
  <c r="J28" i="7"/>
  <c r="H189" i="7" s="1"/>
  <c r="J32" i="7"/>
  <c r="H193" i="7" s="1"/>
  <c r="J36" i="7"/>
  <c r="E182" i="7" s="1"/>
  <c r="J40" i="7"/>
  <c r="E186" i="7" s="1"/>
  <c r="J44" i="7"/>
  <c r="E190" i="7" s="1"/>
  <c r="J48" i="7"/>
  <c r="I179" i="7" s="1"/>
  <c r="J52" i="7"/>
  <c r="I183" i="7" s="1"/>
  <c r="J56" i="7"/>
  <c r="I187" i="7" s="1"/>
  <c r="J60" i="7"/>
  <c r="I191" i="7" s="1"/>
  <c r="J64" i="7"/>
  <c r="F180" i="7" s="1"/>
  <c r="J68" i="7"/>
  <c r="F184" i="7" s="1"/>
  <c r="J72" i="7"/>
  <c r="F188" i="7" s="1"/>
  <c r="J76" i="7"/>
  <c r="F192" i="7" s="1"/>
  <c r="J80" i="7"/>
  <c r="J181" i="7" s="1"/>
  <c r="J84" i="7"/>
  <c r="J185" i="7" s="1"/>
  <c r="J88" i="7"/>
  <c r="J189" i="7" s="1"/>
  <c r="J92" i="7"/>
  <c r="J193" i="7" s="1"/>
  <c r="K24" i="7"/>
  <c r="H163" i="7" s="1"/>
  <c r="K28" i="7"/>
  <c r="H167" i="7" s="1"/>
  <c r="K32" i="7"/>
  <c r="H171" i="7" s="1"/>
  <c r="K36" i="7"/>
  <c r="E160" i="7" s="1"/>
  <c r="K40" i="7"/>
  <c r="E164" i="7" s="1"/>
  <c r="K44" i="7"/>
  <c r="E168" i="7" s="1"/>
  <c r="K48" i="7"/>
  <c r="I157" i="7" s="1"/>
  <c r="K52" i="7"/>
  <c r="I161" i="7" s="1"/>
  <c r="K56" i="7"/>
  <c r="I165" i="7" s="1"/>
  <c r="K60" i="7"/>
  <c r="I169" i="7" s="1"/>
  <c r="K64" i="7"/>
  <c r="F158" i="7" s="1"/>
  <c r="K68" i="7"/>
  <c r="F162" i="7" s="1"/>
  <c r="K72" i="7"/>
  <c r="F166" i="7" s="1"/>
  <c r="K76" i="7"/>
  <c r="F170" i="7" s="1"/>
  <c r="K80" i="7"/>
  <c r="J159" i="7" s="1"/>
  <c r="K84" i="7"/>
  <c r="J163" i="7" s="1"/>
  <c r="K88" i="7"/>
  <c r="J167" i="7" s="1"/>
  <c r="L171" i="7" l="1"/>
  <c r="L170" i="7"/>
  <c r="N111" i="7"/>
  <c r="L159" i="7"/>
  <c r="N148" i="7"/>
  <c r="L115" i="7"/>
  <c r="K135" i="7"/>
  <c r="K140" i="7"/>
  <c r="K143" i="7"/>
  <c r="K148" i="7"/>
  <c r="G146" i="7"/>
  <c r="G138" i="7"/>
  <c r="G147" i="7"/>
  <c r="G143" i="7"/>
  <c r="H149" i="7"/>
  <c r="K134" i="7"/>
  <c r="J149" i="7"/>
  <c r="G145" i="7"/>
  <c r="I149" i="7"/>
  <c r="K147" i="7"/>
  <c r="G141" i="7"/>
  <c r="G137" i="7"/>
  <c r="K139" i="7"/>
  <c r="K144" i="7"/>
  <c r="G142" i="7"/>
  <c r="K145" i="7"/>
  <c r="K136" i="7"/>
  <c r="G134" i="7"/>
  <c r="K141" i="7"/>
  <c r="K137" i="7"/>
  <c r="G148" i="7"/>
  <c r="G144" i="7"/>
  <c r="G139" i="7"/>
  <c r="G135" i="7"/>
  <c r="K146" i="7"/>
  <c r="G140" i="7"/>
  <c r="K142" i="7"/>
  <c r="G136" i="7"/>
  <c r="K138" i="7"/>
  <c r="N157" i="7"/>
  <c r="M135" i="7"/>
  <c r="N191" i="7"/>
  <c r="L186" i="7"/>
  <c r="M136" i="7"/>
  <c r="L141" i="7"/>
  <c r="M158" i="7"/>
  <c r="N171" i="7"/>
  <c r="L190" i="7"/>
  <c r="N147" i="7"/>
  <c r="L158" i="7"/>
  <c r="N160" i="7"/>
  <c r="M161" i="7"/>
  <c r="L143" i="7"/>
  <c r="N168" i="7"/>
  <c r="N163" i="7"/>
  <c r="M116" i="7"/>
  <c r="M112" i="7"/>
  <c r="N145" i="7"/>
  <c r="M146" i="7"/>
  <c r="L122" i="7"/>
  <c r="L164" i="7"/>
  <c r="M144" i="7"/>
  <c r="M170" i="7"/>
  <c r="N186" i="7"/>
  <c r="M142" i="7"/>
  <c r="M171" i="7"/>
  <c r="L145" i="7"/>
  <c r="L162" i="7"/>
  <c r="N141" i="7"/>
  <c r="N146" i="7"/>
  <c r="N182" i="7"/>
  <c r="M159" i="7"/>
  <c r="M162" i="7"/>
  <c r="M191" i="7"/>
  <c r="N124" i="7"/>
  <c r="L120" i="7"/>
  <c r="M192" i="7"/>
  <c r="M125" i="7"/>
  <c r="M164" i="7"/>
  <c r="N164" i="7"/>
  <c r="N166" i="7"/>
  <c r="N161" i="7"/>
  <c r="L160" i="7"/>
  <c r="M143" i="7"/>
  <c r="L163" i="7"/>
  <c r="N162" i="7"/>
  <c r="L182" i="7"/>
  <c r="N125" i="7"/>
  <c r="N116" i="7"/>
  <c r="L114" i="7"/>
  <c r="M148" i="7"/>
  <c r="L137" i="7"/>
  <c r="N167" i="7"/>
  <c r="M163" i="7"/>
  <c r="M188" i="7"/>
  <c r="M186" i="7"/>
  <c r="N170" i="7"/>
  <c r="M122" i="7"/>
  <c r="M185" i="7"/>
  <c r="N179" i="7"/>
  <c r="N121" i="7"/>
  <c r="L121" i="7"/>
  <c r="N189" i="7"/>
  <c r="M113" i="7"/>
  <c r="L148" i="7"/>
  <c r="M189" i="7"/>
  <c r="N134" i="7"/>
  <c r="L124" i="7"/>
  <c r="N185" i="7"/>
  <c r="N143" i="7"/>
  <c r="L188" i="7"/>
  <c r="L187" i="7"/>
  <c r="L183" i="7"/>
  <c r="M140" i="7"/>
  <c r="M183" i="7"/>
  <c r="N115" i="7"/>
  <c r="L144" i="7"/>
  <c r="N187" i="7"/>
  <c r="M179" i="7"/>
  <c r="L117" i="7"/>
  <c r="N123" i="7"/>
  <c r="L189" i="7"/>
  <c r="N140" i="7"/>
  <c r="M139" i="7"/>
  <c r="L139" i="7"/>
  <c r="N136" i="7"/>
  <c r="N118" i="7"/>
  <c r="N139" i="7"/>
  <c r="N192" i="7"/>
  <c r="L180" i="7"/>
  <c r="L192" i="7"/>
  <c r="M145" i="7"/>
  <c r="N183" i="7"/>
  <c r="E126" i="7"/>
  <c r="N184" i="7"/>
  <c r="L191" i="7"/>
  <c r="M111" i="7"/>
  <c r="N120" i="7"/>
  <c r="L134" i="7"/>
  <c r="M115" i="7"/>
  <c r="N158" i="7"/>
  <c r="N159" i="7"/>
  <c r="N188" i="7"/>
  <c r="M147" i="7"/>
  <c r="M168" i="7"/>
  <c r="M138" i="7"/>
  <c r="F172" i="7"/>
  <c r="M120" i="7"/>
  <c r="E149" i="7"/>
  <c r="L118" i="7"/>
  <c r="L185" i="7"/>
  <c r="H194" i="7"/>
  <c r="M167" i="7"/>
  <c r="M121" i="7"/>
  <c r="L168" i="7"/>
  <c r="L184" i="7"/>
  <c r="N165" i="7"/>
  <c r="L181" i="7"/>
  <c r="L136" i="7"/>
  <c r="M137" i="7"/>
  <c r="M193" i="7"/>
  <c r="L112" i="7"/>
  <c r="M160" i="7"/>
  <c r="M114" i="7"/>
  <c r="N181" i="7"/>
  <c r="N138" i="7"/>
  <c r="M118" i="7"/>
  <c r="L193" i="7"/>
  <c r="H126" i="7"/>
  <c r="L113" i="7"/>
  <c r="L119" i="7"/>
  <c r="M124" i="7"/>
  <c r="E194" i="7"/>
  <c r="M181" i="7"/>
  <c r="N169" i="7"/>
  <c r="M182" i="7"/>
  <c r="M141" i="7"/>
  <c r="M184" i="7"/>
  <c r="L167" i="7"/>
  <c r="L140" i="7"/>
  <c r="M119" i="7"/>
  <c r="H94" i="7"/>
  <c r="N137" i="7"/>
  <c r="N114" i="7"/>
  <c r="M190" i="7"/>
  <c r="M187" i="7"/>
  <c r="L116" i="7"/>
  <c r="L123" i="7"/>
  <c r="N180" i="7"/>
  <c r="L147" i="7"/>
  <c r="N112" i="7"/>
  <c r="M117" i="7"/>
  <c r="L161" i="7"/>
  <c r="L135" i="7"/>
  <c r="N113" i="7"/>
  <c r="N135" i="7"/>
  <c r="M166" i="7"/>
  <c r="M157" i="7"/>
  <c r="M165" i="7"/>
  <c r="L138" i="7"/>
  <c r="I126" i="7"/>
  <c r="E172" i="7"/>
  <c r="L165" i="7"/>
  <c r="F126" i="7"/>
  <c r="L142" i="7"/>
  <c r="M134" i="7"/>
  <c r="I172" i="7"/>
  <c r="H172" i="7"/>
  <c r="M169" i="7"/>
  <c r="L125" i="7"/>
  <c r="L146" i="7"/>
  <c r="M123" i="7"/>
  <c r="I194" i="7"/>
  <c r="N117" i="7"/>
  <c r="F149" i="7"/>
  <c r="J194" i="7"/>
  <c r="N190" i="7"/>
  <c r="N193" i="7"/>
  <c r="J94" i="7"/>
  <c r="F194" i="7"/>
  <c r="I94" i="7"/>
  <c r="D149" i="7"/>
  <c r="D111" i="7"/>
  <c r="N119" i="7"/>
  <c r="J126" i="7"/>
  <c r="D157" i="7"/>
  <c r="K94" i="7"/>
  <c r="N142" i="7"/>
  <c r="M180" i="7"/>
  <c r="N122" i="7"/>
  <c r="N144" i="7"/>
  <c r="J172" i="7"/>
  <c r="D194" i="7"/>
  <c r="L179" i="7"/>
  <c r="O136" i="7" l="1"/>
  <c r="O137" i="7"/>
  <c r="O144" i="7"/>
  <c r="O140" i="7"/>
  <c r="O146" i="7"/>
  <c r="O135" i="7"/>
  <c r="O143" i="7"/>
  <c r="O139" i="7"/>
  <c r="N149" i="7"/>
  <c r="L149" i="7"/>
  <c r="O134" i="7"/>
  <c r="O147" i="7"/>
  <c r="O142" i="7"/>
  <c r="O145" i="7"/>
  <c r="O141" i="7"/>
  <c r="M149" i="7"/>
  <c r="O138" i="7"/>
  <c r="O148" i="7"/>
  <c r="K149" i="7"/>
  <c r="G149" i="7"/>
  <c r="N172" i="7"/>
  <c r="M172" i="7"/>
  <c r="M126" i="7"/>
  <c r="L194" i="7"/>
  <c r="N126" i="7"/>
  <c r="M194" i="7"/>
  <c r="N194" i="7"/>
  <c r="L111" i="7"/>
  <c r="L126" i="7" s="1"/>
  <c r="D172" i="7"/>
  <c r="L157" i="7"/>
  <c r="L172" i="7" s="1"/>
  <c r="D126" i="7"/>
  <c r="Q140" i="7" l="1"/>
  <c r="Q138" i="7"/>
  <c r="Q134" i="7"/>
  <c r="O149" i="7"/>
  <c r="D4" i="6" l="1"/>
  <c r="D5" i="6" s="1"/>
  <c r="D6" i="6" s="1"/>
  <c r="D7" i="6" s="1"/>
  <c r="D8" i="6" s="1"/>
  <c r="D10" i="6" s="1"/>
  <c r="D11" i="6" s="1"/>
  <c r="D12" i="6" s="1"/>
  <c r="D13" i="6" s="1"/>
  <c r="D14" i="6" s="1"/>
  <c r="D15" i="6" s="1"/>
  <c r="D16" i="6" s="1"/>
  <c r="Y1" i="7" l="1"/>
  <c r="Y3" i="7"/>
  <c r="Y2" i="7"/>
  <c r="Y4" i="7"/>
  <c r="AB2" i="7" l="1"/>
  <c r="Y5" i="7"/>
  <c r="AB1" i="7"/>
  <c r="AB3" i="7" l="1"/>
  <c r="AB4" i="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<sst xmlns="http://schemas.openxmlformats.org/spreadsheetml/2006/main" count="2377" uniqueCount="1162">
  <si>
    <t>MES</t>
  </si>
  <si>
    <t>09</t>
  </si>
  <si>
    <t>N</t>
  </si>
  <si>
    <t>PENDIENTE</t>
  </si>
  <si>
    <t>06</t>
  </si>
  <si>
    <t>07</t>
  </si>
  <si>
    <t>08</t>
  </si>
  <si>
    <t>03</t>
  </si>
  <si>
    <t>04</t>
  </si>
  <si>
    <t>01</t>
  </si>
  <si>
    <t>S</t>
  </si>
  <si>
    <t>05</t>
  </si>
  <si>
    <t>02</t>
  </si>
  <si>
    <t>130601</t>
  </si>
  <si>
    <t>AUTORIZADO</t>
  </si>
  <si>
    <t>REDUCIDO</t>
  </si>
  <si>
    <t>RECHAZADO</t>
  </si>
  <si>
    <t>Pendiente</t>
  </si>
  <si>
    <t>080401</t>
  </si>
  <si>
    <t>080701</t>
  </si>
  <si>
    <t>081501</t>
  </si>
  <si>
    <t>080301</t>
  </si>
  <si>
    <t>080501</t>
  </si>
  <si>
    <t>NO</t>
  </si>
  <si>
    <t>050501</t>
  </si>
  <si>
    <t>050502</t>
  </si>
  <si>
    <t>SERVICIO ELECTORAL</t>
  </si>
  <si>
    <t>Autorizado</t>
  </si>
  <si>
    <t>Reducido</t>
  </si>
  <si>
    <t>Rechazado</t>
  </si>
  <si>
    <t>130101</t>
  </si>
  <si>
    <t>081701</t>
  </si>
  <si>
    <t>120501</t>
  </si>
  <si>
    <t>120101</t>
  </si>
  <si>
    <t>050701</t>
  </si>
  <si>
    <t>130201</t>
  </si>
  <si>
    <t>FECHA INICIO</t>
  </si>
  <si>
    <t>CODIGO</t>
  </si>
  <si>
    <t>MINISTERIO</t>
  </si>
  <si>
    <t>NOMBRE SERVICIO</t>
  </si>
  <si>
    <t>NOMBRE PROGRAMA</t>
  </si>
  <si>
    <t>010101</t>
  </si>
  <si>
    <t>020101</t>
  </si>
  <si>
    <t>CONGRESO NACIONAL</t>
  </si>
  <si>
    <t>020201</t>
  </si>
  <si>
    <t>020301</t>
  </si>
  <si>
    <t>020401</t>
  </si>
  <si>
    <t>030101</t>
  </si>
  <si>
    <t>PODER JUDICIAL</t>
  </si>
  <si>
    <t>030301</t>
  </si>
  <si>
    <t>030401</t>
  </si>
  <si>
    <t>040101</t>
  </si>
  <si>
    <t>050201</t>
  </si>
  <si>
    <t>050401</t>
  </si>
  <si>
    <t>050503</t>
  </si>
  <si>
    <t>060101</t>
  </si>
  <si>
    <t>MINISTERIO DE RELACIONES EXTERIORES</t>
  </si>
  <si>
    <t>060301</t>
  </si>
  <si>
    <t>060401</t>
  </si>
  <si>
    <t>060501</t>
  </si>
  <si>
    <t>070101</t>
  </si>
  <si>
    <t>070107</t>
  </si>
  <si>
    <t>070201</t>
  </si>
  <si>
    <t>070301</t>
  </si>
  <si>
    <t>070401</t>
  </si>
  <si>
    <t>070601</t>
  </si>
  <si>
    <t>070701</t>
  </si>
  <si>
    <t>070801</t>
  </si>
  <si>
    <t>070901</t>
  </si>
  <si>
    <t>071601</t>
  </si>
  <si>
    <t>071901</t>
  </si>
  <si>
    <t>072101</t>
  </si>
  <si>
    <t>072301</t>
  </si>
  <si>
    <t>072401</t>
  </si>
  <si>
    <t>080101</t>
  </si>
  <si>
    <t>MINISTERIO DE HACIENDA</t>
  </si>
  <si>
    <t>080106</t>
  </si>
  <si>
    <t>080201</t>
  </si>
  <si>
    <t>081601</t>
  </si>
  <si>
    <t>083001</t>
  </si>
  <si>
    <t>090103</t>
  </si>
  <si>
    <t>090104</t>
  </si>
  <si>
    <t>090111</t>
  </si>
  <si>
    <t>090120</t>
  </si>
  <si>
    <t>090121</t>
  </si>
  <si>
    <t>090901</t>
  </si>
  <si>
    <t>090902</t>
  </si>
  <si>
    <t>090903</t>
  </si>
  <si>
    <t>091101</t>
  </si>
  <si>
    <t>091102</t>
  </si>
  <si>
    <t>091301</t>
  </si>
  <si>
    <t>091501</t>
  </si>
  <si>
    <t>100101</t>
  </si>
  <si>
    <t>100102</t>
  </si>
  <si>
    <t>100201</t>
  </si>
  <si>
    <t>100301</t>
  </si>
  <si>
    <t>100401</t>
  </si>
  <si>
    <t>100402</t>
  </si>
  <si>
    <t>100701</t>
  </si>
  <si>
    <t>100702</t>
  </si>
  <si>
    <t>100901</t>
  </si>
  <si>
    <t>MINISTERIO DE DEFENSA NACIONAL</t>
  </si>
  <si>
    <t>111801</t>
  </si>
  <si>
    <t>111901</t>
  </si>
  <si>
    <t>112001</t>
  </si>
  <si>
    <t>112101</t>
  </si>
  <si>
    <t>112201</t>
  </si>
  <si>
    <t>112301</t>
  </si>
  <si>
    <t>112401</t>
  </si>
  <si>
    <t>112501</t>
  </si>
  <si>
    <t>120202</t>
  </si>
  <si>
    <t>120203</t>
  </si>
  <si>
    <t>120204</t>
  </si>
  <si>
    <t>120206</t>
  </si>
  <si>
    <t>120207</t>
  </si>
  <si>
    <t>120211</t>
  </si>
  <si>
    <t>120212</t>
  </si>
  <si>
    <t>120401</t>
  </si>
  <si>
    <t>120701</t>
  </si>
  <si>
    <t>MINISTERIO DE AGRICULTURA</t>
  </si>
  <si>
    <t>130102</t>
  </si>
  <si>
    <t>130301</t>
  </si>
  <si>
    <t>130401</t>
  </si>
  <si>
    <t>130404</t>
  </si>
  <si>
    <t>130405</t>
  </si>
  <si>
    <t>130406</t>
  </si>
  <si>
    <t>130407</t>
  </si>
  <si>
    <t>130501</t>
  </si>
  <si>
    <t>130503</t>
  </si>
  <si>
    <t>130504</t>
  </si>
  <si>
    <t>130505</t>
  </si>
  <si>
    <t>140101</t>
  </si>
  <si>
    <t>MINISTERIO DE BIENES NACIONALES</t>
  </si>
  <si>
    <t>150101</t>
  </si>
  <si>
    <t>150103</t>
  </si>
  <si>
    <t>150201</t>
  </si>
  <si>
    <t>150301</t>
  </si>
  <si>
    <t>150401</t>
  </si>
  <si>
    <t>150501</t>
  </si>
  <si>
    <t>150601</t>
  </si>
  <si>
    <t>150701</t>
  </si>
  <si>
    <t>150901</t>
  </si>
  <si>
    <t>151001</t>
  </si>
  <si>
    <t>151301</t>
  </si>
  <si>
    <t>151302</t>
  </si>
  <si>
    <t>151401</t>
  </si>
  <si>
    <t>160201</t>
  </si>
  <si>
    <t>MINISTERIO DE SALUD</t>
  </si>
  <si>
    <t>160202</t>
  </si>
  <si>
    <t>160204</t>
  </si>
  <si>
    <t>160401</t>
  </si>
  <si>
    <t>160501</t>
  </si>
  <si>
    <t>160901</t>
  </si>
  <si>
    <t>161001</t>
  </si>
  <si>
    <t>161002</t>
  </si>
  <si>
    <t>161101</t>
  </si>
  <si>
    <t>162001</t>
  </si>
  <si>
    <t>162101</t>
  </si>
  <si>
    <t>162201</t>
  </si>
  <si>
    <t>162301</t>
  </si>
  <si>
    <t>162401</t>
  </si>
  <si>
    <t>162501</t>
  </si>
  <si>
    <t>162601</t>
  </si>
  <si>
    <t>162701</t>
  </si>
  <si>
    <t>162801</t>
  </si>
  <si>
    <t>162901</t>
  </si>
  <si>
    <t>163001</t>
  </si>
  <si>
    <t>163101</t>
  </si>
  <si>
    <t>163201</t>
  </si>
  <si>
    <t>163301</t>
  </si>
  <si>
    <t>163401</t>
  </si>
  <si>
    <t>163501</t>
  </si>
  <si>
    <t>163601</t>
  </si>
  <si>
    <t>163701</t>
  </si>
  <si>
    <t>163801</t>
  </si>
  <si>
    <t>163901</t>
  </si>
  <si>
    <t>164001</t>
  </si>
  <si>
    <t>164101</t>
  </si>
  <si>
    <t>164201</t>
  </si>
  <si>
    <t>164301</t>
  </si>
  <si>
    <t>164401</t>
  </si>
  <si>
    <t>164501</t>
  </si>
  <si>
    <t>164601</t>
  </si>
  <si>
    <t>164701</t>
  </si>
  <si>
    <t>164901</t>
  </si>
  <si>
    <t>165101</t>
  </si>
  <si>
    <t>165201</t>
  </si>
  <si>
    <t>165301</t>
  </si>
  <si>
    <t>170101</t>
  </si>
  <si>
    <t>170102</t>
  </si>
  <si>
    <t>170201</t>
  </si>
  <si>
    <t>170301</t>
  </si>
  <si>
    <t>170302</t>
  </si>
  <si>
    <t>170303</t>
  </si>
  <si>
    <t>170304</t>
  </si>
  <si>
    <t>180101</t>
  </si>
  <si>
    <t>MINISTERIO DE VIVIENDA Y URBANISMO</t>
  </si>
  <si>
    <t>180102</t>
  </si>
  <si>
    <t>180104</t>
  </si>
  <si>
    <t>180201</t>
  </si>
  <si>
    <t>182101</t>
  </si>
  <si>
    <t>182201</t>
  </si>
  <si>
    <t>182301</t>
  </si>
  <si>
    <t>182401</t>
  </si>
  <si>
    <t>182501</t>
  </si>
  <si>
    <t>182601</t>
  </si>
  <si>
    <t>182701</t>
  </si>
  <si>
    <t>182801</t>
  </si>
  <si>
    <t>182901</t>
  </si>
  <si>
    <t>183001</t>
  </si>
  <si>
    <t>183101</t>
  </si>
  <si>
    <t>183201</t>
  </si>
  <si>
    <t>183301</t>
  </si>
  <si>
    <t>183401</t>
  </si>
  <si>
    <t>183501</t>
  </si>
  <si>
    <t>190101</t>
  </si>
  <si>
    <t>MINISTERIO DE TRANSPORTES Y TELECOMUNICACIONES</t>
  </si>
  <si>
    <t>190103</t>
  </si>
  <si>
    <t>190104</t>
  </si>
  <si>
    <t>190105</t>
  </si>
  <si>
    <t>190106</t>
  </si>
  <si>
    <t>190107</t>
  </si>
  <si>
    <t>190108</t>
  </si>
  <si>
    <t>190201</t>
  </si>
  <si>
    <t>190301</t>
  </si>
  <si>
    <t>200101</t>
  </si>
  <si>
    <t>200201</t>
  </si>
  <si>
    <t>210201</t>
  </si>
  <si>
    <t>210501</t>
  </si>
  <si>
    <t>210601</t>
  </si>
  <si>
    <t>210701</t>
  </si>
  <si>
    <t>210801</t>
  </si>
  <si>
    <t>220101</t>
  </si>
  <si>
    <t>230101</t>
  </si>
  <si>
    <t>240101</t>
  </si>
  <si>
    <t>240103</t>
  </si>
  <si>
    <t>240104</t>
  </si>
  <si>
    <t>240201</t>
  </si>
  <si>
    <t>240301</t>
  </si>
  <si>
    <t>240401</t>
  </si>
  <si>
    <t>250101</t>
  </si>
  <si>
    <t>MINISTERIO DEL MEDIO AMBIENTE</t>
  </si>
  <si>
    <t>250201</t>
  </si>
  <si>
    <t>250301</t>
  </si>
  <si>
    <t>TABLA DE CONVERSIÓN MATRIZ LICENCIAS MÉDICAS PRESENTADAS (ARCHIVO L)</t>
  </si>
  <si>
    <t>Mes en que fue realizada</t>
  </si>
  <si>
    <t>Descripción</t>
  </si>
  <si>
    <t>Código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</si>
  <si>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</si>
  <si>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</si>
  <si>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</si>
  <si>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</si>
  <si>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</si>
  <si>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</si>
  <si>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</si>
  <si>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</si>
  <si>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</si>
  <si>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</si>
  <si>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10</t>
  </si>
  <si>
    <t>Noviembre</t>
  </si>
  <si>
    <t>11</t>
  </si>
  <si>
    <t>Diciembre</t>
  </si>
  <si>
    <t>12</t>
  </si>
  <si>
    <t>Tipos Licencia Médica</t>
  </si>
  <si>
    <t>Enfermedad o Accidente Común</t>
  </si>
  <si>
    <t>Prorroga Medicina Preventiva</t>
  </si>
  <si>
    <t>Licencia Maternal Pre y Post Natal</t>
  </si>
  <si>
    <t>Enfermedad grave hijo menor de un año</t>
  </si>
  <si>
    <t>Patología del Embarazo</t>
  </si>
  <si>
    <t>SI/NO</t>
  </si>
  <si>
    <t>SI</t>
  </si>
  <si>
    <t>Estado Resolución</t>
  </si>
  <si>
    <t>PRIMER-DIA</t>
  </si>
  <si>
    <t>FECHA TERMINO</t>
  </si>
  <si>
    <t>TABLA N°09</t>
  </si>
  <si>
    <t>PRESIDENCIA DE LA REPÚBLICA</t>
  </si>
  <si>
    <t>Presidencia de la República</t>
  </si>
  <si>
    <t>Senado</t>
  </si>
  <si>
    <t>Cámara de Diputados</t>
  </si>
  <si>
    <t>Biblioteca del Congreso</t>
  </si>
  <si>
    <t>Consejo Resolutivo de Asignaciones Parlamentarias</t>
  </si>
  <si>
    <t>Poder Judicial</t>
  </si>
  <si>
    <t>Corporación Administrativa del Poder Judicial</t>
  </si>
  <si>
    <t>Academia Judicial</t>
  </si>
  <si>
    <t>CONTRALORÍA GENERAL DE LA REPÚBLICA</t>
  </si>
  <si>
    <t>Contraloría General de la República</t>
  </si>
  <si>
    <t>Red de Conectividad del Estado</t>
  </si>
  <si>
    <t>Fondo Social</t>
  </si>
  <si>
    <t>Servicio de Gobierno Interior</t>
  </si>
  <si>
    <t>Servicio Electoral</t>
  </si>
  <si>
    <t>Fortalecimiento de la Gestión Subnacional</t>
  </si>
  <si>
    <t>Agencia Nacional de Inteligencia</t>
  </si>
  <si>
    <t>050901</t>
  </si>
  <si>
    <t>051001</t>
  </si>
  <si>
    <t>Subsecretaría del Interior</t>
  </si>
  <si>
    <t>Carabineros de Chile</t>
  </si>
  <si>
    <t>Gobierno Regional Región Metropolitana de Santiago</t>
  </si>
  <si>
    <t>Secretaría y Administración General y Servicio Exterior</t>
  </si>
  <si>
    <t>Dirección de Fronteras y Límites del Estado</t>
  </si>
  <si>
    <t>Instituto Antártico Chileno</t>
  </si>
  <si>
    <t>MINISTERIO DE ECONOMÍA, FOMENTO Y TURISMO</t>
  </si>
  <si>
    <t>Subsecretaría de Economía y Empresas de Menor Tamaño</t>
  </si>
  <si>
    <t>Servicio Nacional del Consumidor</t>
  </si>
  <si>
    <t>Corporación de Fomento de la Producción</t>
  </si>
  <si>
    <t>Instituto Nacional de Estadísticas</t>
  </si>
  <si>
    <t>Fiscalía Nacional Económica</t>
  </si>
  <si>
    <t>Servicio Nacional de Turismo</t>
  </si>
  <si>
    <t>Servicio de Cooperación Técnica</t>
  </si>
  <si>
    <t>Comité Innova Chile</t>
  </si>
  <si>
    <t>Subsecretaría de Turismo</t>
  </si>
  <si>
    <t>Consejo de Auditoría Interna General de Gobierno</t>
  </si>
  <si>
    <t>Dirección de Presupuestos</t>
  </si>
  <si>
    <t>Servicio de Impuestos Internos</t>
  </si>
  <si>
    <t>Servicio Nacional de Aduanas</t>
  </si>
  <si>
    <t>Servicio de Tesorerías</t>
  </si>
  <si>
    <t>Dirección de Compras y Contratación Pública</t>
  </si>
  <si>
    <t>Dirección Nacional del Servicio Civil</t>
  </si>
  <si>
    <t>Unidad de Análisis Financiero</t>
  </si>
  <si>
    <t>Superintendencia de Casinos de Juego</t>
  </si>
  <si>
    <t>Consejo de Defensa del Estado</t>
  </si>
  <si>
    <t>MINISTERIO DE EDUCACIÓN</t>
  </si>
  <si>
    <t>Subsecretaría de Educación</t>
  </si>
  <si>
    <t>Mejoramiento de la Calidad de la Educación</t>
  </si>
  <si>
    <t>Recursos Educativos</t>
  </si>
  <si>
    <t>Subvenciones a los Establecimientos Educacionales</t>
  </si>
  <si>
    <t>Gestión de Subvenciones a Establecimientos Educacionales</t>
  </si>
  <si>
    <t>Junta Nacional de Auxilio Escolar y Becas</t>
  </si>
  <si>
    <t>Salud Escolar</t>
  </si>
  <si>
    <t>Becas y Asistencialidad Estudiantil</t>
  </si>
  <si>
    <t>Junta Nacional de Jardines Infantiles</t>
  </si>
  <si>
    <t>Consejo de Rectores</t>
  </si>
  <si>
    <t>Consejo Nacional de Educación</t>
  </si>
  <si>
    <t>Fondos Culturales y Artísticos</t>
  </si>
  <si>
    <t>Servicio Médico Legal</t>
  </si>
  <si>
    <t>Gendarmería de Chile</t>
  </si>
  <si>
    <t>Programas de Rehabilitación y Reinserción Social</t>
  </si>
  <si>
    <t>Servicio Nacional de Menores</t>
  </si>
  <si>
    <t>Programa de Administración Directa y Proyectos Nacionales</t>
  </si>
  <si>
    <t>Defensoría Penal Pública</t>
  </si>
  <si>
    <t>110101</t>
  </si>
  <si>
    <t>Ejército de Chile</t>
  </si>
  <si>
    <t>110301</t>
  </si>
  <si>
    <t>110401</t>
  </si>
  <si>
    <t>110501</t>
  </si>
  <si>
    <t>Armada de Chile</t>
  </si>
  <si>
    <t>110701</t>
  </si>
  <si>
    <t>110801</t>
  </si>
  <si>
    <t>Dirección de Sanidad</t>
  </si>
  <si>
    <t>110901</t>
  </si>
  <si>
    <t>Fuerza Aérea de Chile</t>
  </si>
  <si>
    <t>111101</t>
  </si>
  <si>
    <t>Dirección General de Movilización Nacional</t>
  </si>
  <si>
    <t>Instituto Geográfico Militar</t>
  </si>
  <si>
    <t>Servicio Hidrográfico y Oceanográfico de la Armada de Chile</t>
  </si>
  <si>
    <t>Dirección General de Aeronáutica Civil</t>
  </si>
  <si>
    <t>Subsecretaría para las Fuerzas Armadas</t>
  </si>
  <si>
    <t>Subsecretaría de Defensa</t>
  </si>
  <si>
    <t>Estado Mayor Conjunto</t>
  </si>
  <si>
    <t>MINISTERIO DE OBRAS PÚBLICAS</t>
  </si>
  <si>
    <t>Dirección General de Obras Públicas</t>
  </si>
  <si>
    <t>Dirección de Contabilidad y Finanzas</t>
  </si>
  <si>
    <t>Dirección de Arquitectura</t>
  </si>
  <si>
    <t>Dirección de Obras Hidráulicas</t>
  </si>
  <si>
    <t>Dirección de Vialidad</t>
  </si>
  <si>
    <t>Dirección de Obras Portuarias</t>
  </si>
  <si>
    <t>Dirección de Aeropuertos</t>
  </si>
  <si>
    <t>Dirección de Planeamiento</t>
  </si>
  <si>
    <t>Dirección General de Aguas</t>
  </si>
  <si>
    <t>Instituto Nacional de Hidráulica</t>
  </si>
  <si>
    <t>Superintendencia de Servicios Sanitarios</t>
  </si>
  <si>
    <t>Subsecretaría de Agricultura</t>
  </si>
  <si>
    <t>Investigación e Innovación Tecnológica Silvoagropecuaria</t>
  </si>
  <si>
    <t>Oficina de Estudios y Políticas Agrarias</t>
  </si>
  <si>
    <t>Servicio Agrícola y Ganadero</t>
  </si>
  <si>
    <t>Inspecciones Exportaciones Silvoagropecuarias</t>
  </si>
  <si>
    <t>Programa Desarrollo Ganadero</t>
  </si>
  <si>
    <t>Vigilancia y Control Silvoagrícola</t>
  </si>
  <si>
    <t>Programa de Controles Fronterizos</t>
  </si>
  <si>
    <t>130408</t>
  </si>
  <si>
    <t>Programa Gestión y Conservación de Recursos Naturales Renovables</t>
  </si>
  <si>
    <t>Corporación Nacional Forestal</t>
  </si>
  <si>
    <t>Programa de Manejo del Fuego</t>
  </si>
  <si>
    <t>Áreas Silvestres Protegidas</t>
  </si>
  <si>
    <t>Gestión Forestal</t>
  </si>
  <si>
    <t>130506</t>
  </si>
  <si>
    <t>Programa de Arborización Urbana</t>
  </si>
  <si>
    <t>Comisión Nacional de Riego</t>
  </si>
  <si>
    <t>Subsecretaría de Bienes Nacionales</t>
  </si>
  <si>
    <t>Subsecretaría del Trabajo</t>
  </si>
  <si>
    <t>Proempleo</t>
  </si>
  <si>
    <t>Dirección del Trabajo</t>
  </si>
  <si>
    <t>Dirección General de Crédito Prendario</t>
  </si>
  <si>
    <t>Servicio Nacional de Capacitación y Empleo</t>
  </si>
  <si>
    <t>Superintendencia de Seguridad Social</t>
  </si>
  <si>
    <t>Superintendencia de Pensiones</t>
  </si>
  <si>
    <t>Instituto de Seguridad Laboral</t>
  </si>
  <si>
    <t>Fondo de Medicina Curativa</t>
  </si>
  <si>
    <t>Dirección de Previsión de Carabineros de Chile</t>
  </si>
  <si>
    <t>Fondo Nacional de Salud</t>
  </si>
  <si>
    <t>Programa de Atención Primaria</t>
  </si>
  <si>
    <t>Programa de Prestaciones Institucionales</t>
  </si>
  <si>
    <t>Instituto de Salud Pública de Chile</t>
  </si>
  <si>
    <t>Subsecretaría de Salud Pública</t>
  </si>
  <si>
    <t>Subsecretaría de Redes Asistenciales</t>
  </si>
  <si>
    <t>Inversión Sectorial de Salud</t>
  </si>
  <si>
    <t>Superintendencia de Salud</t>
  </si>
  <si>
    <t>Servicio de Salud Antofagasta</t>
  </si>
  <si>
    <t>Servicio de Salud Atacama</t>
  </si>
  <si>
    <t>Servicio de Salud Coquimbo</t>
  </si>
  <si>
    <t>Servicio de Salud Viña del Mar - Quillota</t>
  </si>
  <si>
    <t>Servicio de Salud Aconcagua</t>
  </si>
  <si>
    <t>Servicio de Salud Maule</t>
  </si>
  <si>
    <t>Servicio de Salud Ñuble</t>
  </si>
  <si>
    <t>Servicio de Salud Concepción</t>
  </si>
  <si>
    <t>Servicio de Salud Talcahuano</t>
  </si>
  <si>
    <t>Servicio de Salud Arauco</t>
  </si>
  <si>
    <t>Servicio de Salud Araucanía Norte</t>
  </si>
  <si>
    <t>Servicio de Salud Araucanía Sur</t>
  </si>
  <si>
    <t>Servicio de Salud Osorno</t>
  </si>
  <si>
    <t>Servicio de Salud del Reloncaví</t>
  </si>
  <si>
    <t>Servicio de Salud Magallanes</t>
  </si>
  <si>
    <t>Servicio de Salud Metropolitano Oriente</t>
  </si>
  <si>
    <t>Servicio de Salud Metropolitano Central</t>
  </si>
  <si>
    <t>Servicio de Salud Metropolitano Sur</t>
  </si>
  <si>
    <t>Servicio de Salud Metropolitano Norte</t>
  </si>
  <si>
    <t>Servicio de Salud Metropolitano Occidente</t>
  </si>
  <si>
    <t>Programa Contingencias Operacionales</t>
  </si>
  <si>
    <t>Centro de Referencia de Salud de Peñalolén Cordillera Oriente</t>
  </si>
  <si>
    <t>Servicio de Salud Chiloé</t>
  </si>
  <si>
    <t>MINISTERIO DE MINERÍA</t>
  </si>
  <si>
    <t>Fomento de la Pequeña y Mediana Minería</t>
  </si>
  <si>
    <t>Comisión Chilena del Cobre</t>
  </si>
  <si>
    <t>Servicio Nacional de Geología y Minería</t>
  </si>
  <si>
    <t>Red Nacional de Vigilancia Volcánica</t>
  </si>
  <si>
    <t>Plan Nacional de Geología</t>
  </si>
  <si>
    <t>Programa de Seguridad Minera</t>
  </si>
  <si>
    <t>Subsecretaría de Vivienda y Urbanismo</t>
  </si>
  <si>
    <t>Recuperación de Barrios</t>
  </si>
  <si>
    <t>Parque Metropolitano</t>
  </si>
  <si>
    <t>Secretaría y Administración General de Transportes</t>
  </si>
  <si>
    <t>Unidad Operativa de Control de Tránsito</t>
  </si>
  <si>
    <t>Programa de Desarrollo Logístico</t>
  </si>
  <si>
    <t>Programa de Vialidad y Transporte Urbano: Sectra</t>
  </si>
  <si>
    <t>Subsecretaría de Telecomunicaciones</t>
  </si>
  <si>
    <t>Junta de Aeronáutica Civil</t>
  </si>
  <si>
    <t>MINISTERIO SECRETARÍA GENERAL DE GOBIERNO</t>
  </si>
  <si>
    <t>Secretaría General de Gobierno</t>
  </si>
  <si>
    <t>Consejo Nacional de Televisión</t>
  </si>
  <si>
    <t>Instituto Nacional de Deportes</t>
  </si>
  <si>
    <t>Instituto Nacional de la Juventud</t>
  </si>
  <si>
    <t>Corporación Nacional de Desarrollo Indígena</t>
  </si>
  <si>
    <t>Servicio Nacional de la Discapacidad</t>
  </si>
  <si>
    <t>Servicio Nacional del Adulto Mayor</t>
  </si>
  <si>
    <t>MINISTERIO SECRETARÍA GENERAL DE LA PRESIDENCIA DE LA REPÚBLICA</t>
  </si>
  <si>
    <t>Secretaría General de la Presidencia de la República</t>
  </si>
  <si>
    <t>220104</t>
  </si>
  <si>
    <t>MINISTERIO PÚBLICO</t>
  </si>
  <si>
    <t>Ministerio Público</t>
  </si>
  <si>
    <t>MINISTERIO DE ENERGÍA</t>
  </si>
  <si>
    <t>Subsecretaría de Energía</t>
  </si>
  <si>
    <t>Programa Energización Rural y Social</t>
  </si>
  <si>
    <t>Comisión Nacional de Energía</t>
  </si>
  <si>
    <t>Comisión Chilena de Energía Nuclear</t>
  </si>
  <si>
    <t>Superintendencia de Electricidad y Combustibles</t>
  </si>
  <si>
    <t>Subsecretaría del Medio Ambiente</t>
  </si>
  <si>
    <t>Servicio de Evaluación Ambiental</t>
  </si>
  <si>
    <t>Superintendencia del Medio Ambiente</t>
  </si>
  <si>
    <t>051002</t>
  </si>
  <si>
    <t>051003</t>
  </si>
  <si>
    <t>Subsecretaría de Desarrollo Regional y Administrativo</t>
  </si>
  <si>
    <t>Instituto Nacional de Propiedad Industrial</t>
  </si>
  <si>
    <t>Instituto de Desarrollo Agropecuario</t>
  </si>
  <si>
    <t>Subsecretaría de Evaluación Social</t>
  </si>
  <si>
    <t>Subsecretaría de Servicios Sociales</t>
  </si>
  <si>
    <t>TABLA N°07</t>
  </si>
  <si>
    <t>Personal que se desempeña en un cargo de planta, como titular, suplente o subrogante</t>
  </si>
  <si>
    <t>PLANTA</t>
  </si>
  <si>
    <t>Personal que desempeña un cargo a contrata</t>
  </si>
  <si>
    <t>CONTRATA</t>
  </si>
  <si>
    <t>Personal contratado como Honorario asimilado a grado</t>
  </si>
  <si>
    <t>HAG</t>
  </si>
  <si>
    <t>CT</t>
  </si>
  <si>
    <t>Personal contratado como Jornal Permanente</t>
  </si>
  <si>
    <t>JP</t>
  </si>
  <si>
    <t>Calidad Jurídica o tipo de contrato</t>
  </si>
  <si>
    <t>Personal de la dotación</t>
  </si>
  <si>
    <t>Personal afecto al código del trabajo (excluye jornales permanentes)</t>
  </si>
  <si>
    <t>Personal fuera de dotación</t>
  </si>
  <si>
    <t>Personal contratado como Jornal Transitorio.</t>
  </si>
  <si>
    <t>JORNAL</t>
  </si>
  <si>
    <t>Personal contratado sobre la base de honorarios (excluye honorarios asimilados a grado).</t>
  </si>
  <si>
    <t>HONORARIO</t>
  </si>
  <si>
    <t>Personal a contrata que no se contabiliza en la dotación efectiva, por expresa autorización en glosa presupuestaria u otra ley (incluye personal de reemplazo)</t>
  </si>
  <si>
    <t>CONTRATA_FD</t>
  </si>
  <si>
    <t>Personal afecto al Código del Trabajo que no se contabiliza en la dotación efectiva, por expresa autorización en glosa presupuestaria u otra ley.</t>
  </si>
  <si>
    <t>CT_FD</t>
  </si>
  <si>
    <t>ADSCRITO</t>
  </si>
  <si>
    <t>Vigilantes Privados, contratados en virtud de la Ley N°18.382, artículo 48.</t>
  </si>
  <si>
    <t>VIGILANTE</t>
  </si>
  <si>
    <t>Becarios de los Servicios de Salud</t>
  </si>
  <si>
    <t>BECARIOS</t>
  </si>
  <si>
    <t>Personal contratado como suplente, que no se contabiliza en la dotación</t>
  </si>
  <si>
    <t>PLANTA_FD</t>
  </si>
  <si>
    <t>210101</t>
  </si>
  <si>
    <t>210901</t>
  </si>
  <si>
    <t>090201</t>
  </si>
  <si>
    <t>090301</t>
  </si>
  <si>
    <t>Agencia de Calidad de la Educación</t>
  </si>
  <si>
    <t>TABLA N°18</t>
  </si>
  <si>
    <t>TABLA N°15</t>
  </si>
  <si>
    <t>13</t>
  </si>
  <si>
    <t>14</t>
  </si>
  <si>
    <r>
      <t xml:space="preserve">Informar para el primer trimestre, Licencias médicas o permisos postnatal parental </t>
    </r>
    <r>
      <rPr>
        <b/>
        <sz val="9"/>
        <color rgb="FF000000"/>
        <rFont val="Calibri"/>
        <family val="2"/>
        <scheme val="minor"/>
      </rPr>
      <t>con inicio en diciembre del año anterior</t>
    </r>
    <r>
      <rPr>
        <sz val="9"/>
        <color rgb="FF000000"/>
        <rFont val="Calibri"/>
        <family val="2"/>
        <scheme val="minor"/>
      </rPr>
      <t>, cuya situación actualizada se presenta en este informe.</t>
    </r>
  </si>
  <si>
    <t>Informar los casos iniciados en el año anterior, en meses diferentes a diciembre, pero cuya duración se encontraba o encuentra vigente en algún momento entre el 1 de enero y la fecha de cierre del informe.</t>
  </si>
  <si>
    <t>TABLA N°04</t>
  </si>
  <si>
    <t>Sistema de Remuneraciones</t>
  </si>
  <si>
    <t>EUS D.L N°249, DE 1974.</t>
  </si>
  <si>
    <t>Ley N°19.664 (Servicios de Salud).</t>
  </si>
  <si>
    <t>Personal área salud, Ley N°15.076.</t>
  </si>
  <si>
    <t>Fiscalizadores D.L N°3.551, de 1981.</t>
  </si>
  <si>
    <t>Poder Judicial D.L N°3.058 de 1979.</t>
  </si>
  <si>
    <t>Congreso Nacional, Ley N°18.918.</t>
  </si>
  <si>
    <t>Ministerio Público, Ley N°19.640.</t>
  </si>
  <si>
    <t>Entidades D.L. N°1.953, art. 9°, de 1977.</t>
  </si>
  <si>
    <t>D.F.L. N° 29, N° 30 y N° 31, todos de 2001 (Establecimientos de Salud Experimentales).</t>
  </si>
  <si>
    <t>Escala de las FFAA y de Orden y Seguridad Pública (D.F.L. N°1/1997 y D.F.L. N°2/1968).</t>
  </si>
  <si>
    <t>Código del Trabajo.</t>
  </si>
  <si>
    <t>Honorarios a suma alzada</t>
  </si>
  <si>
    <t>TABLA N°06</t>
  </si>
  <si>
    <t>Estamento según Sistema de Remuneraciones</t>
  </si>
  <si>
    <t>Servicios afectos a EUS, DL 1953, FFAA, Código del trabajo, Poder Legislativo</t>
  </si>
  <si>
    <t>10-40-60-70</t>
  </si>
  <si>
    <t>Personal nombrado como Autoridad de Gobierno (Presidente, Ministros, Subsecretarios, Intendentes, etc.).</t>
  </si>
  <si>
    <t>AUT. DE GOB.</t>
  </si>
  <si>
    <t>Jefe Superior del Servicio informante.</t>
  </si>
  <si>
    <t>JEFE SUP. DE SERVICIO</t>
  </si>
  <si>
    <t>Personal nombrado o contratado para desempeñarse como Directivo.</t>
  </si>
  <si>
    <t>DIRECTIVO</t>
  </si>
  <si>
    <t>Personal nombrado o contratado para desempeñarse en funciones profesionales.</t>
  </si>
  <si>
    <t>PROFESIONAL</t>
  </si>
  <si>
    <t>Personal nombrado o contratado para desempeñarse en funciones técnicas.</t>
  </si>
  <si>
    <t>TÉCNICO</t>
  </si>
  <si>
    <t>Personal nombrado o contratado para desempeñarse en funciones administrativas.</t>
  </si>
  <si>
    <t>ADMINISTRATIVO</t>
  </si>
  <si>
    <t>Personal nombrado o contratado para desempeñarse en funciones auxiliares.</t>
  </si>
  <si>
    <t>AUXILIAR</t>
  </si>
  <si>
    <t>Personal afecto a leyes Nos. 15.076 y 19.664</t>
  </si>
  <si>
    <t>11-12</t>
  </si>
  <si>
    <t>Personal afecto a las leyes Nos. 15.076 y 19.664.</t>
  </si>
  <si>
    <t>PERSONAL MÉDICO</t>
  </si>
  <si>
    <t>Jefe Superior del Servicio informante (personal de la escala B-C).</t>
  </si>
  <si>
    <t>Personal de la escala B-C nombrado para desempeñarse como Directivo.</t>
  </si>
  <si>
    <t>Personal de la escala B-C nombrado o contratado para desempeñarse en funciones profesionales.</t>
  </si>
  <si>
    <t>Personal de la escala B-C nombrado o contratado para desempeñarse en funciones técnicas.</t>
  </si>
  <si>
    <t>Personal de la escala B-C nombrado o contratado para desempeñarse en funciones administrativas.</t>
  </si>
  <si>
    <t>Personal de la escala B-C nombrado o contratado para desempeñarse en funciones auxiliares.</t>
  </si>
  <si>
    <t>Profesionales funcionarios Escala A.</t>
  </si>
  <si>
    <t>Fiscalizadores</t>
  </si>
  <si>
    <t>Personal nombrado o contratado para desempeñarse en funciones fiscalizadoras.</t>
  </si>
  <si>
    <t>FISCALIZADOR</t>
  </si>
  <si>
    <t>Personal nombrado o contratado para desempeñarse en funciones de jefatura.</t>
  </si>
  <si>
    <t>JEFATURA</t>
  </si>
  <si>
    <t>Personal del Escalafón Superior.</t>
  </si>
  <si>
    <t>ESC. SUPERIOR</t>
  </si>
  <si>
    <t>Personal que se desempeña en el escalafón de Asistentes Sociales.</t>
  </si>
  <si>
    <t>ASISTENTES SOCIALES</t>
  </si>
  <si>
    <t>Personal del Escalafón de Empleados.</t>
  </si>
  <si>
    <t>ESC. EMPLEADOS</t>
  </si>
  <si>
    <t>Personal nombrado o contratado para desempeñarse como Fiscal.</t>
  </si>
  <si>
    <t>FISCAL</t>
  </si>
  <si>
    <t>Personal fuera de dotación de cualquier institución</t>
  </si>
  <si>
    <t>Personal cuya función se puede asimilar a la Directiva.</t>
  </si>
  <si>
    <t>Personal cuya función se puede asimilar a la profesional.</t>
  </si>
  <si>
    <t>Personal cuya función se puede asimilar a la fiscalizadora.</t>
  </si>
  <si>
    <t>Personal cuya función se puede asimilar a la técnica.</t>
  </si>
  <si>
    <t>Personal cuya función se puede asimilar a la de jefatura.</t>
  </si>
  <si>
    <t>Personal cuya función se puede asimilar a la administrativa.</t>
  </si>
  <si>
    <t>Personal cuya función se puede asimilar a la auxiliar.</t>
  </si>
  <si>
    <t>Personal cuya función se puede asimilar a la del personal médico.</t>
  </si>
  <si>
    <t>130409</t>
  </si>
  <si>
    <t>Laboratorios</t>
  </si>
  <si>
    <t>220105</t>
  </si>
  <si>
    <t>NC</t>
  </si>
  <si>
    <t>No Corresponde</t>
  </si>
  <si>
    <t>051004</t>
  </si>
  <si>
    <t>Bomberos de Chile</t>
  </si>
  <si>
    <t>Subsecretaría de Pesca y Acuicultura</t>
  </si>
  <si>
    <t>Servicio Nacional de Pesca y Acuicultura</t>
  </si>
  <si>
    <t>Servicio de Registro Civil e Identificación</t>
  </si>
  <si>
    <t>Subsidio Nacional al Transporte Público</t>
  </si>
  <si>
    <t>210105</t>
  </si>
  <si>
    <t>Ingreso Ético Familiar y Sistema Chile Solidario</t>
  </si>
  <si>
    <t>Mujer y Trabajo</t>
  </si>
  <si>
    <t>240105</t>
  </si>
  <si>
    <t>Plan de Acción de Eficiencia Energética</t>
  </si>
  <si>
    <t>260101</t>
  </si>
  <si>
    <t>MINISTERIO DEL DEPORTE</t>
  </si>
  <si>
    <t>Subsecretaría del Deporte</t>
  </si>
  <si>
    <t>260201</t>
  </si>
  <si>
    <t>260202</t>
  </si>
  <si>
    <t>SEXO</t>
  </si>
  <si>
    <t>030102</t>
  </si>
  <si>
    <t>050505</t>
  </si>
  <si>
    <t>Transferencias a Gobiernos Regionales</t>
  </si>
  <si>
    <t>072501</t>
  </si>
  <si>
    <t>Superintendencia de Insolvencia y Reemprendimiento</t>
  </si>
  <si>
    <t>Fortalecimiento de la Educación Escolar Pública</t>
  </si>
  <si>
    <t>Superintendencia de Educación</t>
  </si>
  <si>
    <t>Organismos de Salud del Ejército</t>
  </si>
  <si>
    <t>Organismos de Industria Militar</t>
  </si>
  <si>
    <t>140103</t>
  </si>
  <si>
    <t>Regularización de la Propiedad Raíz</t>
  </si>
  <si>
    <t>140104</t>
  </si>
  <si>
    <t>Administración de Bienes</t>
  </si>
  <si>
    <t>140105</t>
  </si>
  <si>
    <t>Catastro</t>
  </si>
  <si>
    <t>Subsecretaría de Previsión Social</t>
  </si>
  <si>
    <t>Instituto de Previsión Social</t>
  </si>
  <si>
    <t>Caja de Previsión de la Defensa Nacional</t>
  </si>
  <si>
    <t>Servicio de Salud Valparaíso - San Antonio</t>
  </si>
  <si>
    <t>Fondo de Solidaridad e Inversión Social</t>
  </si>
  <si>
    <t>Fondo Nacional para el Fomento del Deporte</t>
  </si>
  <si>
    <t>090401</t>
  </si>
  <si>
    <t>Subsecretaría de Educación Parvularia</t>
  </si>
  <si>
    <t>270101</t>
  </si>
  <si>
    <t>MINISTERIO DE LA MUJER Y LA EQUIDAD DE GÉNERO</t>
  </si>
  <si>
    <t>Subsecretaría de la Mujer y la Equidad de Género</t>
  </si>
  <si>
    <t>270201</t>
  </si>
  <si>
    <t>270202</t>
  </si>
  <si>
    <t>270203</t>
  </si>
  <si>
    <t>Matriz Base</t>
  </si>
  <si>
    <t>D</t>
  </si>
  <si>
    <t>H</t>
  </si>
  <si>
    <t>C</t>
  </si>
  <si>
    <t>TABLA N°27</t>
  </si>
  <si>
    <t>Persona con un cargo en la dotación del servicio, en funciones a la fecha de corte del informe, que fue declarada en la matriz D correspondiente.</t>
  </si>
  <si>
    <t>Persona que desempeña una suplencia o reemplazo fuera de dotación, y se encuentra en funciones a la fecha de corte del informe, que fue declarada en la matriz S correspondiente.</t>
  </si>
  <si>
    <t>Persona que desempeña otro cargo fuera de dotación y se encuentra en funciones a la fecha de corte del informe, que fue declarada en la matriz H correspondiente.</t>
  </si>
  <si>
    <t>Persona que desempeñó un cargo de la dotación o fuera de dotación y que cesó durante el período informado, siendo declarada en la matriz C correspondiente</t>
  </si>
  <si>
    <t>Persona que se desempeña o desempeñó en comisión de servicio en la institución informante durante el período.</t>
  </si>
  <si>
    <t>CS</t>
  </si>
  <si>
    <t>Persona que durante el período informado guardó reserva de su cargo titular, para desempeñarse en otro cargo fuera de la institución informante, según situación a la fecha de cierre del informe.</t>
  </si>
  <si>
    <t>CR</t>
  </si>
  <si>
    <t>070600_4002</t>
  </si>
  <si>
    <t>070600_4008</t>
  </si>
  <si>
    <t>070600_4014</t>
  </si>
  <si>
    <t>070600_1400</t>
  </si>
  <si>
    <t>100601</t>
  </si>
  <si>
    <t>Subsecretaría de Derechos Humanos</t>
  </si>
  <si>
    <t>Servicio Nacional de la Mujer y la Equidad de Género</t>
  </si>
  <si>
    <t>280101</t>
  </si>
  <si>
    <t>Profesionales de la Educación, Ley N°19.070</t>
  </si>
  <si>
    <t>Asistentes de la Educación, Ley 19.464</t>
  </si>
  <si>
    <t>Unidades de Apoyo a Tribunales</t>
  </si>
  <si>
    <t>Gobierno Regional Región Ñuble</t>
  </si>
  <si>
    <t>070702</t>
  </si>
  <si>
    <t>070903</t>
  </si>
  <si>
    <t>Agencia de Promoción de la Inversión Extranjera</t>
  </si>
  <si>
    <t>080108</t>
  </si>
  <si>
    <t>080109</t>
  </si>
  <si>
    <t>Programa Exportación de Servicios</t>
  </si>
  <si>
    <t>Desarrollo Profesional Docente y Directivo</t>
  </si>
  <si>
    <t>Dirección de Educación Pública</t>
  </si>
  <si>
    <t>Apoyo a la Implementación de los Servicios Locales de Educación</t>
  </si>
  <si>
    <t>Programa de Concesiones Ministerio de Justicia</t>
  </si>
  <si>
    <t>Gobierno Digital</t>
  </si>
  <si>
    <t>290101</t>
  </si>
  <si>
    <t>Subsecretaría de las Culturas y las Artes</t>
  </si>
  <si>
    <t>290102</t>
  </si>
  <si>
    <t>290201</t>
  </si>
  <si>
    <t>Subsecretaría del Patrimonio Cultural</t>
  </si>
  <si>
    <t>290301</t>
  </si>
  <si>
    <t>Servicio Nacional del Patrimonio Cultural</t>
  </si>
  <si>
    <t>290302</t>
  </si>
  <si>
    <t>290303</t>
  </si>
  <si>
    <t>Consejo de Monumentos Nacionales</t>
  </si>
  <si>
    <t>090101</t>
  </si>
  <si>
    <t>091701</t>
  </si>
  <si>
    <t>091702</t>
  </si>
  <si>
    <t>091703</t>
  </si>
  <si>
    <t>080107</t>
  </si>
  <si>
    <t>083101</t>
  </si>
  <si>
    <t>Comisión para el Mercado Financiero</t>
  </si>
  <si>
    <t>Ley SANNA, contingencia A</t>
  </si>
  <si>
    <t>Ley SANNA, contingencia B</t>
  </si>
  <si>
    <t>Ley SANNA, contingencia C</t>
  </si>
  <si>
    <t>Ley SANNA, contingencia D</t>
  </si>
  <si>
    <t>211001</t>
  </si>
  <si>
    <t>211002</t>
  </si>
  <si>
    <t>LGN</t>
  </si>
  <si>
    <t>Personal Adscrito</t>
  </si>
  <si>
    <t>Personal liberado de guardia, según el artículo 44° de la Ley N° 15.076 y Ley 19.230, aplicable sólo a profesionales funcionarios de las Unidades de Emergencia, UCI y Maternidades de los Servicios de Salud y Establecimientos de carácter experimental.</t>
  </si>
  <si>
    <t>TABLA N°33</t>
  </si>
  <si>
    <t>Estado de recuperación de subsidios</t>
  </si>
  <si>
    <t xml:space="preserve">Descripción </t>
  </si>
  <si>
    <t>Total</t>
  </si>
  <si>
    <t>TOT</t>
  </si>
  <si>
    <t>Parcial</t>
  </si>
  <si>
    <t>PAR</t>
  </si>
  <si>
    <t xml:space="preserve">No Recupera </t>
  </si>
  <si>
    <t>SDR</t>
  </si>
  <si>
    <t>En Trámite</t>
  </si>
  <si>
    <t>PEN</t>
  </si>
  <si>
    <t>Accidente del trabajo o del trayecto (extendido por prestador salud)</t>
  </si>
  <si>
    <t>5A</t>
  </si>
  <si>
    <t>Accidente del trabajo o del trayecto (extendido por organismos administradores seguro accidentes del trabajo y enfermedades profesionales)</t>
  </si>
  <si>
    <t>5B</t>
  </si>
  <si>
    <t>Enfermedad Profesional (extendido por prestador salud)</t>
  </si>
  <si>
    <t>6A</t>
  </si>
  <si>
    <t>Enfermedad Profesional (extendido por organismos administradores seguro accidentes del trabajo y enfermedades profesionales)</t>
  </si>
  <si>
    <t>6B</t>
  </si>
  <si>
    <t>Permiso Postnatal parental</t>
  </si>
  <si>
    <t>Personal nombrado o contratado para desempeñarse en funciones profesores</t>
  </si>
  <si>
    <t>PROFESOR</t>
  </si>
  <si>
    <t>Personal nombrado o contratado para desempeñarse en funciones técnicos</t>
  </si>
  <si>
    <t xml:space="preserve">Profesor </t>
  </si>
  <si>
    <t>PROF_PED</t>
  </si>
  <si>
    <t>Tecnico</t>
  </si>
  <si>
    <t>TEC_PED</t>
  </si>
  <si>
    <t>sist_rem  Personal Jardines Infantiles (Exclusivo SLE)</t>
  </si>
  <si>
    <t>sist_rem  Asistentes de la Educación</t>
  </si>
  <si>
    <t>sist_rem  Profesionales de la Educación, Ley N°19.070</t>
  </si>
  <si>
    <t>Personal Jardines Infantiles (Exclusivo SLE)</t>
  </si>
  <si>
    <t>MINISTERIO DEL INTERIOR Y SEGURIDAD PÚBLICA</t>
  </si>
  <si>
    <t>Programas de Desarrollo Local</t>
  </si>
  <si>
    <t>Gobierno Regional Región de Tarapacá</t>
  </si>
  <si>
    <t>Gobierno Regional Región de Antofagasta</t>
  </si>
  <si>
    <t>Gobierno Regional Región de Atacama</t>
  </si>
  <si>
    <t>Gobierno Regional Región de Coquimbo</t>
  </si>
  <si>
    <t>Gobierno Regional Región de Valparaíso</t>
  </si>
  <si>
    <t>Gobierno Regional Región del Maule</t>
  </si>
  <si>
    <t>Gobierno Regional Región del Biobío</t>
  </si>
  <si>
    <t>Gobierno Regional Región de la Araucanía</t>
  </si>
  <si>
    <t>Gobierno Regional Región de Los Lagos</t>
  </si>
  <si>
    <t>Gobierno Regional Región de Aysén del General Carlos Ibañez del Campo</t>
  </si>
  <si>
    <t>Gobierno Regional Región de Magallanes y la Antártica Chilena</t>
  </si>
  <si>
    <t>Gobierno Regional Región de Los Ríos</t>
  </si>
  <si>
    <t>Gobierno Regional Región de Arica y Parinacota</t>
  </si>
  <si>
    <t>060601</t>
  </si>
  <si>
    <t>060701</t>
  </si>
  <si>
    <t>Comité Desarrollo Productivo Regional de Antofagasta</t>
  </si>
  <si>
    <t>Comité Desarrollo Productivo Regional de Biobío</t>
  </si>
  <si>
    <t>Comité Desarrollo Productivo Regional de Los Rios</t>
  </si>
  <si>
    <t>Comité Agencia de Fomento de la Producción Sustentable</t>
  </si>
  <si>
    <t>Programa Censos</t>
  </si>
  <si>
    <t>072601</t>
  </si>
  <si>
    <t>Unidad Administradora de los Tribunales Tributarios y Aduaneros</t>
  </si>
  <si>
    <t>080202</t>
  </si>
  <si>
    <t>Sistema de Gestión Financiera del Estado</t>
  </si>
  <si>
    <t>099001</t>
  </si>
  <si>
    <t>099101</t>
  </si>
  <si>
    <t>Superintendencia de Educación Superior</t>
  </si>
  <si>
    <t>MINISTERIO DE JUSTICIA Y DERECHOS HUMANOS</t>
  </si>
  <si>
    <t>Dirección General del Territorio Marítimo</t>
  </si>
  <si>
    <t>120301</t>
  </si>
  <si>
    <t>Dirección General de Concesiones de Obras Públicas</t>
  </si>
  <si>
    <t>Asentamientos Precarios</t>
  </si>
  <si>
    <t>Serviu Región de Tarapacá</t>
  </si>
  <si>
    <t>Serviu Región de Antofagasta</t>
  </si>
  <si>
    <t>Serviu Región de Atacama</t>
  </si>
  <si>
    <t>Serviu Región de Coquimbo</t>
  </si>
  <si>
    <t>Serviu Región de Valparaíso</t>
  </si>
  <si>
    <t>Serviu Región del Libertador General Bernardo O'Higgins</t>
  </si>
  <si>
    <t>Serviu Región del Maule</t>
  </si>
  <si>
    <t>Serviu Región del Biobío</t>
  </si>
  <si>
    <t>Serviu Región de la Araucanía</t>
  </si>
  <si>
    <t>Serviu Región de Los Lagos</t>
  </si>
  <si>
    <t>Serviu Región Metropolitana de Santiago</t>
  </si>
  <si>
    <t>Serviu Región de Los Ríos</t>
  </si>
  <si>
    <t>Serviu Región de Arica y Parinacota</t>
  </si>
  <si>
    <t>183601</t>
  </si>
  <si>
    <t>Subsecretaría de la Niñez</t>
  </si>
  <si>
    <t>300101</t>
  </si>
  <si>
    <t>MINISTERIO DE CIENCIA, TECNOLOGÍA, CONOCIMIENTO E INNOVACIÓN</t>
  </si>
  <si>
    <t>099002</t>
  </si>
  <si>
    <t>099003</t>
  </si>
  <si>
    <t>Educación Superior</t>
  </si>
  <si>
    <t>300102</t>
  </si>
  <si>
    <t>300201</t>
  </si>
  <si>
    <t>Agencia Nacional de Investigación y Desarrollo</t>
  </si>
  <si>
    <t>300202</t>
  </si>
  <si>
    <t xml:space="preserve">Propiedad Minera </t>
  </si>
  <si>
    <t xml:space="preserve">Cierre Faenas y Gestión Ambiental </t>
  </si>
  <si>
    <t xml:space="preserve">Geología Aplicada </t>
  </si>
  <si>
    <t xml:space="preserve">Laboratorio </t>
  </si>
  <si>
    <t xml:space="preserve">Depósitos de Relaves </t>
  </si>
  <si>
    <t>170301_1</t>
  </si>
  <si>
    <t>170301_2</t>
  </si>
  <si>
    <t>170301_3</t>
  </si>
  <si>
    <t>170301_4</t>
  </si>
  <si>
    <t>170301_5</t>
  </si>
  <si>
    <t>AMPLIADO</t>
  </si>
  <si>
    <t>Ampliado</t>
  </si>
  <si>
    <t>Personal nombrado o contratado para desempeñarse como Educador de Párvulo en jardines infantiles dependientes de los SLE</t>
  </si>
  <si>
    <t>Personal nombrado o contratado para desempeñarse como técnico en párvulo en jardines infantiles dependientes de los SLE</t>
  </si>
  <si>
    <t>Personal nombrado o contratado para desempeñarse como profesionales de gestion en jardines infantiles dependientes de la JUNJI</t>
  </si>
  <si>
    <t>PROF_GESTION</t>
  </si>
  <si>
    <t>Personal nombrado o contratado para desempeñarse como profesionales encargados de supervision en jardines infantiles dependientes de la JUNJI</t>
  </si>
  <si>
    <t>PROF_SUPER</t>
  </si>
  <si>
    <t>020402</t>
  </si>
  <si>
    <t>112402</t>
  </si>
  <si>
    <t>160205</t>
  </si>
  <si>
    <t>Servicio Nacional de Geología y Minería - Propiedad Minera</t>
  </si>
  <si>
    <t xml:space="preserve">Servicio Nacional de Geología y Minería - Cierre Faenas y Gestión Ambiental </t>
  </si>
  <si>
    <t xml:space="preserve">Servicio Nacional de Geología y Minería - Geología Aplicada </t>
  </si>
  <si>
    <t xml:space="preserve">Servicio Nacional de Geología y Minería - Laboratorio </t>
  </si>
  <si>
    <t xml:space="preserve">Servicio Nacional de Geología y Minería - Depósitos de Relaves </t>
  </si>
  <si>
    <t>Laboratorio de Gobierno</t>
  </si>
  <si>
    <t>300103</t>
  </si>
  <si>
    <t>Secretaría Ejecutiva Consejo Nacional de CTCI</t>
  </si>
  <si>
    <t>Defensoría del Contribuyente</t>
  </si>
  <si>
    <t>211101</t>
  </si>
  <si>
    <t>Servicio Nacional de Protección Especializada a la Niñez y Adolescencia</t>
  </si>
  <si>
    <t>300203</t>
  </si>
  <si>
    <t>Capacidades Tecnológicas</t>
  </si>
  <si>
    <t>053501</t>
  </si>
  <si>
    <t>Servicio Nacional de Migraciones</t>
  </si>
  <si>
    <t>080111</t>
  </si>
  <si>
    <t>210203</t>
  </si>
  <si>
    <t>210204</t>
  </si>
  <si>
    <t>211102</t>
  </si>
  <si>
    <t>290304</t>
  </si>
  <si>
    <t>Subsecretaría de Ciencia, Tecnología, Conocimiento e Innovación</t>
  </si>
  <si>
    <t>Servicio de Salud Arica y Parinacota</t>
  </si>
  <si>
    <t>Servicio de Salud Tarapacá</t>
  </si>
  <si>
    <t>Servicio de Salud Aysén</t>
  </si>
  <si>
    <t>310101_61</t>
  </si>
  <si>
    <t>GOBIERNOS REGIONALES</t>
  </si>
  <si>
    <t>310101_62</t>
  </si>
  <si>
    <t>310101_63</t>
  </si>
  <si>
    <t>310101_64</t>
  </si>
  <si>
    <t>310101_65</t>
  </si>
  <si>
    <t>310101_66</t>
  </si>
  <si>
    <t>Gobierno Regional Región del Libertador General Bernardo O’Higgins</t>
  </si>
  <si>
    <t>310101_67</t>
  </si>
  <si>
    <t>310101_68</t>
  </si>
  <si>
    <t>310101_69</t>
  </si>
  <si>
    <t>310101_70</t>
  </si>
  <si>
    <t>310101_71</t>
  </si>
  <si>
    <t>310101_72</t>
  </si>
  <si>
    <t>310101_73</t>
  </si>
  <si>
    <t>310101_74</t>
  </si>
  <si>
    <t>310101_75</t>
  </si>
  <si>
    <t>310101_76</t>
  </si>
  <si>
    <t>070606</t>
  </si>
  <si>
    <t>070607</t>
  </si>
  <si>
    <t>Inversión y Financiamiento</t>
  </si>
  <si>
    <t>Desarrollo Productivo Sostenible</t>
  </si>
  <si>
    <t>101001</t>
  </si>
  <si>
    <t>Servicio Nacional de Reinserción Social Juvenil</t>
  </si>
  <si>
    <t>070600_4074</t>
  </si>
  <si>
    <t>240106</t>
  </si>
  <si>
    <t>Transición Energética Justa</t>
  </si>
  <si>
    <t>250102</t>
  </si>
  <si>
    <t>Adaptación y Mitigación para el Cambio Climático</t>
  </si>
  <si>
    <t>270102</t>
  </si>
  <si>
    <t>020101_1</t>
  </si>
  <si>
    <t>020101_2</t>
  </si>
  <si>
    <t>Comité de Auditoría Parlamentaria</t>
  </si>
  <si>
    <t>Servicio Nacional de Prevención y Respuesta Ante Desastres</t>
  </si>
  <si>
    <t>Servicio Nacional para Prevención y Rehabilitación Consumo de Drogas y</t>
  </si>
  <si>
    <t>Alcohol</t>
  </si>
  <si>
    <t>Agencia Chilena de Cooperación Internacional para el Desarrollo</t>
  </si>
  <si>
    <t>Subsecretaría de Relaciones Económicas Internacionales</t>
  </si>
  <si>
    <t>Dirección General de Promoción de Exportaciones</t>
  </si>
  <si>
    <t>Fondo de Innovación para la Competitividad - Emprendimiento</t>
  </si>
  <si>
    <t>070113</t>
  </si>
  <si>
    <t>Programa de Atracción Turística</t>
  </si>
  <si>
    <t>Instituto Nacional Desarrollo Sustentable Pesca Artesanal y Acuicultura</t>
  </si>
  <si>
    <t>Secretaría y Administración General</t>
  </si>
  <si>
    <t>Sistema Integrado de Comercio Exterior</t>
  </si>
  <si>
    <t>Secretaría de Modernización del Estado</t>
  </si>
  <si>
    <t>083301</t>
  </si>
  <si>
    <t>Programas Alternativos de Enseñanza Pre-escolar</t>
  </si>
  <si>
    <t>Subsecretaría de Educación Superior</t>
  </si>
  <si>
    <t>Fortalecimiento de la Educación Superior Pública</t>
  </si>
  <si>
    <t>101002</t>
  </si>
  <si>
    <t>Centros de Reinserción Social Juvenil de Administración Directa</t>
  </si>
  <si>
    <t>110902</t>
  </si>
  <si>
    <t>Programa Fidae</t>
  </si>
  <si>
    <t>Organismos de Salud de la Fach</t>
  </si>
  <si>
    <t>Servicio Aerofotogramétrico de la Fach</t>
  </si>
  <si>
    <t>Academia Nacional de Estudios Políticos y Estratégicos</t>
  </si>
  <si>
    <t>120209</t>
  </si>
  <si>
    <t>120210</t>
  </si>
  <si>
    <t>Fiscalía Ministerio de Obras Públicas</t>
  </si>
  <si>
    <t>Subdirección de Servicios Sanitarios Rurales</t>
  </si>
  <si>
    <t>120213</t>
  </si>
  <si>
    <t>120214</t>
  </si>
  <si>
    <t>Infraestructura para el Buen Vivir</t>
  </si>
  <si>
    <t>120223</t>
  </si>
  <si>
    <t>Administración de Infraestructuras - Dirección de Obras Hidráulicas</t>
  </si>
  <si>
    <t>120224</t>
  </si>
  <si>
    <t>Administración de Infraestructuras - Dirección de Vialidad</t>
  </si>
  <si>
    <t>120234</t>
  </si>
  <si>
    <t>Conservaciones por Administración Directa - Dirección de Vialidad</t>
  </si>
  <si>
    <t>120237</t>
  </si>
  <si>
    <t>Conservaciones por Administración Directa - Dirección de Aeropuertos</t>
  </si>
  <si>
    <t>120402</t>
  </si>
  <si>
    <t>Administración de Infraestructuras - Dirección General de Aguas</t>
  </si>
  <si>
    <t>MINISTERIO DEL TRABAJO Y PREVISIÓN SOCIAL</t>
  </si>
  <si>
    <t>150504</t>
  </si>
  <si>
    <t>Servicio Nacional de Capacitación y Empleo - Empleo</t>
  </si>
  <si>
    <t>Financiamiento Hospitales por Grupo Relacionado de Diagnóstico</t>
  </si>
  <si>
    <t>Central de Abastecimiento del Sistema Nacional de Servicios de Salud</t>
  </si>
  <si>
    <t>Servicio de Salud O'Higgins</t>
  </si>
  <si>
    <t>Servicio de Salud Bíobío</t>
  </si>
  <si>
    <t>Servicio de Salud Los Ríos</t>
  </si>
  <si>
    <t>Servicio de Salud Metropolitano Sur-oriente</t>
  </si>
  <si>
    <t>Centro de Referencia de Salud de Maipú</t>
  </si>
  <si>
    <t>180106</t>
  </si>
  <si>
    <t>Plan de Emergencia Habitacional</t>
  </si>
  <si>
    <t>Serviu Región de Aysén del General Carlos Ibáñez del Campo</t>
  </si>
  <si>
    <t>Serviu Región de Magallanes y de la Antártica Chilena</t>
  </si>
  <si>
    <t>Serviu Región de Ñuble</t>
  </si>
  <si>
    <t>Red Movilidad</t>
  </si>
  <si>
    <t>Fiscalización y Centro Automatizado de Infracciones</t>
  </si>
  <si>
    <t>190109</t>
  </si>
  <si>
    <t>Seguridad y Centro de Control Vehicular</t>
  </si>
  <si>
    <t>MINISTERIO DE DESARROLLO SOCIAL Y FAMILIA</t>
  </si>
  <si>
    <t>210108</t>
  </si>
  <si>
    <t>Sistema Nacional de Cuidados</t>
  </si>
  <si>
    <t>Programas de Generación de Ingresos Autónomos</t>
  </si>
  <si>
    <t>Programas de Acompañamiento Familiar y Comunitario</t>
  </si>
  <si>
    <t>Sistema de Protección Integral a la Infancia</t>
  </si>
  <si>
    <t>Programas de Cuidado Alternativo de Administracion Directa</t>
  </si>
  <si>
    <t>220109</t>
  </si>
  <si>
    <t>Plan Buen Vivir</t>
  </si>
  <si>
    <t>220110</t>
  </si>
  <si>
    <t>Comisión para la Paz y el Entendimiento</t>
  </si>
  <si>
    <t>Apoyo al Desarrollo de Energías Renovables No Convencionales</t>
  </si>
  <si>
    <t>260203</t>
  </si>
  <si>
    <t>Gestión de Recintos Deportivos</t>
  </si>
  <si>
    <t>260204</t>
  </si>
  <si>
    <t>Deporte y Participación Social</t>
  </si>
  <si>
    <t>260205</t>
  </si>
  <si>
    <t>Crecer en Movimiento</t>
  </si>
  <si>
    <t>Fondo para la Igualdad</t>
  </si>
  <si>
    <t>Prevención y Atención de Violencia Contra las Mujeres</t>
  </si>
  <si>
    <t>MINISTERIO DE LAS CULTURAS, LAS ARTES Y EL PATRIMONIO</t>
  </si>
  <si>
    <t>290103</t>
  </si>
  <si>
    <t>Instituciones Colaboradoras en el Acceso al Arte y la Cultura</t>
  </si>
  <si>
    <t>290104</t>
  </si>
  <si>
    <t>Fomento a las Organizaciones y al Desarrollo Cultural</t>
  </si>
  <si>
    <t>290105</t>
  </si>
  <si>
    <t>Formación Artística Temprana</t>
  </si>
  <si>
    <t>Red de Bibliotecas Públicas</t>
  </si>
  <si>
    <t>Museos Nacionales y Regionales</t>
  </si>
  <si>
    <t>290305</t>
  </si>
  <si>
    <t>Fomento del Acceso al Patrimonio y Apoyo a Organizaciones Patrimoniales</t>
  </si>
  <si>
    <t>Fondo de Innovación, Ciencia y Tecnología</t>
  </si>
  <si>
    <t>Iniciativa Científica Milenio</t>
  </si>
  <si>
    <t>500101</t>
  </si>
  <si>
    <t>TESORO PÚBLICO</t>
  </si>
  <si>
    <t>FISCO</t>
  </si>
  <si>
    <t>Ingresos Generales de la Nación</t>
  </si>
  <si>
    <t>500102</t>
  </si>
  <si>
    <t>Subsidios</t>
  </si>
  <si>
    <t>500103</t>
  </si>
  <si>
    <t>Operaciones Complementarias</t>
  </si>
  <si>
    <t>500104</t>
  </si>
  <si>
    <t>Servicio de la Deuda Pública</t>
  </si>
  <si>
    <t>500105</t>
  </si>
  <si>
    <t>Aporte Fiscal Libre</t>
  </si>
  <si>
    <t>500106</t>
  </si>
  <si>
    <t>Fondo de Reserva de Pensiones</t>
  </si>
  <si>
    <t>500107</t>
  </si>
  <si>
    <t>Fondo de Estabilización Económica y Social</t>
  </si>
  <si>
    <t>500108</t>
  </si>
  <si>
    <t>Fondo para la Educación</t>
  </si>
  <si>
    <t>500109</t>
  </si>
  <si>
    <t>Fondo de Apoyo Regional</t>
  </si>
  <si>
    <t>500110</t>
  </si>
  <si>
    <t>Fondo para Diagnósticos y Tratamientos de Alto Costo</t>
  </si>
  <si>
    <t>500111</t>
  </si>
  <si>
    <t>Empresas y Sociedades del Estado</t>
  </si>
  <si>
    <t>500112</t>
  </si>
  <si>
    <t>Fondo de Contingencia Estratégico</t>
  </si>
  <si>
    <t>Agencia Nacional de Ciberseguridad</t>
  </si>
  <si>
    <t>151101</t>
  </si>
  <si>
    <t>Servicio de Biodiversidad y Áreas Protegidas</t>
  </si>
  <si>
    <t>250401</t>
  </si>
  <si>
    <t>Total N° días licencia</t>
  </si>
  <si>
    <t>M</t>
  </si>
  <si>
    <t>Mujeres</t>
  </si>
  <si>
    <t>DIAS LICENCIA</t>
  </si>
  <si>
    <t>RANGO</t>
  </si>
  <si>
    <t>CAT_2</t>
  </si>
  <si>
    <t>ID_TEMP</t>
  </si>
  <si>
    <t>Suma de dias de licencia</t>
  </si>
  <si>
    <t>Cuentas numero de licencias</t>
  </si>
  <si>
    <t>Suma de MONTO_REC+MONTO_COT</t>
  </si>
  <si>
    <t>Cuenta licencias médicas reembolsadas</t>
  </si>
  <si>
    <t>Hombres y No Binario</t>
  </si>
  <si>
    <t>[hasta 3]</t>
  </si>
  <si>
    <t>H_1</t>
  </si>
  <si>
    <t>X</t>
  </si>
  <si>
    <t>[4 a 10]</t>
  </si>
  <si>
    <t>H_2</t>
  </si>
  <si>
    <t>[11 +]</t>
  </si>
  <si>
    <t>H_3</t>
  </si>
  <si>
    <t>H_4</t>
  </si>
  <si>
    <t>H_5A</t>
  </si>
  <si>
    <t>H_5B</t>
  </si>
  <si>
    <t>Categoria</t>
  </si>
  <si>
    <t>H_6A</t>
  </si>
  <si>
    <t>Hombre licencia tipo 1</t>
  </si>
  <si>
    <t>H_6B</t>
  </si>
  <si>
    <t>Hombre licencia tipo 2</t>
  </si>
  <si>
    <t>H_7</t>
  </si>
  <si>
    <t>Hombre licencia tipo 3</t>
  </si>
  <si>
    <t>H_8</t>
  </si>
  <si>
    <t>Hombre licencia tipo 4</t>
  </si>
  <si>
    <t>H_9</t>
  </si>
  <si>
    <t>Hombre licencia tipo 5A</t>
  </si>
  <si>
    <t>H_10</t>
  </si>
  <si>
    <t>Hombre licencia tipo 5B</t>
  </si>
  <si>
    <t>H_11</t>
  </si>
  <si>
    <t>Hombre licencia tipo 6A</t>
  </si>
  <si>
    <t>H_12</t>
  </si>
  <si>
    <t>Hombre licencia tipo 6B</t>
  </si>
  <si>
    <t>H_13</t>
  </si>
  <si>
    <t>Hombre licencia tipo 7</t>
  </si>
  <si>
    <t>M_1</t>
  </si>
  <si>
    <t>Hombre licencia tipo 8</t>
  </si>
  <si>
    <t>M_2</t>
  </si>
  <si>
    <t>Hombre licencia tipo 9</t>
  </si>
  <si>
    <t>M_3</t>
  </si>
  <si>
    <t>Hombre licencia tipo 10</t>
  </si>
  <si>
    <t>M_4</t>
  </si>
  <si>
    <t>Hombre licencia tipo 11</t>
  </si>
  <si>
    <t>M_5A</t>
  </si>
  <si>
    <t>Hombre licencia tipo 12</t>
  </si>
  <si>
    <t>M_5B</t>
  </si>
  <si>
    <t>Hombre licencia tipo 13</t>
  </si>
  <si>
    <t>M_6A</t>
  </si>
  <si>
    <t>Mujer licencia tipo 1</t>
  </si>
  <si>
    <t>M_6B</t>
  </si>
  <si>
    <t>Mujer licencia tipo 2</t>
  </si>
  <si>
    <t>M_7</t>
  </si>
  <si>
    <t>Mujer licencia tipo 3</t>
  </si>
  <si>
    <t>M_8</t>
  </si>
  <si>
    <t>Mujer licencia tipo 4</t>
  </si>
  <si>
    <t>M_9</t>
  </si>
  <si>
    <t>Mujer licencia tipo 5A</t>
  </si>
  <si>
    <t>M_10</t>
  </si>
  <si>
    <t>Mujer licencia tipo 5B</t>
  </si>
  <si>
    <t>M_11</t>
  </si>
  <si>
    <t>Mujer licencia tipo 6A</t>
  </si>
  <si>
    <t>M_12</t>
  </si>
  <si>
    <t>Mujer licencia tipo 6B</t>
  </si>
  <si>
    <t>M_13</t>
  </si>
  <si>
    <t>Mujer licencia tipo 7</t>
  </si>
  <si>
    <t>Mujer licencia tipo 8</t>
  </si>
  <si>
    <t>Mujer licencia tipo 9</t>
  </si>
  <si>
    <t>Mujer licencia tipo 10</t>
  </si>
  <si>
    <t>Mujer licencia tipo 11</t>
  </si>
  <si>
    <t>Mujer licencia tipo 12</t>
  </si>
  <si>
    <t>Mujer licencia tipo 13</t>
  </si>
  <si>
    <t>H_1_[&lt; 3]</t>
  </si>
  <si>
    <t>1.-Total de dias de licencias autorizadas por tipo de licencia y género, según duración de la licencia médica</t>
  </si>
  <si>
    <t>Codigo licencia</t>
  </si>
  <si>
    <t>TOTAL</t>
  </si>
  <si>
    <t>Hombre</t>
  </si>
  <si>
    <t>Mujer</t>
  </si>
  <si>
    <t>Licencias médicas por &lt;3 dias</t>
  </si>
  <si>
    <t xml:space="preserve">Licencias medicas entre [3 a 10] dias </t>
  </si>
  <si>
    <t>Licencias medicas desde 11 o mas días</t>
  </si>
  <si>
    <t xml:space="preserve">Licencia Maternal Pre y Post Natal </t>
  </si>
  <si>
    <t>Accidente del trabajo o del trayecto (extendido por organismos administradores seguro accidentes del
trabajo y enfermedades profesionales)</t>
  </si>
  <si>
    <t>Enfermedad Profesional (extendido por organismos administradores seguro accidentes del trabajo y
enfermedades profesionales)</t>
  </si>
  <si>
    <t>Uso de licencia médica preventiva parental por causa de la enfermedad COVID-19 para efectos del cuidado
del niño o niña</t>
  </si>
  <si>
    <t>2.-Número de licencias autorizadas por tipo de licencia y género, según duración de la licencia médica</t>
  </si>
  <si>
    <t>TIPO LICENCIA</t>
  </si>
  <si>
    <t>3.-Número de licencias autorizadas con reembolso, por tipo de licencia y género, según duración de la licencia médica</t>
  </si>
  <si>
    <t>4.-Total de monto ($) recuperado por tipo de licencia y género, según duración de la licencia médica</t>
  </si>
  <si>
    <t>Seleccionar mes de corte</t>
  </si>
  <si>
    <t>Tipo de Licencia Médica</t>
  </si>
  <si>
    <t>GÉNERO</t>
  </si>
  <si>
    <t>Hombre y No binario</t>
  </si>
  <si>
    <t>Licencias médicas por
hasta 3 dias</t>
  </si>
  <si>
    <t xml:space="preserve">Licencias medicas entre
[4 a 10] dias </t>
  </si>
  <si>
    <t>Licencias medicas desde
11 o mas días</t>
  </si>
  <si>
    <t>1/2</t>
  </si>
  <si>
    <t>Accidente del trabajo o del trayecto</t>
  </si>
  <si>
    <t>Enfermedad Profesional</t>
  </si>
  <si>
    <t>9/10/ 11/12</t>
  </si>
  <si>
    <t>% según género</t>
  </si>
  <si>
    <t>Número de funcionarios</t>
  </si>
  <si>
    <t>% Licencias médicas reembolsadas</t>
  </si>
  <si>
    <t>n</t>
  </si>
  <si>
    <t>Total registros unicos</t>
  </si>
  <si>
    <t>Total registros validos</t>
  </si>
  <si>
    <t>Ley SANNA</t>
  </si>
  <si>
    <t>130507</t>
  </si>
  <si>
    <t>Programas de empleo</t>
  </si>
  <si>
    <t>Ley SANNA contingencia E</t>
  </si>
  <si>
    <t>070600_1900</t>
  </si>
  <si>
    <t>Comité Sistema de Empresa</t>
  </si>
  <si>
    <t>070600_2100</t>
  </si>
  <si>
    <t>Comité Agroseguros</t>
  </si>
  <si>
    <t>070600_2700</t>
  </si>
  <si>
    <t>Comité de Desarrollo y Fomento Indígena</t>
  </si>
  <si>
    <t>070600_3400</t>
  </si>
  <si>
    <t>Comité para el Fomento de la Economía Asociativa y el Cooperativismo    </t>
  </si>
  <si>
    <t>070600_4012</t>
  </si>
  <si>
    <t>Comité Regional de Fomento Productivo de Antofagasta</t>
  </si>
  <si>
    <t>080112</t>
  </si>
  <si>
    <t>Secretaría y Administración General, Min. Hacienda</t>
  </si>
  <si>
    <t>Secretaria de Gobierno Digital</t>
  </si>
  <si>
    <t>080702</t>
  </si>
  <si>
    <t>Programa de Mejora de la Calidad del Gasto en las Compras Públicas</t>
  </si>
  <si>
    <t>091104</t>
  </si>
  <si>
    <t>Gastos Administrativos Junta Nacional de Jardines Infantiles</t>
  </si>
  <si>
    <t>130104</t>
  </si>
  <si>
    <t>Innovación y Fortalecimiento Institucional para la Seguridad Alimentaria</t>
  </si>
  <si>
    <t>190110</t>
  </si>
  <si>
    <t>División de Transporte Público Regional</t>
  </si>
  <si>
    <t>250103</t>
  </si>
  <si>
    <t>Desarrollo Sostenible</t>
  </si>
  <si>
    <t>260206</t>
  </si>
  <si>
    <t>Mega Eventos Deportivos</t>
  </si>
  <si>
    <t>320101</t>
  </si>
  <si>
    <t>MINISTERIO DE SEGURIDAD PUBLICA</t>
  </si>
  <si>
    <t>Subsecretaria de Seguridad Publica</t>
  </si>
  <si>
    <t>320201</t>
  </si>
  <si>
    <t>Subsecretaria de Prevencion del Delito</t>
  </si>
  <si>
    <t>320202</t>
  </si>
  <si>
    <t>Formacion y Perfectcionamiento Policial</t>
  </si>
  <si>
    <t>320301</t>
  </si>
  <si>
    <t>320401</t>
  </si>
  <si>
    <t>Hospital de Carabinero</t>
  </si>
  <si>
    <t>320501</t>
  </si>
  <si>
    <t>Policia de Investigaciones</t>
  </si>
  <si>
    <t>320601</t>
  </si>
  <si>
    <t>990901</t>
  </si>
  <si>
    <t>OTRAS INSTITUCIONES PÚBLICAS</t>
  </si>
  <si>
    <t>Defensoría de los Derechos de la Niñez</t>
  </si>
  <si>
    <t>120226</t>
  </si>
  <si>
    <t>Construcción, Reparación y Mantención de Transbordadores</t>
  </si>
  <si>
    <t>120403</t>
  </si>
  <si>
    <t xml:space="preserve">Administración de Infraestructuras - Gestión Hídrica y Organizaciones </t>
  </si>
  <si>
    <t>070703_01</t>
  </si>
  <si>
    <t>Programa de Estadísticas Continuas Intercensales Agrícolas</t>
  </si>
  <si>
    <t>070703_02</t>
  </si>
  <si>
    <t>Proyecto Diseños Estadísticos Subsecretaría de Evaluación Social</t>
  </si>
  <si>
    <t>070703_03</t>
  </si>
  <si>
    <t>Encuesta Laboral</t>
  </si>
  <si>
    <t>070703_04</t>
  </si>
  <si>
    <t>Encuesta de Microemprendimiento (EME)</t>
  </si>
  <si>
    <t>070703_05</t>
  </si>
  <si>
    <t>Encuesta Nacional Urbana de Seguridad Ciudadana (ENUSC)</t>
  </si>
  <si>
    <t>070703_06</t>
  </si>
  <si>
    <t>Encuesta Anual I+D</t>
  </si>
  <si>
    <t>070703_07</t>
  </si>
  <si>
    <t>Encuesta Anual de Innovación</t>
  </si>
  <si>
    <t>070703_08</t>
  </si>
  <si>
    <t>Encuesta Diversidades</t>
  </si>
  <si>
    <t>1.-Número de días de licencia médica presentadas entre Enero y Diciembre de 2025,  según género del funcionario afecto, tipo y rango de duración de la licencia médica</t>
  </si>
  <si>
    <t>2.-Número de licencias médicas presentadas entre Enero y Diciembre de 2025, según género del funcionario afecto, tipo y rango de duración de la licencia médica</t>
  </si>
  <si>
    <t>3.-Número de licencias médicas presentadas entre Enero y Diciembre de 2025 con reembolso, según género del funcionario afecto, tipo y rango de duración de la licencia médica</t>
  </si>
  <si>
    <t>4.-Monto ($) recuperado total de las licencias médicas presentadas entre Enero y Diciembre de 2025, según género del funcionario afecto, tipo y rango de duración de la licencia médica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</si>
</sst>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 &quot;$&quot;* #,##0_ ;_ &quot;$&quot;* \-#,##0_ ;_ &quot;$&quot;* &quot;-&quot;_ ;_ @_ "/>
    <numFmt numFmtId="164" formatCode="dd/mm/yyyy;@"/>
    <numFmt numFmtId="165" formatCode="0.0%"/>
  </numFmts>
  <fonts count="4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color theme="4" tint="-0.249977111117893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0"/>
      <color rgb="FF000000"/>
      <name val="Century Gothic"/>
      <family val="2"/>
    </font>
    <font>
      <sz val="10"/>
      <color theme="1"/>
      <name val="Century Gothic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rgb="FFFFFFFF"/>
      <name val="Calibri"/>
      <family val="2"/>
      <scheme val="minor"/>
    </font>
    <font>
      <sz val="14"/>
      <color theme="1"/>
      <name val="Candara"/>
      <family val="2"/>
    </font>
    <font>
      <b/>
      <i/>
      <sz val="14"/>
      <color theme="1"/>
      <name val="Candara"/>
      <family val="2"/>
    </font>
    <font>
      <b/>
      <sz val="14"/>
      <color theme="1"/>
      <name val="Candara"/>
      <family val="2"/>
    </font>
    <font>
      <sz val="14"/>
      <color theme="1"/>
      <name val="Calibri"/>
      <family val="2"/>
      <scheme val="minor"/>
    </font>
    <font>
      <i/>
      <sz val="14"/>
      <color theme="1"/>
      <name val="Candara"/>
      <family val="2"/>
    </font>
    <font>
      <sz val="12"/>
      <color theme="1"/>
      <name val="Calibri"/>
      <family val="2"/>
      <scheme val="minor"/>
    </font>
    <font>
      <sz val="12"/>
      <color theme="1"/>
      <name val="Candara"/>
      <family val="2"/>
    </font>
    <font>
      <b/>
      <sz val="12"/>
      <color theme="1"/>
      <name val="Candara"/>
      <family val="2"/>
    </font>
    <font>
      <b/>
      <i/>
      <sz val="12"/>
      <color theme="1"/>
      <name val="Candara"/>
      <family val="2"/>
    </font>
    <font>
      <sz val="11"/>
      <color theme="1"/>
      <name val="Aptos Display"/>
      <family val="2"/>
    </font>
    <font>
      <sz val="14"/>
      <color theme="1"/>
      <name val="Aptos Display"/>
      <family val="2"/>
    </font>
    <font>
      <b/>
      <i/>
      <sz val="14"/>
      <color theme="1"/>
      <name val="Aptos Display"/>
      <family val="2"/>
    </font>
    <font>
      <b/>
      <sz val="12"/>
      <color theme="1"/>
      <name val="Aptos Display"/>
      <family val="2"/>
    </font>
    <font>
      <b/>
      <sz val="11"/>
      <color theme="1"/>
      <name val="Aptos Display"/>
      <family val="2"/>
    </font>
    <font>
      <sz val="12"/>
      <color theme="1"/>
      <name val="Aptos Display"/>
      <family val="2"/>
    </font>
    <font>
      <b/>
      <i/>
      <sz val="12"/>
      <color theme="1"/>
      <name val="Aptos Display"/>
      <family val="2"/>
    </font>
    <font>
      <b/>
      <i/>
      <sz val="11"/>
      <color theme="1"/>
      <name val="Aptos Display"/>
      <family val="2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B5E6A2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4" fillId="0" borderId="0"/>
    <xf numFmtId="0" fontId="8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2" fontId="2" fillId="0" borderId="0" applyFont="0" applyFill="0" applyBorder="0" applyAlignment="0" applyProtection="0"/>
  </cellStyleXfs>
  <cellXfs count="223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3" fillId="0" borderId="0" xfId="0" applyFont="1"/>
    <xf numFmtId="0" fontId="6" fillId="0" borderId="3" xfId="0" applyFont="1" applyBorder="1" applyAlignment="1">
      <alignment horizontal="justify" vertical="top" wrapText="1"/>
    </xf>
    <xf numFmtId="0" fontId="6" fillId="4" borderId="4" xfId="0" applyFont="1" applyFill="1" applyBorder="1" applyAlignment="1">
      <alignment horizontal="center" vertical="top" wrapText="1"/>
    </xf>
    <xf numFmtId="0" fontId="7" fillId="0" borderId="3" xfId="0" applyFont="1" applyBorder="1" applyAlignment="1">
      <alignment horizontal="justify" vertical="top" wrapText="1"/>
    </xf>
    <xf numFmtId="49" fontId="7" fillId="4" borderId="4" xfId="0" applyNumberFormat="1" applyFont="1" applyFill="1" applyBorder="1" applyAlignment="1">
      <alignment horizontal="center" wrapText="1"/>
    </xf>
    <xf numFmtId="0" fontId="7" fillId="4" borderId="4" xfId="0" applyFont="1" applyFill="1" applyBorder="1" applyAlignment="1">
      <alignment horizontal="center" wrapText="1"/>
    </xf>
    <xf numFmtId="0" fontId="7" fillId="0" borderId="3" xfId="0" applyFont="1" applyBorder="1" applyAlignment="1">
      <alignment horizontal="left" vertical="top" wrapText="1"/>
    </xf>
    <xf numFmtId="0" fontId="7" fillId="4" borderId="4" xfId="0" applyFont="1" applyFill="1" applyBorder="1" applyAlignment="1">
      <alignment horizontal="center" vertical="top" wrapText="1"/>
    </xf>
    <xf numFmtId="164" fontId="0" fillId="0" borderId="0" xfId="0" applyNumberFormat="1" applyAlignment="1">
      <alignment horizontal="center"/>
    </xf>
    <xf numFmtId="0" fontId="3" fillId="0" borderId="0" xfId="0" applyFont="1" applyAlignment="1">
      <alignment horizontal="centerContinuous"/>
    </xf>
    <xf numFmtId="0" fontId="3" fillId="0" borderId="3" xfId="0" applyFont="1" applyBorder="1" applyAlignment="1">
      <alignment vertical="top" wrapText="1"/>
    </xf>
    <xf numFmtId="0" fontId="3" fillId="4" borderId="4" xfId="0" applyFont="1" applyFill="1" applyBorder="1" applyAlignment="1">
      <alignment horizontal="center" vertical="top" wrapText="1"/>
    </xf>
    <xf numFmtId="0" fontId="11" fillId="0" borderId="3" xfId="0" applyFont="1" applyBorder="1" applyAlignment="1">
      <alignment horizontal="left" vertical="top" wrapText="1"/>
    </xf>
    <xf numFmtId="0" fontId="13" fillId="4" borderId="4" xfId="0" applyFont="1" applyFill="1" applyBorder="1" applyAlignment="1">
      <alignment horizontal="left" vertical="top" wrapText="1"/>
    </xf>
    <xf numFmtId="0" fontId="7" fillId="4" borderId="4" xfId="0" applyFont="1" applyFill="1" applyBorder="1" applyAlignment="1">
      <alignment wrapText="1"/>
    </xf>
    <xf numFmtId="0" fontId="5" fillId="4" borderId="4" xfId="0" applyFont="1" applyFill="1" applyBorder="1" applyAlignment="1">
      <alignment wrapText="1"/>
    </xf>
    <xf numFmtId="0" fontId="7" fillId="0" borderId="0" xfId="0" applyFont="1"/>
    <xf numFmtId="0" fontId="14" fillId="0" borderId="3" xfId="0" applyFont="1" applyBorder="1" applyAlignment="1">
      <alignment horizontal="left" vertical="top" wrapText="1"/>
    </xf>
    <xf numFmtId="0" fontId="6" fillId="3" borderId="1" xfId="4" applyFont="1" applyFill="1" applyBorder="1" applyAlignment="1">
      <alignment vertical="center"/>
    </xf>
    <xf numFmtId="0" fontId="6" fillId="3" borderId="5" xfId="4" applyFont="1" applyFill="1" applyBorder="1" applyAlignment="1">
      <alignment vertical="center"/>
    </xf>
    <xf numFmtId="0" fontId="6" fillId="0" borderId="3" xfId="4" applyFont="1" applyBorder="1" applyAlignment="1">
      <alignment vertical="center"/>
    </xf>
    <xf numFmtId="0" fontId="6" fillId="4" borderId="4" xfId="4" applyFont="1" applyFill="1" applyBorder="1" applyAlignment="1">
      <alignment horizontal="center" vertical="center"/>
    </xf>
    <xf numFmtId="0" fontId="7" fillId="5" borderId="3" xfId="4" applyFont="1" applyFill="1" applyBorder="1" applyAlignment="1">
      <alignment vertical="center"/>
    </xf>
    <xf numFmtId="0" fontId="7" fillId="4" borderId="4" xfId="4" applyFont="1" applyFill="1" applyBorder="1" applyAlignment="1">
      <alignment horizontal="center" vertical="center"/>
    </xf>
    <xf numFmtId="0" fontId="7" fillId="2" borderId="3" xfId="4" applyFont="1" applyFill="1" applyBorder="1" applyAlignment="1">
      <alignment vertical="center"/>
    </xf>
    <xf numFmtId="0" fontId="7" fillId="6" borderId="3" xfId="4" applyFont="1" applyFill="1" applyBorder="1" applyAlignment="1">
      <alignment vertical="center"/>
    </xf>
    <xf numFmtId="0" fontId="16" fillId="7" borderId="3" xfId="4" applyFont="1" applyFill="1" applyBorder="1" applyAlignment="1">
      <alignment vertical="center"/>
    </xf>
    <xf numFmtId="0" fontId="16" fillId="8" borderId="3" xfId="4" applyFont="1" applyFill="1" applyBorder="1" applyAlignment="1">
      <alignment vertical="center"/>
    </xf>
    <xf numFmtId="0" fontId="7" fillId="9" borderId="3" xfId="4" applyFont="1" applyFill="1" applyBorder="1" applyAlignment="1">
      <alignment vertical="center"/>
    </xf>
    <xf numFmtId="0" fontId="7" fillId="10" borderId="3" xfId="4" applyFont="1" applyFill="1" applyBorder="1" applyAlignment="1">
      <alignment vertical="center"/>
    </xf>
    <xf numFmtId="0" fontId="7" fillId="0" borderId="3" xfId="4" applyFont="1" applyBorder="1" applyAlignment="1">
      <alignment vertical="center"/>
    </xf>
    <xf numFmtId="0" fontId="6" fillId="0" borderId="0" xfId="4" applyFont="1" applyAlignment="1">
      <alignment horizontal="justify" vertical="center"/>
    </xf>
    <xf numFmtId="0" fontId="2" fillId="0" borderId="0" xfId="4" applyAlignment="1">
      <alignment vertical="center"/>
    </xf>
    <xf numFmtId="0" fontId="6" fillId="3" borderId="1" xfId="4" applyFont="1" applyFill="1" applyBorder="1" applyAlignment="1">
      <alignment vertical="center" wrapText="1"/>
    </xf>
    <xf numFmtId="0" fontId="6" fillId="3" borderId="5" xfId="4" applyFont="1" applyFill="1" applyBorder="1" applyAlignment="1">
      <alignment vertical="center" wrapText="1"/>
    </xf>
    <xf numFmtId="0" fontId="6" fillId="0" borderId="3" xfId="4" applyFont="1" applyBorder="1" applyAlignment="1">
      <alignment vertical="center" wrapText="1"/>
    </xf>
    <xf numFmtId="0" fontId="6" fillId="4" borderId="4" xfId="4" applyFont="1" applyFill="1" applyBorder="1" applyAlignment="1">
      <alignment horizontal="center" vertical="center" wrapText="1"/>
    </xf>
    <xf numFmtId="0" fontId="6" fillId="5" borderId="5" xfId="4" applyFont="1" applyFill="1" applyBorder="1" applyAlignment="1">
      <alignment horizontal="center" vertical="center"/>
    </xf>
    <xf numFmtId="0" fontId="7" fillId="0" borderId="6" xfId="4" applyFont="1" applyBorder="1" applyAlignment="1">
      <alignment vertical="center" wrapText="1"/>
    </xf>
    <xf numFmtId="0" fontId="7" fillId="4" borderId="3" xfId="4" applyFont="1" applyFill="1" applyBorder="1" applyAlignment="1">
      <alignment vertical="center" wrapText="1"/>
    </xf>
    <xf numFmtId="0" fontId="6" fillId="2" borderId="5" xfId="4" quotePrefix="1" applyFont="1" applyFill="1" applyBorder="1" applyAlignment="1">
      <alignment horizontal="center" vertical="center"/>
    </xf>
    <xf numFmtId="0" fontId="6" fillId="9" borderId="5" xfId="4" applyFont="1" applyFill="1" applyBorder="1" applyAlignment="1">
      <alignment horizontal="center" vertical="center"/>
    </xf>
    <xf numFmtId="0" fontId="6" fillId="6" borderId="5" xfId="4" applyFont="1" applyFill="1" applyBorder="1" applyAlignment="1">
      <alignment horizontal="center" vertical="center"/>
    </xf>
    <xf numFmtId="0" fontId="17" fillId="7" borderId="5" xfId="4" applyFont="1" applyFill="1" applyBorder="1" applyAlignment="1">
      <alignment horizontal="center" vertical="center"/>
    </xf>
    <xf numFmtId="0" fontId="17" fillId="8" borderId="5" xfId="4" applyFont="1" applyFill="1" applyBorder="1" applyAlignment="1">
      <alignment horizontal="center" vertical="center"/>
    </xf>
    <xf numFmtId="0" fontId="7" fillId="0" borderId="3" xfId="4" applyFont="1" applyBorder="1" applyAlignment="1">
      <alignment vertical="center" wrapText="1"/>
    </xf>
    <xf numFmtId="0" fontId="7" fillId="4" borderId="4" xfId="4" applyFont="1" applyFill="1" applyBorder="1" applyAlignment="1">
      <alignment vertical="center" wrapText="1"/>
    </xf>
    <xf numFmtId="0" fontId="6" fillId="10" borderId="5" xfId="4" applyFont="1" applyFill="1" applyBorder="1" applyAlignment="1">
      <alignment horizontal="center" vertical="center"/>
    </xf>
    <xf numFmtId="0" fontId="18" fillId="4" borderId="4" xfId="0" applyFont="1" applyFill="1" applyBorder="1" applyAlignment="1">
      <alignment horizontal="left" vertical="top" wrapText="1"/>
    </xf>
    <xf numFmtId="49" fontId="7" fillId="0" borderId="0" xfId="0" applyNumberFormat="1" applyFont="1"/>
    <xf numFmtId="0" fontId="20" fillId="0" borderId="0" xfId="0" applyFont="1"/>
    <xf numFmtId="0" fontId="1" fillId="4" borderId="3" xfId="4" applyFont="1" applyFill="1" applyBorder="1" applyAlignment="1">
      <alignment vertical="center" wrapText="1"/>
    </xf>
    <xf numFmtId="0" fontId="13" fillId="4" borderId="7" xfId="0" applyFont="1" applyFill="1" applyBorder="1" applyAlignment="1">
      <alignment horizontal="left" vertical="top" wrapText="1"/>
    </xf>
    <xf numFmtId="0" fontId="21" fillId="0" borderId="3" xfId="0" applyFont="1" applyBorder="1" applyAlignment="1">
      <alignment horizontal="justify" vertical="center" wrapText="1"/>
    </xf>
    <xf numFmtId="0" fontId="21" fillId="4" borderId="4" xfId="0" applyFont="1" applyFill="1" applyBorder="1" applyAlignment="1">
      <alignment horizontal="center" vertical="center" wrapText="1"/>
    </xf>
    <xf numFmtId="0" fontId="22" fillId="0" borderId="5" xfId="0" applyFont="1" applyBorder="1" applyAlignment="1">
      <alignment vertical="center"/>
    </xf>
    <xf numFmtId="0" fontId="22" fillId="0" borderId="3" xfId="0" applyFont="1" applyBorder="1" applyAlignment="1">
      <alignment vertical="center"/>
    </xf>
    <xf numFmtId="0" fontId="14" fillId="0" borderId="5" xfId="0" applyFont="1" applyBorder="1" applyAlignment="1">
      <alignment horizontal="justify" vertical="top" wrapText="1"/>
    </xf>
    <xf numFmtId="0" fontId="14" fillId="4" borderId="2" xfId="0" applyFont="1" applyFill="1" applyBorder="1" applyAlignment="1">
      <alignment horizontal="center" wrapText="1"/>
    </xf>
    <xf numFmtId="0" fontId="18" fillId="4" borderId="4" xfId="0" applyFont="1" applyFill="1" applyBorder="1" applyAlignment="1">
      <alignment vertical="top" wrapText="1"/>
    </xf>
    <xf numFmtId="0" fontId="14" fillId="13" borderId="3" xfId="0" applyFont="1" applyFill="1" applyBorder="1" applyAlignment="1">
      <alignment vertical="top" wrapText="1"/>
    </xf>
    <xf numFmtId="0" fontId="18" fillId="13" borderId="4" xfId="0" applyFont="1" applyFill="1" applyBorder="1" applyAlignment="1">
      <alignment vertical="top" wrapText="1"/>
    </xf>
    <xf numFmtId="0" fontId="25" fillId="14" borderId="3" xfId="0" applyFont="1" applyFill="1" applyBorder="1" applyAlignment="1">
      <alignment horizontal="justify" vertical="center" wrapText="1"/>
    </xf>
    <xf numFmtId="0" fontId="25" fillId="14" borderId="4" xfId="0" applyFont="1" applyFill="1" applyBorder="1" applyAlignment="1">
      <alignment horizontal="center" vertical="center" wrapText="1"/>
    </xf>
    <xf numFmtId="0" fontId="19" fillId="0" borderId="3" xfId="0" applyFont="1" applyBorder="1" applyAlignment="1">
      <alignment horizontal="justify" vertical="center" wrapText="1"/>
    </xf>
    <xf numFmtId="0" fontId="19" fillId="0" borderId="4" xfId="0" applyFont="1" applyBorder="1" applyAlignment="1">
      <alignment horizontal="center" vertical="center" wrapText="1"/>
    </xf>
    <xf numFmtId="0" fontId="7" fillId="12" borderId="3" xfId="0" applyFont="1" applyFill="1" applyBorder="1" applyAlignment="1">
      <alignment horizontal="justify" vertical="top" wrapText="1"/>
    </xf>
    <xf numFmtId="0" fontId="7" fillId="12" borderId="4" xfId="0" applyFont="1" applyFill="1" applyBorder="1" applyAlignment="1">
      <alignment horizontal="center" wrapText="1"/>
    </xf>
    <xf numFmtId="0" fontId="7" fillId="12" borderId="3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18" fillId="4" borderId="0" xfId="0" applyFont="1" applyFill="1" applyAlignment="1">
      <alignment horizontal="left" vertical="top" wrapText="1"/>
    </xf>
    <xf numFmtId="0" fontId="6" fillId="3" borderId="1" xfId="5" applyFont="1" applyFill="1" applyBorder="1" applyAlignment="1">
      <alignment vertical="center"/>
    </xf>
    <xf numFmtId="0" fontId="6" fillId="3" borderId="5" xfId="5" applyFont="1" applyFill="1" applyBorder="1" applyAlignment="1">
      <alignment horizontal="center" vertical="center"/>
    </xf>
    <xf numFmtId="49" fontId="0" fillId="0" borderId="0" xfId="0" applyNumberFormat="1" applyAlignment="1">
      <alignment horizontal="center"/>
    </xf>
    <xf numFmtId="0" fontId="1" fillId="0" borderId="6" xfId="4" applyFont="1" applyBorder="1" applyAlignment="1">
      <alignment vertical="center" wrapText="1"/>
    </xf>
    <xf numFmtId="49" fontId="1" fillId="0" borderId="7" xfId="3" applyNumberFormat="1" applyFont="1" applyBorder="1"/>
    <xf numFmtId="0" fontId="1" fillId="0" borderId="7" xfId="3" applyFont="1" applyBorder="1" applyAlignment="1">
      <alignment vertical="center"/>
    </xf>
    <xf numFmtId="49" fontId="9" fillId="0" borderId="7" xfId="3" applyNumberFormat="1" applyFont="1" applyBorder="1" applyAlignment="1">
      <alignment horizontal="center" vertical="center"/>
    </xf>
    <xf numFmtId="0" fontId="19" fillId="0" borderId="7" xfId="0" applyFont="1" applyBorder="1"/>
    <xf numFmtId="49" fontId="10" fillId="15" borderId="8" xfId="0" applyNumberFormat="1" applyFont="1" applyFill="1" applyBorder="1"/>
    <xf numFmtId="0" fontId="10" fillId="15" borderId="7" xfId="0" applyFont="1" applyFill="1" applyBorder="1" applyAlignment="1">
      <alignment vertical="center"/>
    </xf>
    <xf numFmtId="0" fontId="10" fillId="15" borderId="7" xfId="0" applyFont="1" applyFill="1" applyBorder="1"/>
    <xf numFmtId="0" fontId="0" fillId="0" borderId="0" xfId="0" applyAlignment="1">
      <alignment wrapText="1"/>
    </xf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0" xfId="0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7" xfId="0" applyFont="1" applyBorder="1" applyAlignment="1">
      <alignment horizontal="center" vertical="center" wrapText="1"/>
    </xf>
    <xf numFmtId="0" fontId="0" fillId="16" borderId="7" xfId="0" applyFill="1" applyBorder="1" applyAlignment="1">
      <alignment horizontal="center"/>
    </xf>
    <xf numFmtId="0" fontId="0" fillId="13" borderId="7" xfId="0" applyFill="1" applyBorder="1" applyAlignment="1">
      <alignment horizontal="center"/>
    </xf>
    <xf numFmtId="0" fontId="26" fillId="0" borderId="0" xfId="0" applyFont="1"/>
    <xf numFmtId="0" fontId="27" fillId="0" borderId="0" xfId="0" applyFont="1" applyAlignment="1">
      <alignment horizontal="center"/>
    </xf>
    <xf numFmtId="0" fontId="28" fillId="11" borderId="7" xfId="0" applyFont="1" applyFill="1" applyBorder="1" applyAlignment="1">
      <alignment horizontal="center"/>
    </xf>
    <xf numFmtId="0" fontId="28" fillId="16" borderId="0" xfId="0" applyFont="1" applyFill="1" applyAlignment="1">
      <alignment horizontal="center"/>
    </xf>
    <xf numFmtId="0" fontId="28" fillId="11" borderId="7" xfId="0" applyFont="1" applyFill="1" applyBorder="1" applyAlignment="1">
      <alignment horizontal="center" wrapText="1"/>
    </xf>
    <xf numFmtId="0" fontId="28" fillId="16" borderId="7" xfId="0" applyFont="1" applyFill="1" applyBorder="1" applyAlignment="1">
      <alignment horizontal="center" wrapText="1"/>
    </xf>
    <xf numFmtId="0" fontId="28" fillId="16" borderId="0" xfId="0" applyFont="1" applyFill="1" applyAlignment="1">
      <alignment horizontal="center" wrapText="1"/>
    </xf>
    <xf numFmtId="0" fontId="26" fillId="0" borderId="7" xfId="0" applyFont="1" applyBorder="1" applyAlignment="1">
      <alignment horizontal="center"/>
    </xf>
    <xf numFmtId="0" fontId="26" fillId="0" borderId="7" xfId="0" applyFont="1" applyBorder="1" applyAlignment="1">
      <alignment horizontal="center" wrapText="1"/>
    </xf>
    <xf numFmtId="0" fontId="26" fillId="0" borderId="0" xfId="0" applyFont="1" applyAlignment="1">
      <alignment horizontal="center"/>
    </xf>
    <xf numFmtId="0" fontId="27" fillId="0" borderId="7" xfId="0" applyFont="1" applyBorder="1" applyAlignment="1">
      <alignment horizontal="center"/>
    </xf>
    <xf numFmtId="0" fontId="29" fillId="0" borderId="0" xfId="0" applyFont="1"/>
    <xf numFmtId="0" fontId="30" fillId="0" borderId="7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31" fillId="0" borderId="0" xfId="0" applyFont="1"/>
    <xf numFmtId="0" fontId="32" fillId="0" borderId="0" xfId="0" applyFont="1"/>
    <xf numFmtId="0" fontId="33" fillId="11" borderId="7" xfId="0" applyFont="1" applyFill="1" applyBorder="1" applyAlignment="1">
      <alignment horizontal="center"/>
    </xf>
    <xf numFmtId="0" fontId="33" fillId="16" borderId="0" xfId="0" applyFont="1" applyFill="1" applyAlignment="1">
      <alignment horizontal="center"/>
    </xf>
    <xf numFmtId="0" fontId="33" fillId="11" borderId="7" xfId="0" applyFont="1" applyFill="1" applyBorder="1" applyAlignment="1">
      <alignment horizontal="center" wrapText="1"/>
    </xf>
    <xf numFmtId="0" fontId="33" fillId="16" borderId="7" xfId="0" applyFont="1" applyFill="1" applyBorder="1" applyAlignment="1">
      <alignment horizontal="center" wrapText="1"/>
    </xf>
    <xf numFmtId="0" fontId="33" fillId="16" borderId="0" xfId="0" applyFont="1" applyFill="1" applyAlignment="1">
      <alignment horizontal="center" wrapText="1"/>
    </xf>
    <xf numFmtId="0" fontId="32" fillId="0" borderId="7" xfId="0" applyFont="1" applyBorder="1" applyAlignment="1">
      <alignment horizontal="center"/>
    </xf>
    <xf numFmtId="0" fontId="32" fillId="0" borderId="7" xfId="0" applyFont="1" applyBorder="1" applyAlignment="1">
      <alignment horizontal="center" wrapText="1"/>
    </xf>
    <xf numFmtId="3" fontId="32" fillId="0" borderId="7" xfId="0" applyNumberFormat="1" applyFont="1" applyBorder="1"/>
    <xf numFmtId="3" fontId="32" fillId="0" borderId="0" xfId="0" applyNumberFormat="1" applyFont="1"/>
    <xf numFmtId="3" fontId="34" fillId="0" borderId="7" xfId="0" applyNumberFormat="1" applyFont="1" applyBorder="1" applyAlignment="1">
      <alignment horizontal="center"/>
    </xf>
    <xf numFmtId="3" fontId="34" fillId="0" borderId="11" xfId="0" applyNumberFormat="1" applyFont="1" applyBorder="1" applyAlignment="1">
      <alignment horizontal="center"/>
    </xf>
    <xf numFmtId="0" fontId="34" fillId="0" borderId="11" xfId="0" applyFont="1" applyBorder="1" applyAlignment="1">
      <alignment horizontal="center"/>
    </xf>
    <xf numFmtId="0" fontId="31" fillId="0" borderId="0" xfId="0" applyFont="1" applyAlignment="1">
      <alignment horizontal="center"/>
    </xf>
    <xf numFmtId="0" fontId="0" fillId="0" borderId="9" xfId="0" applyBorder="1" applyAlignment="1">
      <alignment horizontal="center"/>
    </xf>
    <xf numFmtId="0" fontId="31" fillId="0" borderId="10" xfId="0" applyFont="1" applyBorder="1" applyAlignment="1">
      <alignment horizontal="center"/>
    </xf>
    <xf numFmtId="0" fontId="35" fillId="0" borderId="0" xfId="0" applyFont="1"/>
    <xf numFmtId="0" fontId="35" fillId="0" borderId="0" xfId="0" applyFont="1" applyAlignment="1">
      <alignment horizontal="center"/>
    </xf>
    <xf numFmtId="0" fontId="36" fillId="0" borderId="0" xfId="0" applyFont="1"/>
    <xf numFmtId="0" fontId="40" fillId="18" borderId="22" xfId="0" applyFont="1" applyFill="1" applyBorder="1" applyAlignment="1">
      <alignment horizontal="center" vertical="top" wrapText="1"/>
    </xf>
    <xf numFmtId="49" fontId="40" fillId="0" borderId="23" xfId="0" applyNumberFormat="1" applyFont="1" applyBorder="1" applyAlignment="1">
      <alignment horizontal="center" vertical="center"/>
    </xf>
    <xf numFmtId="0" fontId="40" fillId="0" borderId="23" xfId="0" applyFont="1" applyBorder="1" applyAlignment="1">
      <alignment horizontal="left" wrapText="1"/>
    </xf>
    <xf numFmtId="3" fontId="40" fillId="0" borderId="24" xfId="0" applyNumberFormat="1" applyFont="1" applyBorder="1" applyAlignment="1">
      <alignment horizontal="center"/>
    </xf>
    <xf numFmtId="3" fontId="40" fillId="0" borderId="25" xfId="0" applyNumberFormat="1" applyFont="1" applyBorder="1" applyAlignment="1">
      <alignment horizontal="center"/>
    </xf>
    <xf numFmtId="3" fontId="40" fillId="0" borderId="26" xfId="0" applyNumberFormat="1" applyFont="1" applyBorder="1" applyAlignment="1">
      <alignment horizontal="center"/>
    </xf>
    <xf numFmtId="3" fontId="40" fillId="0" borderId="27" xfId="0" applyNumberFormat="1" applyFont="1" applyBorder="1" applyAlignment="1">
      <alignment horizontal="center"/>
    </xf>
    <xf numFmtId="0" fontId="40" fillId="0" borderId="28" xfId="0" applyFont="1" applyBorder="1" applyAlignment="1">
      <alignment horizontal="center" vertical="center"/>
    </xf>
    <xf numFmtId="0" fontId="40" fillId="0" borderId="28" xfId="0" applyFont="1" applyBorder="1" applyAlignment="1">
      <alignment horizontal="left" wrapText="1"/>
    </xf>
    <xf numFmtId="3" fontId="40" fillId="0" borderId="29" xfId="0" applyNumberFormat="1" applyFont="1" applyBorder="1" applyAlignment="1">
      <alignment horizontal="center"/>
    </xf>
    <xf numFmtId="3" fontId="40" fillId="0" borderId="30" xfId="0" applyNumberFormat="1" applyFont="1" applyBorder="1" applyAlignment="1">
      <alignment horizontal="center"/>
    </xf>
    <xf numFmtId="3" fontId="40" fillId="0" borderId="31" xfId="0" applyNumberFormat="1" applyFont="1" applyBorder="1" applyAlignment="1">
      <alignment horizontal="center"/>
    </xf>
    <xf numFmtId="3" fontId="40" fillId="0" borderId="32" xfId="0" applyNumberFormat="1" applyFont="1" applyBorder="1" applyAlignment="1">
      <alignment horizontal="center"/>
    </xf>
    <xf numFmtId="0" fontId="40" fillId="0" borderId="28" xfId="0" applyFont="1" applyBorder="1" applyAlignment="1">
      <alignment horizontal="center" vertical="center" wrapText="1"/>
    </xf>
    <xf numFmtId="0" fontId="41" fillId="0" borderId="9" xfId="0" applyFont="1" applyBorder="1"/>
    <xf numFmtId="0" fontId="41" fillId="0" borderId="0" xfId="0" applyFont="1"/>
    <xf numFmtId="49" fontId="40" fillId="0" borderId="7" xfId="0" applyNumberFormat="1" applyFont="1" applyBorder="1" applyAlignment="1">
      <alignment horizontal="center" vertical="center"/>
    </xf>
    <xf numFmtId="0" fontId="40" fillId="0" borderId="7" xfId="0" applyFont="1" applyBorder="1" applyAlignment="1">
      <alignment horizontal="center" vertical="center"/>
    </xf>
    <xf numFmtId="0" fontId="40" fillId="0" borderId="7" xfId="0" applyFont="1" applyBorder="1" applyAlignment="1">
      <alignment horizontal="center" vertical="center" wrapText="1"/>
    </xf>
    <xf numFmtId="0" fontId="41" fillId="0" borderId="0" xfId="0" applyFont="1" applyAlignment="1">
      <alignment horizontal="center"/>
    </xf>
    <xf numFmtId="165" fontId="41" fillId="0" borderId="0" xfId="6" applyNumberFormat="1" applyFont="1" applyBorder="1" applyAlignment="1">
      <alignment horizontal="center"/>
    </xf>
    <xf numFmtId="42" fontId="35" fillId="0" borderId="24" xfId="7" applyFont="1" applyBorder="1" applyAlignment="1">
      <alignment horizontal="center"/>
    </xf>
    <xf numFmtId="42" fontId="35" fillId="0" borderId="25" xfId="7" applyFont="1" applyBorder="1" applyAlignment="1">
      <alignment horizontal="center"/>
    </xf>
    <xf numFmtId="42" fontId="35" fillId="0" borderId="26" xfId="7" applyFont="1" applyBorder="1" applyAlignment="1">
      <alignment horizontal="center"/>
    </xf>
    <xf numFmtId="42" fontId="35" fillId="0" borderId="27" xfId="7" applyFont="1" applyBorder="1" applyAlignment="1">
      <alignment horizontal="center"/>
    </xf>
    <xf numFmtId="42" fontId="35" fillId="0" borderId="29" xfId="7" applyFont="1" applyBorder="1" applyAlignment="1">
      <alignment horizontal="center"/>
    </xf>
    <xf numFmtId="42" fontId="35" fillId="0" borderId="30" xfId="7" applyFont="1" applyBorder="1" applyAlignment="1">
      <alignment horizontal="center"/>
    </xf>
    <xf numFmtId="42" fontId="35" fillId="0" borderId="31" xfId="7" applyFont="1" applyBorder="1" applyAlignment="1">
      <alignment horizontal="center"/>
    </xf>
    <xf numFmtId="42" fontId="35" fillId="0" borderId="32" xfId="7" applyFont="1" applyBorder="1" applyAlignment="1">
      <alignment horizontal="center"/>
    </xf>
    <xf numFmtId="3" fontId="0" fillId="0" borderId="0" xfId="0" applyNumberFormat="1"/>
    <xf numFmtId="0" fontId="41" fillId="18" borderId="9" xfId="0" applyFont="1" applyFill="1" applyBorder="1"/>
    <xf numFmtId="3" fontId="41" fillId="18" borderId="19" xfId="0" applyNumberFormat="1" applyFont="1" applyFill="1" applyBorder="1" applyAlignment="1">
      <alignment horizontal="center"/>
    </xf>
    <xf numFmtId="3" fontId="41" fillId="18" borderId="20" xfId="0" applyNumberFormat="1" applyFont="1" applyFill="1" applyBorder="1" applyAlignment="1">
      <alignment horizontal="center"/>
    </xf>
    <xf numFmtId="3" fontId="41" fillId="18" borderId="21" xfId="0" applyNumberFormat="1" applyFont="1" applyFill="1" applyBorder="1" applyAlignment="1">
      <alignment horizontal="center"/>
    </xf>
    <xf numFmtId="3" fontId="41" fillId="18" borderId="22" xfId="0" applyNumberFormat="1" applyFont="1" applyFill="1" applyBorder="1" applyAlignment="1">
      <alignment horizontal="center"/>
    </xf>
    <xf numFmtId="165" fontId="41" fillId="19" borderId="10" xfId="6" applyNumberFormat="1" applyFont="1" applyFill="1" applyBorder="1" applyAlignment="1">
      <alignment horizontal="center"/>
    </xf>
    <xf numFmtId="0" fontId="41" fillId="19" borderId="7" xfId="0" applyFont="1" applyFill="1" applyBorder="1" applyAlignment="1">
      <alignment horizontal="left"/>
    </xf>
    <xf numFmtId="3" fontId="41" fillId="19" borderId="10" xfId="0" applyNumberFormat="1" applyFont="1" applyFill="1" applyBorder="1" applyAlignment="1">
      <alignment horizontal="center"/>
    </xf>
    <xf numFmtId="0" fontId="41" fillId="19" borderId="9" xfId="0" applyFont="1" applyFill="1" applyBorder="1" applyAlignment="1">
      <alignment horizontal="left"/>
    </xf>
    <xf numFmtId="42" fontId="42" fillId="18" borderId="19" xfId="7" applyFont="1" applyFill="1" applyBorder="1" applyAlignment="1">
      <alignment horizontal="center"/>
    </xf>
    <xf numFmtId="42" fontId="42" fillId="18" borderId="20" xfId="7" applyFont="1" applyFill="1" applyBorder="1" applyAlignment="1">
      <alignment horizontal="center"/>
    </xf>
    <xf numFmtId="42" fontId="42" fillId="18" borderId="21" xfId="7" applyFont="1" applyFill="1" applyBorder="1" applyAlignment="1">
      <alignment horizontal="center"/>
    </xf>
    <xf numFmtId="42" fontId="42" fillId="18" borderId="22" xfId="7" applyFont="1" applyFill="1" applyBorder="1" applyAlignment="1">
      <alignment horizontal="center"/>
    </xf>
    <xf numFmtId="3" fontId="41" fillId="0" borderId="9" xfId="0" applyNumberFormat="1" applyFont="1" applyBorder="1" applyAlignment="1">
      <alignment horizontal="center"/>
    </xf>
    <xf numFmtId="3" fontId="41" fillId="0" borderId="12" xfId="0" applyNumberFormat="1" applyFont="1" applyBorder="1" applyAlignment="1">
      <alignment horizontal="center"/>
    </xf>
    <xf numFmtId="0" fontId="41" fillId="20" borderId="7" xfId="0" applyFont="1" applyFill="1" applyBorder="1"/>
    <xf numFmtId="0" fontId="41" fillId="0" borderId="9" xfId="0" applyFont="1" applyBorder="1" applyAlignment="1">
      <alignment horizontal="center"/>
    </xf>
    <xf numFmtId="0" fontId="41" fillId="0" borderId="12" xfId="0" applyFont="1" applyBorder="1" applyAlignment="1">
      <alignment horizontal="center"/>
    </xf>
    <xf numFmtId="0" fontId="35" fillId="18" borderId="19" xfId="0" applyFont="1" applyFill="1" applyBorder="1" applyAlignment="1">
      <alignment horizontal="center" vertical="top" wrapText="1"/>
    </xf>
    <xf numFmtId="0" fontId="35" fillId="18" borderId="20" xfId="0" applyFont="1" applyFill="1" applyBorder="1" applyAlignment="1">
      <alignment horizontal="center" vertical="top" wrapText="1"/>
    </xf>
    <xf numFmtId="0" fontId="35" fillId="18" borderId="21" xfId="0" applyFont="1" applyFill="1" applyBorder="1" applyAlignment="1">
      <alignment horizontal="center" vertical="top" wrapText="1"/>
    </xf>
    <xf numFmtId="0" fontId="35" fillId="18" borderId="22" xfId="0" applyFont="1" applyFill="1" applyBorder="1" applyAlignment="1">
      <alignment horizontal="center" vertical="top" wrapText="1"/>
    </xf>
    <xf numFmtId="0" fontId="10" fillId="0" borderId="33" xfId="0" applyFont="1" applyBorder="1" applyAlignment="1">
      <alignment vertical="center"/>
    </xf>
    <xf numFmtId="0" fontId="10" fillId="0" borderId="33" xfId="0" applyFont="1" applyBorder="1" applyAlignment="1">
      <alignment wrapText="1"/>
    </xf>
    <xf numFmtId="0" fontId="10" fillId="0" borderId="34" xfId="0" applyFont="1" applyBorder="1" applyAlignment="1">
      <alignment wrapText="1"/>
    </xf>
    <xf numFmtId="0" fontId="37" fillId="0" borderId="0" xfId="0" applyFont="1" applyAlignment="1">
      <alignment horizontal="center"/>
    </xf>
    <xf numFmtId="0" fontId="39" fillId="18" borderId="9" xfId="0" applyFont="1" applyFill="1" applyBorder="1" applyAlignment="1">
      <alignment horizontal="center"/>
    </xf>
    <xf numFmtId="0" fontId="39" fillId="18" borderId="12" xfId="0" applyFont="1" applyFill="1" applyBorder="1" applyAlignment="1">
      <alignment horizontal="center"/>
    </xf>
    <xf numFmtId="0" fontId="39" fillId="18" borderId="10" xfId="0" applyFont="1" applyFill="1" applyBorder="1" applyAlignment="1">
      <alignment horizontal="center"/>
    </xf>
    <xf numFmtId="0" fontId="39" fillId="18" borderId="13" xfId="0" applyFont="1" applyFill="1" applyBorder="1" applyAlignment="1">
      <alignment horizontal="center" vertical="center"/>
    </xf>
    <xf numFmtId="0" fontId="39" fillId="18" borderId="14" xfId="0" applyFont="1" applyFill="1" applyBorder="1" applyAlignment="1">
      <alignment horizontal="center" vertical="center"/>
    </xf>
    <xf numFmtId="0" fontId="39" fillId="18" borderId="15" xfId="0" applyFont="1" applyFill="1" applyBorder="1" applyAlignment="1">
      <alignment horizontal="center" vertical="center"/>
    </xf>
    <xf numFmtId="0" fontId="39" fillId="18" borderId="16" xfId="0" applyFont="1" applyFill="1" applyBorder="1" applyAlignment="1">
      <alignment horizontal="center" vertical="center"/>
    </xf>
    <xf numFmtId="0" fontId="39" fillId="18" borderId="17" xfId="0" applyFont="1" applyFill="1" applyBorder="1" applyAlignment="1">
      <alignment horizontal="center" vertical="center"/>
    </xf>
    <xf numFmtId="0" fontId="39" fillId="18" borderId="18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38" fillId="17" borderId="7" xfId="0" applyFont="1" applyFill="1" applyBorder="1" applyAlignment="1">
      <alignment horizontal="center" vertical="center" wrapText="1"/>
    </xf>
    <xf numFmtId="0" fontId="34" fillId="0" borderId="9" xfId="0" applyFont="1" applyBorder="1" applyAlignment="1">
      <alignment horizontal="center"/>
    </xf>
    <xf numFmtId="0" fontId="34" fillId="0" borderId="10" xfId="0" applyFont="1" applyBorder="1" applyAlignment="1">
      <alignment horizontal="center"/>
    </xf>
    <xf numFmtId="0" fontId="27" fillId="0" borderId="9" xfId="0" applyFont="1" applyBorder="1" applyAlignment="1">
      <alignment horizontal="center"/>
    </xf>
    <xf numFmtId="0" fontId="27" fillId="0" borderId="10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33" fillId="17" borderId="7" xfId="0" applyFont="1" applyFill="1" applyBorder="1" applyAlignment="1">
      <alignment horizontal="center" vertical="center"/>
    </xf>
    <xf numFmtId="0" fontId="33" fillId="11" borderId="7" xfId="0" applyFont="1" applyFill="1" applyBorder="1" applyAlignment="1">
      <alignment horizontal="center"/>
    </xf>
    <xf numFmtId="0" fontId="33" fillId="16" borderId="7" xfId="0" applyFont="1" applyFill="1" applyBorder="1" applyAlignment="1">
      <alignment horizontal="center"/>
    </xf>
    <xf numFmtId="0" fontId="28" fillId="17" borderId="7" xfId="0" applyFont="1" applyFill="1" applyBorder="1" applyAlignment="1">
      <alignment horizontal="center" vertical="center"/>
    </xf>
    <xf numFmtId="0" fontId="28" fillId="11" borderId="7" xfId="0" applyFont="1" applyFill="1" applyBorder="1" applyAlignment="1">
      <alignment horizontal="center"/>
    </xf>
    <xf numFmtId="0" fontId="28" fillId="16" borderId="7" xfId="0" applyFont="1" applyFill="1" applyBorder="1" applyAlignment="1">
      <alignment horizontal="center"/>
    </xf>
    <xf numFmtId="0" fontId="23" fillId="3" borderId="1" xfId="0" applyFont="1" applyFill="1" applyBorder="1" applyAlignment="1">
      <alignment horizontal="justify" vertical="center" wrapText="1"/>
    </xf>
    <xf numFmtId="0" fontId="23" fillId="3" borderId="2" xfId="0" applyFont="1" applyFill="1" applyBorder="1" applyAlignment="1">
      <alignment horizontal="justify" vertical="center" wrapText="1"/>
    </xf>
    <xf numFmtId="0" fontId="24" fillId="3" borderId="1" xfId="0" applyFont="1" applyFill="1" applyBorder="1" applyAlignment="1">
      <alignment horizontal="justify" vertical="center" wrapText="1"/>
    </xf>
    <xf numFmtId="0" fontId="24" fillId="3" borderId="2" xfId="0" applyFont="1" applyFill="1" applyBorder="1" applyAlignment="1">
      <alignment horizontal="justify" vertical="center" wrapText="1"/>
    </xf>
    <xf numFmtId="0" fontId="6" fillId="3" borderId="1" xfId="0" applyFont="1" applyFill="1" applyBorder="1" applyAlignment="1">
      <alignment horizontal="justify" vertical="top" wrapText="1"/>
    </xf>
    <xf numFmtId="0" fontId="6" fillId="3" borderId="2" xfId="0" applyFont="1" applyFill="1" applyBorder="1" applyAlignment="1">
      <alignment horizontal="justify" vertical="top" wrapText="1"/>
    </xf>
    <xf numFmtId="0" fontId="12" fillId="3" borderId="1" xfId="0" applyFont="1" applyFill="1" applyBorder="1" applyAlignment="1">
      <alignment vertical="top" wrapText="1"/>
    </xf>
    <xf numFmtId="0" fontId="12" fillId="3" borderId="2" xfId="0" applyFont="1" applyFill="1" applyBorder="1" applyAlignment="1">
      <alignment vertical="top" wrapText="1"/>
    </xf>
    <xf numFmtId="0" fontId="3" fillId="3" borderId="1" xfId="0" applyFont="1" applyFill="1" applyBorder="1" applyAlignment="1">
      <alignment vertical="top" wrapText="1"/>
    </xf>
    <xf numFmtId="0" fontId="3" fillId="3" borderId="2" xfId="0" applyFont="1" applyFill="1" applyBorder="1" applyAlignment="1">
      <alignment vertical="top" wrapText="1"/>
    </xf>
    <xf numFmtId="0" fontId="12" fillId="3" borderId="1" xfId="0" applyFont="1" applyFill="1" applyBorder="1" applyAlignment="1">
      <alignment horizontal="left" vertical="top" wrapText="1"/>
    </xf>
    <xf numFmtId="0" fontId="12" fillId="3" borderId="2" xfId="0" applyFont="1" applyFill="1" applyBorder="1" applyAlignment="1">
      <alignment horizontal="left" vertical="top" wrapText="1"/>
    </xf>
    <xf numFmtId="0" fontId="39" fillId="18" borderId="35" xfId="0" applyFont="1" applyFill="1" applyBorder="1" applyAlignment="1">
      <alignment horizontal="center" vertical="center"/>
    </xf>
    <xf numFmtId="0" fontId="39" fillId="18" borderId="11" xfId="0" applyFont="1" applyFill="1" applyBorder="1" applyAlignment="1">
      <alignment horizontal="center" vertical="center"/>
    </xf>
    <xf numFmtId="0" fontId="39" fillId="18" borderId="36" xfId="0" applyFont="1" applyFill="1" applyBorder="1" applyAlignment="1">
      <alignment horizontal="center" vertical="center"/>
    </xf>
    <xf numFmtId="0" fontId="38" fillId="18" borderId="35" xfId="0" applyFont="1" applyFill="1" applyBorder="1" applyAlignment="1">
      <alignment horizontal="center" vertical="center"/>
    </xf>
    <xf numFmtId="0" fontId="38" fillId="18" borderId="11" xfId="0" applyFont="1" applyFill="1" applyBorder="1" applyAlignment="1">
      <alignment horizontal="center" vertical="center"/>
    </xf>
    <xf numFmtId="0" fontId="38" fillId="18" borderId="36" xfId="0" applyFont="1" applyFill="1" applyBorder="1" applyAlignment="1">
      <alignment horizontal="center" vertical="center"/>
    </xf>
  </cellXfs>
  <cellStyles count="8">
    <cellStyle name="Moneda [0] 2" xfId="7" xr:uid="{0B1D5D70-B41C-4E3C-A42B-D307195ADC78}"/>
    <cellStyle name="Normal" xfId="0" builtinId="0"/>
    <cellStyle name="Normal 2" xfId="3" xr:uid="{00000000-0005-0000-0000-000001000000}"/>
    <cellStyle name="Normal 2 2" xfId="1" xr:uid="{00000000-0005-0000-0000-000002000000}"/>
    <cellStyle name="Normal 2 2 2" xfId="2" xr:uid="{00000000-0005-0000-0000-000003000000}"/>
    <cellStyle name="Normal 4" xfId="4" xr:uid="{00000000-0005-0000-0000-000004000000}"/>
    <cellStyle name="Normal 4 10" xfId="5" xr:uid="{00000000-0005-0000-0000-000005000000}"/>
    <cellStyle name="Porcentaje" xfId="6" builtinId="5"/>
  </cellStyles>
  <dxfs count="0"/>
  <tableStyles count="0" defaultTableStyle="TableStyleMedium9" defaultPivotStyle="PivotStyleLight16"/>
  <colors>
    <mruColors>
      <color rgb="FFB5E6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microsoft.com/office/2017/06/relationships/rdRichValue" Target="richData/rdrichvalu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fb t="e">#NAME?</fb>
    <v>4</v>
    <v>1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2A9A8-90D8-4F36-B368-009817D24BA0}">
  <dimension ref="A1:N60"/>
  <sheetViews>
    <sheetView tabSelected="1" view="pageBreakPreview" zoomScale="115" zoomScaleNormal="90" zoomScaleSheetLayoutView="115" workbookViewId="0"/>
  </sheetViews>
  <sheetFormatPr baseColWidth="10" defaultRowHeight="15" x14ac:dyDescent="0.25"/>
  <cols>
    <col min="1" max="1" width="39.85546875" bestFit="1" customWidth="1"/>
    <col min="2" max="3" width="14.140625" bestFit="1" customWidth="1"/>
    <col min="4" max="5" width="15.28515625" bestFit="1" customWidth="1"/>
    <col min="6" max="6" width="14.140625" bestFit="1" customWidth="1"/>
    <col min="7" max="7" width="15.28515625" bestFit="1" customWidth="1"/>
    <col min="8" max="9" width="17.140625" bestFit="1" customWidth="1"/>
    <col min="10" max="10" width="14.140625" bestFit="1" customWidth="1"/>
    <col min="11" max="11" width="15.28515625" bestFit="1" customWidth="1"/>
    <col min="12" max="13" width="17.140625" bestFit="1" customWidth="1"/>
  </cols>
  <sheetData>
    <row r="1" spans="1:13" x14ac:dyDescent="0.25">
      <c r="A1" s="125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</row>
    <row r="2" spans="1:13" ht="18.75" x14ac:dyDescent="0.3">
      <c r="A2" s="182" t="s">
        <v>1158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</row>
    <row r="3" spans="1:13" ht="18.75" x14ac:dyDescent="0.3">
      <c r="A3" s="126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</row>
    <row r="4" spans="1:13" x14ac:dyDescent="0.25">
      <c r="A4" s="217" t="s">
        <v>1077</v>
      </c>
      <c r="B4" s="183" t="s">
        <v>1078</v>
      </c>
      <c r="C4" s="184"/>
      <c r="D4" s="184"/>
      <c r="E4" s="184"/>
      <c r="F4" s="184"/>
      <c r="G4" s="184"/>
      <c r="H4" s="184"/>
      <c r="I4" s="185"/>
      <c r="J4" s="186" t="s">
        <v>1062</v>
      </c>
      <c r="K4" s="187"/>
      <c r="L4" s="187"/>
      <c r="M4" s="188"/>
    </row>
    <row r="5" spans="1:13" x14ac:dyDescent="0.25">
      <c r="A5" s="218"/>
      <c r="B5" s="183" t="s">
        <v>1079</v>
      </c>
      <c r="C5" s="184"/>
      <c r="D5" s="184"/>
      <c r="E5" s="185"/>
      <c r="F5" s="183" t="s">
        <v>1064</v>
      </c>
      <c r="G5" s="184"/>
      <c r="H5" s="184"/>
      <c r="I5" s="185"/>
      <c r="J5" s="189"/>
      <c r="K5" s="190"/>
      <c r="L5" s="190"/>
      <c r="M5" s="191"/>
    </row>
    <row r="6" spans="1:13" ht="45" x14ac:dyDescent="0.25">
      <c r="A6" s="219"/>
      <c r="B6" s="175" t="s">
        <v>1080</v>
      </c>
      <c r="C6" s="176" t="s">
        <v>1081</v>
      </c>
      <c r="D6" s="177" t="s">
        <v>1082</v>
      </c>
      <c r="E6" s="178" t="s">
        <v>695</v>
      </c>
      <c r="F6" s="175" t="s">
        <v>1080</v>
      </c>
      <c r="G6" s="176" t="s">
        <v>1081</v>
      </c>
      <c r="H6" s="177" t="s">
        <v>1082</v>
      </c>
      <c r="I6" s="178" t="s">
        <v>695</v>
      </c>
      <c r="J6" s="175" t="s">
        <v>1080</v>
      </c>
      <c r="K6" s="176" t="s">
        <v>1081</v>
      </c>
      <c r="L6" s="177" t="s">
        <v>1082</v>
      </c>
      <c r="M6" s="127" t="s">
        <v>695</v>
      </c>
    </row>
    <row r="7" spans="1:13" ht="15.75" x14ac:dyDescent="0.25">
      <c r="A7" s="129" t="s">
        <v>264</v>
      </c>
      <c r="B7" s="130">
        <v>1251</v>
      </c>
      <c r="C7" s="131">
        <v>1907</v>
      </c>
      <c r="D7" s="132">
        <v>12789</v>
      </c>
      <c r="E7" s="133">
        <v>15947</v>
      </c>
      <c r="F7" s="130">
        <v>2514</v>
      </c>
      <c r="G7" s="131">
        <v>3838</v>
      </c>
      <c r="H7" s="132">
        <v>23034</v>
      </c>
      <c r="I7" s="133">
        <v>29386</v>
      </c>
      <c r="J7" s="130">
        <v>3765</v>
      </c>
      <c r="K7" s="131">
        <v>5745</v>
      </c>
      <c r="L7" s="132">
        <v>35823</v>
      </c>
      <c r="M7" s="133">
        <v>45333</v>
      </c>
    </row>
    <row r="8" spans="1:13" ht="15.75" x14ac:dyDescent="0.25">
      <c r="A8" s="135" t="s">
        <v>1068</v>
      </c>
      <c r="B8" s="136">
        <v>0</v>
      </c>
      <c r="C8" s="137">
        <v>0</v>
      </c>
      <c r="D8" s="138">
        <v>0</v>
      </c>
      <c r="E8" s="139">
        <v>0</v>
      </c>
      <c r="F8" s="136">
        <v>2</v>
      </c>
      <c r="G8" s="137">
        <v>11</v>
      </c>
      <c r="H8" s="138">
        <v>4881</v>
      </c>
      <c r="I8" s="139">
        <v>4894</v>
      </c>
      <c r="J8" s="136">
        <v>2</v>
      </c>
      <c r="K8" s="137">
        <v>11</v>
      </c>
      <c r="L8" s="138">
        <v>4881</v>
      </c>
      <c r="M8" s="139">
        <v>4894</v>
      </c>
    </row>
    <row r="9" spans="1:13" ht="15.75" x14ac:dyDescent="0.25">
      <c r="A9" s="135" t="s">
        <v>267</v>
      </c>
      <c r="B9" s="136">
        <v>0</v>
      </c>
      <c r="C9" s="137">
        <v>0</v>
      </c>
      <c r="D9" s="138">
        <v>0</v>
      </c>
      <c r="E9" s="139">
        <v>0</v>
      </c>
      <c r="F9" s="136">
        <v>6</v>
      </c>
      <c r="G9" s="137">
        <v>515</v>
      </c>
      <c r="H9" s="138">
        <v>2039</v>
      </c>
      <c r="I9" s="139">
        <v>2560</v>
      </c>
      <c r="J9" s="136">
        <v>6</v>
      </c>
      <c r="K9" s="137">
        <v>515</v>
      </c>
      <c r="L9" s="138">
        <v>2039</v>
      </c>
      <c r="M9" s="139">
        <v>2560</v>
      </c>
    </row>
    <row r="10" spans="1:13" ht="15.75" x14ac:dyDescent="0.25">
      <c r="A10" s="135" t="s">
        <v>1084</v>
      </c>
      <c r="B10" s="136">
        <v>13</v>
      </c>
      <c r="C10" s="137">
        <v>24</v>
      </c>
      <c r="D10" s="138">
        <v>322</v>
      </c>
      <c r="E10" s="139">
        <v>359</v>
      </c>
      <c r="F10" s="136">
        <v>35</v>
      </c>
      <c r="G10" s="137">
        <v>104</v>
      </c>
      <c r="H10" s="138">
        <v>876</v>
      </c>
      <c r="I10" s="139">
        <v>1015</v>
      </c>
      <c r="J10" s="136">
        <v>48</v>
      </c>
      <c r="K10" s="137">
        <v>128</v>
      </c>
      <c r="L10" s="138">
        <v>1198</v>
      </c>
      <c r="M10" s="139">
        <v>1374</v>
      </c>
    </row>
    <row r="11" spans="1:13" ht="15.75" x14ac:dyDescent="0.25">
      <c r="A11" s="135" t="s">
        <v>1085</v>
      </c>
      <c r="B11" s="136">
        <v>0</v>
      </c>
      <c r="C11" s="137">
        <v>12</v>
      </c>
      <c r="D11" s="138">
        <v>24</v>
      </c>
      <c r="E11" s="139">
        <v>36</v>
      </c>
      <c r="F11" s="136">
        <v>7</v>
      </c>
      <c r="G11" s="137">
        <v>94</v>
      </c>
      <c r="H11" s="138">
        <v>186</v>
      </c>
      <c r="I11" s="139">
        <v>287</v>
      </c>
      <c r="J11" s="136">
        <v>7</v>
      </c>
      <c r="K11" s="137">
        <v>106</v>
      </c>
      <c r="L11" s="138">
        <v>210</v>
      </c>
      <c r="M11" s="139">
        <v>323</v>
      </c>
    </row>
    <row r="12" spans="1:13" ht="15.75" x14ac:dyDescent="0.25">
      <c r="A12" s="135" t="s">
        <v>268</v>
      </c>
      <c r="B12" s="136">
        <v>0</v>
      </c>
      <c r="C12" s="137">
        <v>0</v>
      </c>
      <c r="D12" s="138">
        <v>0</v>
      </c>
      <c r="E12" s="139">
        <v>0</v>
      </c>
      <c r="F12" s="136">
        <v>1</v>
      </c>
      <c r="G12" s="137">
        <v>45</v>
      </c>
      <c r="H12" s="138">
        <v>852</v>
      </c>
      <c r="I12" s="139">
        <v>898</v>
      </c>
      <c r="J12" s="136">
        <v>1</v>
      </c>
      <c r="K12" s="137">
        <v>45</v>
      </c>
      <c r="L12" s="138">
        <v>852</v>
      </c>
      <c r="M12" s="139">
        <v>898</v>
      </c>
    </row>
    <row r="13" spans="1:13" ht="15.75" x14ac:dyDescent="0.25">
      <c r="A13" s="135" t="s">
        <v>1093</v>
      </c>
      <c r="B13" s="136">
        <v>0</v>
      </c>
      <c r="C13" s="137">
        <v>0</v>
      </c>
      <c r="D13" s="138">
        <v>0</v>
      </c>
      <c r="E13" s="139">
        <v>0</v>
      </c>
      <c r="F13" s="136">
        <v>0</v>
      </c>
      <c r="G13" s="137">
        <v>0</v>
      </c>
      <c r="H13" s="138">
        <v>165</v>
      </c>
      <c r="I13" s="139">
        <v>165</v>
      </c>
      <c r="J13" s="136">
        <v>0</v>
      </c>
      <c r="K13" s="137">
        <v>0</v>
      </c>
      <c r="L13" s="138">
        <v>165</v>
      </c>
      <c r="M13" s="139">
        <v>165</v>
      </c>
    </row>
    <row r="14" spans="1:13" ht="15.75" x14ac:dyDescent="0.25">
      <c r="A14" s="157" t="s">
        <v>1062</v>
      </c>
      <c r="B14" s="158">
        <v>1264</v>
      </c>
      <c r="C14" s="159">
        <v>1943</v>
      </c>
      <c r="D14" s="160">
        <v>13135</v>
      </c>
      <c r="E14" s="161">
        <v>16342</v>
      </c>
      <c r="F14" s="158">
        <v>2565</v>
      </c>
      <c r="G14" s="159">
        <v>4607</v>
      </c>
      <c r="H14" s="160">
        <v>32033</v>
      </c>
      <c r="I14" s="161">
        <v>39205</v>
      </c>
      <c r="J14" s="158">
        <v>3829</v>
      </c>
      <c r="K14" s="159">
        <v>6550</v>
      </c>
      <c r="L14" s="160">
        <v>45168</v>
      </c>
      <c r="M14" s="161">
        <v>55547</v>
      </c>
    </row>
    <row r="15" spans="1:13" ht="15.75" x14ac:dyDescent="0.25">
      <c r="A15" s="172" t="s">
        <v>1087</v>
      </c>
      <c r="B15" s="170"/>
      <c r="C15" s="171"/>
      <c r="D15" s="171"/>
      <c r="E15" s="162">
        <v>0.29420130700127822</v>
      </c>
      <c r="F15" s="170"/>
      <c r="G15" s="171"/>
      <c r="H15" s="171"/>
      <c r="I15" s="162">
        <v>0.70579869299872178</v>
      </c>
      <c r="J15" s="170"/>
      <c r="K15" s="171"/>
      <c r="L15" s="171"/>
      <c r="M15" s="162">
        <v>1</v>
      </c>
    </row>
    <row r="16" spans="1:13" x14ac:dyDescent="0.25">
      <c r="A16" s="125"/>
      <c r="B16" s="124"/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</row>
    <row r="17" spans="1:13" ht="18.75" x14ac:dyDescent="0.3">
      <c r="A17" s="182" t="s">
        <v>1159</v>
      </c>
      <c r="B17" s="182"/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</row>
    <row r="18" spans="1:13" x14ac:dyDescent="0.25">
      <c r="A18" s="125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</row>
    <row r="19" spans="1:13" ht="15" customHeight="1" x14ac:dyDescent="0.25">
      <c r="A19" s="220" t="s">
        <v>246</v>
      </c>
      <c r="B19" s="183" t="s">
        <v>1078</v>
      </c>
      <c r="C19" s="184"/>
      <c r="D19" s="184"/>
      <c r="E19" s="184"/>
      <c r="F19" s="184"/>
      <c r="G19" s="184"/>
      <c r="H19" s="184"/>
      <c r="I19" s="185"/>
      <c r="J19" s="186" t="s">
        <v>1062</v>
      </c>
      <c r="K19" s="187"/>
      <c r="L19" s="187"/>
      <c r="M19" s="188"/>
    </row>
    <row r="20" spans="1:13" ht="15" customHeight="1" x14ac:dyDescent="0.25">
      <c r="A20" s="221"/>
      <c r="B20" s="183" t="s">
        <v>1079</v>
      </c>
      <c r="C20" s="184"/>
      <c r="D20" s="184"/>
      <c r="E20" s="185"/>
      <c r="F20" s="183" t="s">
        <v>1064</v>
      </c>
      <c r="G20" s="184"/>
      <c r="H20" s="184"/>
      <c r="I20" s="185"/>
      <c r="J20" s="189"/>
      <c r="K20" s="190"/>
      <c r="L20" s="190"/>
      <c r="M20" s="191"/>
    </row>
    <row r="21" spans="1:13" ht="45" x14ac:dyDescent="0.25">
      <c r="A21" s="222"/>
      <c r="B21" s="175" t="s">
        <v>1080</v>
      </c>
      <c r="C21" s="176" t="s">
        <v>1081</v>
      </c>
      <c r="D21" s="177" t="s">
        <v>1082</v>
      </c>
      <c r="E21" s="178" t="s">
        <v>695</v>
      </c>
      <c r="F21" s="175" t="s">
        <v>1080</v>
      </c>
      <c r="G21" s="176" t="s">
        <v>1081</v>
      </c>
      <c r="H21" s="177" t="s">
        <v>1082</v>
      </c>
      <c r="I21" s="178" t="s">
        <v>695</v>
      </c>
      <c r="J21" s="175" t="s">
        <v>1080</v>
      </c>
      <c r="K21" s="176" t="s">
        <v>1081</v>
      </c>
      <c r="L21" s="177" t="s">
        <v>1082</v>
      </c>
      <c r="M21" s="127" t="s">
        <v>695</v>
      </c>
    </row>
    <row r="22" spans="1:13" ht="15.75" x14ac:dyDescent="0.25">
      <c r="A22" s="129" t="s">
        <v>264</v>
      </c>
      <c r="B22" s="130">
        <v>588</v>
      </c>
      <c r="C22" s="131">
        <v>329</v>
      </c>
      <c r="D22" s="132">
        <v>640</v>
      </c>
      <c r="E22" s="133">
        <v>1557</v>
      </c>
      <c r="F22" s="130">
        <v>1128</v>
      </c>
      <c r="G22" s="131">
        <v>648</v>
      </c>
      <c r="H22" s="132">
        <v>1167</v>
      </c>
      <c r="I22" s="133">
        <v>2943</v>
      </c>
      <c r="J22" s="130">
        <v>1716</v>
      </c>
      <c r="K22" s="131">
        <v>977</v>
      </c>
      <c r="L22" s="132">
        <v>1807</v>
      </c>
      <c r="M22" s="133">
        <v>4500</v>
      </c>
    </row>
    <row r="23" spans="1:13" ht="15.75" x14ac:dyDescent="0.25">
      <c r="A23" s="135" t="s">
        <v>1068</v>
      </c>
      <c r="B23" s="136">
        <v>0</v>
      </c>
      <c r="C23" s="137">
        <v>0</v>
      </c>
      <c r="D23" s="138">
        <v>0</v>
      </c>
      <c r="E23" s="139">
        <v>0</v>
      </c>
      <c r="F23" s="136">
        <v>2</v>
      </c>
      <c r="G23" s="137">
        <v>2</v>
      </c>
      <c r="H23" s="138">
        <v>82</v>
      </c>
      <c r="I23" s="139">
        <v>86</v>
      </c>
      <c r="J23" s="136">
        <v>2</v>
      </c>
      <c r="K23" s="137">
        <v>2</v>
      </c>
      <c r="L23" s="138">
        <v>82</v>
      </c>
      <c r="M23" s="139">
        <v>86</v>
      </c>
    </row>
    <row r="24" spans="1:13" ht="15.75" x14ac:dyDescent="0.25">
      <c r="A24" s="135" t="s">
        <v>267</v>
      </c>
      <c r="B24" s="136">
        <v>0</v>
      </c>
      <c r="C24" s="137">
        <v>0</v>
      </c>
      <c r="D24" s="138">
        <v>0</v>
      </c>
      <c r="E24" s="139">
        <v>0</v>
      </c>
      <c r="F24" s="136">
        <v>2</v>
      </c>
      <c r="G24" s="137">
        <v>74</v>
      </c>
      <c r="H24" s="138">
        <v>73</v>
      </c>
      <c r="I24" s="139">
        <v>149</v>
      </c>
      <c r="J24" s="136">
        <v>2</v>
      </c>
      <c r="K24" s="137">
        <v>74</v>
      </c>
      <c r="L24" s="138">
        <v>73</v>
      </c>
      <c r="M24" s="139">
        <v>149</v>
      </c>
    </row>
    <row r="25" spans="1:13" ht="15.75" x14ac:dyDescent="0.25">
      <c r="A25" s="135" t="s">
        <v>1084</v>
      </c>
      <c r="B25" s="136">
        <v>6</v>
      </c>
      <c r="C25" s="137">
        <v>3</v>
      </c>
      <c r="D25" s="138">
        <v>5</v>
      </c>
      <c r="E25" s="139">
        <v>14</v>
      </c>
      <c r="F25" s="136">
        <v>15</v>
      </c>
      <c r="G25" s="137">
        <v>17</v>
      </c>
      <c r="H25" s="138">
        <v>12</v>
      </c>
      <c r="I25" s="139">
        <v>44</v>
      </c>
      <c r="J25" s="136">
        <v>21</v>
      </c>
      <c r="K25" s="137">
        <v>20</v>
      </c>
      <c r="L25" s="138">
        <v>17</v>
      </c>
      <c r="M25" s="139">
        <v>58</v>
      </c>
    </row>
    <row r="26" spans="1:13" ht="15.75" x14ac:dyDescent="0.25">
      <c r="A26" s="135" t="s">
        <v>1085</v>
      </c>
      <c r="B26" s="136">
        <v>0</v>
      </c>
      <c r="C26" s="137">
        <v>2</v>
      </c>
      <c r="D26" s="138">
        <v>2</v>
      </c>
      <c r="E26" s="139">
        <v>4</v>
      </c>
      <c r="F26" s="136">
        <v>4</v>
      </c>
      <c r="G26" s="137">
        <v>12</v>
      </c>
      <c r="H26" s="138">
        <v>8</v>
      </c>
      <c r="I26" s="139">
        <v>24</v>
      </c>
      <c r="J26" s="136">
        <v>4</v>
      </c>
      <c r="K26" s="137">
        <v>14</v>
      </c>
      <c r="L26" s="138">
        <v>10</v>
      </c>
      <c r="M26" s="139">
        <v>28</v>
      </c>
    </row>
    <row r="27" spans="1:13" ht="15.75" x14ac:dyDescent="0.25">
      <c r="A27" s="135" t="s">
        <v>268</v>
      </c>
      <c r="B27" s="136">
        <v>0</v>
      </c>
      <c r="C27" s="137">
        <v>0</v>
      </c>
      <c r="D27" s="138">
        <v>0</v>
      </c>
      <c r="E27" s="139">
        <v>0</v>
      </c>
      <c r="F27" s="136">
        <v>1</v>
      </c>
      <c r="G27" s="137">
        <v>6</v>
      </c>
      <c r="H27" s="138">
        <v>47</v>
      </c>
      <c r="I27" s="139">
        <v>54</v>
      </c>
      <c r="J27" s="136">
        <v>1</v>
      </c>
      <c r="K27" s="137">
        <v>6</v>
      </c>
      <c r="L27" s="138">
        <v>47</v>
      </c>
      <c r="M27" s="139">
        <v>54</v>
      </c>
    </row>
    <row r="28" spans="1:13" ht="15.75" x14ac:dyDescent="0.25">
      <c r="A28" s="135" t="s">
        <v>1093</v>
      </c>
      <c r="B28" s="136">
        <v>0</v>
      </c>
      <c r="C28" s="137">
        <v>0</v>
      </c>
      <c r="D28" s="138">
        <v>0</v>
      </c>
      <c r="E28" s="139">
        <v>0</v>
      </c>
      <c r="F28" s="136">
        <v>0</v>
      </c>
      <c r="G28" s="137">
        <v>0</v>
      </c>
      <c r="H28" s="138">
        <v>6</v>
      </c>
      <c r="I28" s="139">
        <v>6</v>
      </c>
      <c r="J28" s="136">
        <v>0</v>
      </c>
      <c r="K28" s="137">
        <v>0</v>
      </c>
      <c r="L28" s="138">
        <v>6</v>
      </c>
      <c r="M28" s="139">
        <v>6</v>
      </c>
    </row>
    <row r="29" spans="1:13" ht="15.75" x14ac:dyDescent="0.25">
      <c r="A29" s="157" t="s">
        <v>1062</v>
      </c>
      <c r="B29" s="158">
        <v>594</v>
      </c>
      <c r="C29" s="159">
        <v>334</v>
      </c>
      <c r="D29" s="160">
        <v>647</v>
      </c>
      <c r="E29" s="161">
        <v>1575</v>
      </c>
      <c r="F29" s="158">
        <v>1152</v>
      </c>
      <c r="G29" s="159">
        <v>759</v>
      </c>
      <c r="H29" s="160">
        <v>1395</v>
      </c>
      <c r="I29" s="161">
        <v>3306</v>
      </c>
      <c r="J29" s="158">
        <v>1746</v>
      </c>
      <c r="K29" s="159">
        <v>1093</v>
      </c>
      <c r="L29" s="160">
        <v>2042</v>
      </c>
      <c r="M29" s="161">
        <v>4881</v>
      </c>
    </row>
    <row r="30" spans="1:13" ht="15.75" x14ac:dyDescent="0.25">
      <c r="A30" s="163" t="s">
        <v>1088</v>
      </c>
      <c r="B30" s="170"/>
      <c r="C30" s="171"/>
      <c r="D30" s="171"/>
      <c r="E30" s="164">
        <v>1575</v>
      </c>
      <c r="F30" s="170"/>
      <c r="G30" s="171"/>
      <c r="H30" s="171"/>
      <c r="I30" s="164">
        <v>3306</v>
      </c>
      <c r="J30" s="170"/>
      <c r="K30" s="171"/>
      <c r="L30" s="171"/>
      <c r="M30" s="164">
        <v>4881</v>
      </c>
    </row>
    <row r="31" spans="1:13" x14ac:dyDescent="0.25">
      <c r="A31" s="125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</row>
    <row r="32" spans="1:13" ht="18.75" x14ac:dyDescent="0.3">
      <c r="A32" s="182" t="s">
        <v>1160</v>
      </c>
      <c r="B32" s="182"/>
      <c r="C32" s="182"/>
      <c r="D32" s="182"/>
      <c r="E32" s="182"/>
      <c r="F32" s="182"/>
      <c r="G32" s="182"/>
      <c r="H32" s="182"/>
      <c r="I32" s="182"/>
      <c r="J32" s="182"/>
      <c r="K32" s="182"/>
      <c r="L32" s="182"/>
      <c r="M32" s="182"/>
    </row>
    <row r="33" spans="1:14" x14ac:dyDescent="0.25">
      <c r="A33" s="125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</row>
    <row r="34" spans="1:14" ht="15" customHeight="1" x14ac:dyDescent="0.25">
      <c r="A34" s="220" t="s">
        <v>246</v>
      </c>
      <c r="B34" s="183" t="s">
        <v>1078</v>
      </c>
      <c r="C34" s="184"/>
      <c r="D34" s="184"/>
      <c r="E34" s="184"/>
      <c r="F34" s="184"/>
      <c r="G34" s="184"/>
      <c r="H34" s="184"/>
      <c r="I34" s="185"/>
      <c r="J34" s="186" t="s">
        <v>1062</v>
      </c>
      <c r="K34" s="187"/>
      <c r="L34" s="187"/>
      <c r="M34" s="188"/>
    </row>
    <row r="35" spans="1:14" ht="15" customHeight="1" x14ac:dyDescent="0.25">
      <c r="A35" s="221"/>
      <c r="B35" s="183" t="s">
        <v>1079</v>
      </c>
      <c r="C35" s="184"/>
      <c r="D35" s="184"/>
      <c r="E35" s="185"/>
      <c r="F35" s="183" t="s">
        <v>1064</v>
      </c>
      <c r="G35" s="184"/>
      <c r="H35" s="184"/>
      <c r="I35" s="185"/>
      <c r="J35" s="189"/>
      <c r="K35" s="190"/>
      <c r="L35" s="190"/>
      <c r="M35" s="191"/>
    </row>
    <row r="36" spans="1:14" ht="45" x14ac:dyDescent="0.25">
      <c r="A36" s="222"/>
      <c r="B36" s="175" t="s">
        <v>1080</v>
      </c>
      <c r="C36" s="176" t="s">
        <v>1081</v>
      </c>
      <c r="D36" s="177" t="s">
        <v>1082</v>
      </c>
      <c r="E36" s="178" t="s">
        <v>695</v>
      </c>
      <c r="F36" s="175" t="s">
        <v>1080</v>
      </c>
      <c r="G36" s="176" t="s">
        <v>1081</v>
      </c>
      <c r="H36" s="177" t="s">
        <v>1082</v>
      </c>
      <c r="I36" s="178" t="s">
        <v>695</v>
      </c>
      <c r="J36" s="175" t="s">
        <v>1080</v>
      </c>
      <c r="K36" s="176" t="s">
        <v>1081</v>
      </c>
      <c r="L36" s="177" t="s">
        <v>1082</v>
      </c>
      <c r="M36" s="127" t="s">
        <v>695</v>
      </c>
    </row>
    <row r="37" spans="1:14" ht="15.75" x14ac:dyDescent="0.25">
      <c r="A37" s="129" t="s">
        <v>264</v>
      </c>
      <c r="B37" s="130">
        <v>276</v>
      </c>
      <c r="C37" s="131">
        <v>146</v>
      </c>
      <c r="D37" s="132">
        <v>319</v>
      </c>
      <c r="E37" s="133">
        <v>741</v>
      </c>
      <c r="F37" s="130">
        <v>537</v>
      </c>
      <c r="G37" s="131">
        <v>270</v>
      </c>
      <c r="H37" s="132">
        <v>527</v>
      </c>
      <c r="I37" s="133">
        <v>1334</v>
      </c>
      <c r="J37" s="130">
        <v>813</v>
      </c>
      <c r="K37" s="131">
        <v>416</v>
      </c>
      <c r="L37" s="132">
        <v>846</v>
      </c>
      <c r="M37" s="133">
        <v>2075</v>
      </c>
    </row>
    <row r="38" spans="1:14" ht="15.75" x14ac:dyDescent="0.25">
      <c r="A38" s="135" t="s">
        <v>1068</v>
      </c>
      <c r="B38" s="136">
        <v>0</v>
      </c>
      <c r="C38" s="137">
        <v>0</v>
      </c>
      <c r="D38" s="138">
        <v>0</v>
      </c>
      <c r="E38" s="139">
        <v>0</v>
      </c>
      <c r="F38" s="136">
        <v>0</v>
      </c>
      <c r="G38" s="137">
        <v>0</v>
      </c>
      <c r="H38" s="138">
        <v>45</v>
      </c>
      <c r="I38" s="139">
        <v>45</v>
      </c>
      <c r="J38" s="136">
        <v>0</v>
      </c>
      <c r="K38" s="137">
        <v>0</v>
      </c>
      <c r="L38" s="138">
        <v>45</v>
      </c>
      <c r="M38" s="139">
        <v>45</v>
      </c>
    </row>
    <row r="39" spans="1:14" ht="15.75" x14ac:dyDescent="0.25">
      <c r="A39" s="135" t="s">
        <v>267</v>
      </c>
      <c r="B39" s="136">
        <v>0</v>
      </c>
      <c r="C39" s="137">
        <v>0</v>
      </c>
      <c r="D39" s="138">
        <v>0</v>
      </c>
      <c r="E39" s="139">
        <v>0</v>
      </c>
      <c r="F39" s="136">
        <v>0</v>
      </c>
      <c r="G39" s="137">
        <v>45</v>
      </c>
      <c r="H39" s="138">
        <v>41</v>
      </c>
      <c r="I39" s="139">
        <v>86</v>
      </c>
      <c r="J39" s="136">
        <v>0</v>
      </c>
      <c r="K39" s="137">
        <v>45</v>
      </c>
      <c r="L39" s="138">
        <v>41</v>
      </c>
      <c r="M39" s="139">
        <v>86</v>
      </c>
    </row>
    <row r="40" spans="1:14" ht="15.75" x14ac:dyDescent="0.25">
      <c r="A40" s="135" t="s">
        <v>1084</v>
      </c>
      <c r="B40" s="136">
        <v>2</v>
      </c>
      <c r="C40" s="137">
        <v>1</v>
      </c>
      <c r="D40" s="138">
        <v>4</v>
      </c>
      <c r="E40" s="139">
        <v>7</v>
      </c>
      <c r="F40" s="136">
        <v>6</v>
      </c>
      <c r="G40" s="137">
        <v>10</v>
      </c>
      <c r="H40" s="138">
        <v>10</v>
      </c>
      <c r="I40" s="139">
        <v>26</v>
      </c>
      <c r="J40" s="136">
        <v>8</v>
      </c>
      <c r="K40" s="137">
        <v>11</v>
      </c>
      <c r="L40" s="138">
        <v>14</v>
      </c>
      <c r="M40" s="139">
        <v>33</v>
      </c>
    </row>
    <row r="41" spans="1:14" ht="15.75" x14ac:dyDescent="0.25">
      <c r="A41" s="135" t="s">
        <v>1085</v>
      </c>
      <c r="B41" s="136">
        <v>0</v>
      </c>
      <c r="C41" s="137">
        <v>1</v>
      </c>
      <c r="D41" s="138">
        <v>1</v>
      </c>
      <c r="E41" s="139">
        <v>2</v>
      </c>
      <c r="F41" s="136">
        <v>1</v>
      </c>
      <c r="G41" s="137">
        <v>1</v>
      </c>
      <c r="H41" s="138">
        <v>3</v>
      </c>
      <c r="I41" s="139">
        <v>5</v>
      </c>
      <c r="J41" s="136">
        <v>1</v>
      </c>
      <c r="K41" s="137">
        <v>2</v>
      </c>
      <c r="L41" s="138">
        <v>4</v>
      </c>
      <c r="M41" s="139">
        <v>7</v>
      </c>
    </row>
    <row r="42" spans="1:14" ht="15.75" x14ac:dyDescent="0.25">
      <c r="A42" s="135" t="s">
        <v>268</v>
      </c>
      <c r="B42" s="136">
        <v>0</v>
      </c>
      <c r="C42" s="137">
        <v>0</v>
      </c>
      <c r="D42" s="138">
        <v>0</v>
      </c>
      <c r="E42" s="139">
        <v>0</v>
      </c>
      <c r="F42" s="136">
        <v>1</v>
      </c>
      <c r="G42" s="137">
        <v>4</v>
      </c>
      <c r="H42" s="138">
        <v>16</v>
      </c>
      <c r="I42" s="139">
        <v>21</v>
      </c>
      <c r="J42" s="136">
        <v>1</v>
      </c>
      <c r="K42" s="137">
        <v>4</v>
      </c>
      <c r="L42" s="138">
        <v>16</v>
      </c>
      <c r="M42" s="139">
        <v>21</v>
      </c>
    </row>
    <row r="43" spans="1:14" ht="15.75" x14ac:dyDescent="0.25">
      <c r="A43" s="135" t="s">
        <v>1093</v>
      </c>
      <c r="B43" s="136">
        <v>0</v>
      </c>
      <c r="C43" s="137">
        <v>0</v>
      </c>
      <c r="D43" s="138">
        <v>0</v>
      </c>
      <c r="E43" s="139">
        <v>0</v>
      </c>
      <c r="F43" s="136">
        <v>0</v>
      </c>
      <c r="G43" s="137">
        <v>0</v>
      </c>
      <c r="H43" s="138">
        <v>4</v>
      </c>
      <c r="I43" s="139">
        <v>4</v>
      </c>
      <c r="J43" s="136">
        <v>0</v>
      </c>
      <c r="K43" s="137">
        <v>0</v>
      </c>
      <c r="L43" s="138">
        <v>4</v>
      </c>
      <c r="M43" s="139">
        <v>4</v>
      </c>
    </row>
    <row r="44" spans="1:14" ht="15.75" x14ac:dyDescent="0.25">
      <c r="A44" s="157" t="s">
        <v>1062</v>
      </c>
      <c r="B44" s="158">
        <v>278</v>
      </c>
      <c r="C44" s="159">
        <v>148</v>
      </c>
      <c r="D44" s="160">
        <v>324</v>
      </c>
      <c r="E44" s="161">
        <v>750</v>
      </c>
      <c r="F44" s="158">
        <v>545</v>
      </c>
      <c r="G44" s="159">
        <v>330</v>
      </c>
      <c r="H44" s="160">
        <v>646</v>
      </c>
      <c r="I44" s="161">
        <v>1521</v>
      </c>
      <c r="J44" s="158">
        <v>823</v>
      </c>
      <c r="K44" s="159">
        <v>478</v>
      </c>
      <c r="L44" s="160">
        <v>970</v>
      </c>
      <c r="M44" s="161">
        <v>2271</v>
      </c>
      <c r="N44" s="156"/>
    </row>
    <row r="45" spans="1:14" ht="15.75" x14ac:dyDescent="0.25">
      <c r="A45" s="165" t="s">
        <v>1089</v>
      </c>
      <c r="B45" s="173"/>
      <c r="C45" s="174"/>
      <c r="D45" s="174"/>
      <c r="E45" s="162">
        <v>0.47619047619047616</v>
      </c>
      <c r="F45" s="173"/>
      <c r="G45" s="174"/>
      <c r="H45" s="174"/>
      <c r="I45" s="162">
        <v>0.46007259528130673</v>
      </c>
      <c r="J45" s="173"/>
      <c r="K45" s="174"/>
      <c r="L45" s="174"/>
      <c r="M45" s="162">
        <v>0.46527350952673635</v>
      </c>
    </row>
    <row r="46" spans="1:14" ht="15.75" x14ac:dyDescent="0.25">
      <c r="A46" s="146"/>
      <c r="B46" s="146"/>
      <c r="C46" s="146"/>
      <c r="D46" s="146"/>
      <c r="E46" s="147"/>
      <c r="F46" s="146"/>
      <c r="G46" s="146"/>
      <c r="H46" s="146"/>
      <c r="I46" s="147"/>
      <c r="J46" s="146"/>
      <c r="K46" s="146"/>
      <c r="L46" s="146"/>
      <c r="M46" s="147"/>
    </row>
    <row r="47" spans="1:14" ht="18.75" customHeight="1" x14ac:dyDescent="0.25">
      <c r="A47" s="192" t="s">
        <v>1161</v>
      </c>
      <c r="B47" s="192"/>
      <c r="C47" s="192"/>
      <c r="D47" s="192"/>
      <c r="E47" s="192"/>
      <c r="F47" s="192"/>
      <c r="G47" s="192"/>
      <c r="H47" s="192"/>
      <c r="I47" s="192"/>
      <c r="J47" s="192"/>
      <c r="K47" s="192"/>
      <c r="L47" s="192"/>
      <c r="M47" s="192"/>
    </row>
    <row r="48" spans="1:14" x14ac:dyDescent="0.25">
      <c r="A48" s="125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</row>
    <row r="49" spans="1:13" ht="15" customHeight="1" x14ac:dyDescent="0.25">
      <c r="A49" s="220" t="s">
        <v>246</v>
      </c>
      <c r="B49" s="183" t="s">
        <v>1078</v>
      </c>
      <c r="C49" s="184"/>
      <c r="D49" s="184"/>
      <c r="E49" s="184"/>
      <c r="F49" s="184"/>
      <c r="G49" s="184"/>
      <c r="H49" s="184"/>
      <c r="I49" s="185"/>
      <c r="J49" s="186" t="s">
        <v>1062</v>
      </c>
      <c r="K49" s="187"/>
      <c r="L49" s="187"/>
      <c r="M49" s="188"/>
    </row>
    <row r="50" spans="1:13" ht="15" customHeight="1" x14ac:dyDescent="0.25">
      <c r="A50" s="221"/>
      <c r="B50" s="183" t="s">
        <v>1079</v>
      </c>
      <c r="C50" s="184"/>
      <c r="D50" s="184"/>
      <c r="E50" s="185"/>
      <c r="F50" s="183" t="s">
        <v>1064</v>
      </c>
      <c r="G50" s="184"/>
      <c r="H50" s="184"/>
      <c r="I50" s="185"/>
      <c r="J50" s="189"/>
      <c r="K50" s="190"/>
      <c r="L50" s="190"/>
      <c r="M50" s="191"/>
    </row>
    <row r="51" spans="1:13" ht="45" x14ac:dyDescent="0.25">
      <c r="A51" s="222"/>
      <c r="B51" s="175" t="s">
        <v>1080</v>
      </c>
      <c r="C51" s="176" t="s">
        <v>1081</v>
      </c>
      <c r="D51" s="177" t="s">
        <v>1082</v>
      </c>
      <c r="E51" s="178" t="s">
        <v>695</v>
      </c>
      <c r="F51" s="175" t="s">
        <v>1080</v>
      </c>
      <c r="G51" s="176" t="s">
        <v>1081</v>
      </c>
      <c r="H51" s="177" t="s">
        <v>1082</v>
      </c>
      <c r="I51" s="178" t="s">
        <v>695</v>
      </c>
      <c r="J51" s="175" t="s">
        <v>1080</v>
      </c>
      <c r="K51" s="176" t="s">
        <v>1081</v>
      </c>
      <c r="L51" s="177" t="s">
        <v>1082</v>
      </c>
      <c r="M51" s="127" t="s">
        <v>695</v>
      </c>
    </row>
    <row r="52" spans="1:13" ht="15.75" x14ac:dyDescent="0.25">
      <c r="A52" s="129" t="s">
        <v>264</v>
      </c>
      <c r="B52" s="148">
        <v>11737814</v>
      </c>
      <c r="C52" s="149">
        <v>66288983</v>
      </c>
      <c r="D52" s="150">
        <v>652456587</v>
      </c>
      <c r="E52" s="151">
        <v>730483384</v>
      </c>
      <c r="F52" s="148">
        <v>24038405</v>
      </c>
      <c r="G52" s="149">
        <v>116585874</v>
      </c>
      <c r="H52" s="150">
        <v>1068080200</v>
      </c>
      <c r="I52" s="151">
        <v>1208704479</v>
      </c>
      <c r="J52" s="148">
        <v>35776219</v>
      </c>
      <c r="K52" s="149">
        <v>182874857</v>
      </c>
      <c r="L52" s="150">
        <v>1720536787</v>
      </c>
      <c r="M52" s="151">
        <v>1939187863</v>
      </c>
    </row>
    <row r="53" spans="1:13" ht="15.75" x14ac:dyDescent="0.25">
      <c r="A53" s="135" t="s">
        <v>1068</v>
      </c>
      <c r="B53" s="152">
        <v>0</v>
      </c>
      <c r="C53" s="153">
        <v>0</v>
      </c>
      <c r="D53" s="154">
        <v>0</v>
      </c>
      <c r="E53" s="155">
        <v>0</v>
      </c>
      <c r="F53" s="152">
        <v>0</v>
      </c>
      <c r="G53" s="153">
        <v>0</v>
      </c>
      <c r="H53" s="154">
        <v>210520595</v>
      </c>
      <c r="I53" s="155">
        <v>210520595</v>
      </c>
      <c r="J53" s="152">
        <v>0</v>
      </c>
      <c r="K53" s="153">
        <v>0</v>
      </c>
      <c r="L53" s="154">
        <v>210520595</v>
      </c>
      <c r="M53" s="155">
        <v>210520595</v>
      </c>
    </row>
    <row r="54" spans="1:13" ht="15.75" x14ac:dyDescent="0.25">
      <c r="A54" s="135" t="s">
        <v>267</v>
      </c>
      <c r="B54" s="152">
        <v>0</v>
      </c>
      <c r="C54" s="153">
        <v>0</v>
      </c>
      <c r="D54" s="154">
        <v>0</v>
      </c>
      <c r="E54" s="155">
        <v>0</v>
      </c>
      <c r="F54" s="152">
        <v>0</v>
      </c>
      <c r="G54" s="153">
        <v>32853047</v>
      </c>
      <c r="H54" s="154">
        <v>113906199</v>
      </c>
      <c r="I54" s="155">
        <v>146759246</v>
      </c>
      <c r="J54" s="152">
        <v>0</v>
      </c>
      <c r="K54" s="153">
        <v>32853047</v>
      </c>
      <c r="L54" s="154">
        <v>113906199</v>
      </c>
      <c r="M54" s="155">
        <v>146759246</v>
      </c>
    </row>
    <row r="55" spans="1:13" ht="15.75" x14ac:dyDescent="0.25">
      <c r="A55" s="135" t="s">
        <v>1084</v>
      </c>
      <c r="B55" s="152">
        <v>530626</v>
      </c>
      <c r="C55" s="153">
        <v>345521</v>
      </c>
      <c r="D55" s="154">
        <v>26225709</v>
      </c>
      <c r="E55" s="155">
        <v>27101856</v>
      </c>
      <c r="F55" s="152">
        <v>1156594</v>
      </c>
      <c r="G55" s="153">
        <v>3284683</v>
      </c>
      <c r="H55" s="154">
        <v>32038045</v>
      </c>
      <c r="I55" s="155">
        <v>36479322</v>
      </c>
      <c r="J55" s="152">
        <v>1687220</v>
      </c>
      <c r="K55" s="153">
        <v>3630204</v>
      </c>
      <c r="L55" s="154">
        <v>58263754</v>
      </c>
      <c r="M55" s="155">
        <v>63581178</v>
      </c>
    </row>
    <row r="56" spans="1:13" ht="15.75" x14ac:dyDescent="0.25">
      <c r="A56" s="135" t="s">
        <v>1085</v>
      </c>
      <c r="B56" s="152">
        <v>0</v>
      </c>
      <c r="C56" s="153">
        <v>470336</v>
      </c>
      <c r="D56" s="154">
        <v>642614</v>
      </c>
      <c r="E56" s="155">
        <v>1112950</v>
      </c>
      <c r="F56" s="152">
        <v>203586</v>
      </c>
      <c r="G56" s="153">
        <v>1014922</v>
      </c>
      <c r="H56" s="154">
        <v>8408439</v>
      </c>
      <c r="I56" s="155">
        <v>9626947</v>
      </c>
      <c r="J56" s="152">
        <v>203586</v>
      </c>
      <c r="K56" s="153">
        <v>1485258</v>
      </c>
      <c r="L56" s="154">
        <v>9051053</v>
      </c>
      <c r="M56" s="155">
        <v>10739897</v>
      </c>
    </row>
    <row r="57" spans="1:13" ht="15.75" x14ac:dyDescent="0.25">
      <c r="A57" s="135" t="s">
        <v>268</v>
      </c>
      <c r="B57" s="152">
        <v>0</v>
      </c>
      <c r="C57" s="153">
        <v>0</v>
      </c>
      <c r="D57" s="154">
        <v>0</v>
      </c>
      <c r="E57" s="155">
        <v>0</v>
      </c>
      <c r="F57" s="152">
        <v>20270</v>
      </c>
      <c r="G57" s="153">
        <v>2886749</v>
      </c>
      <c r="H57" s="154">
        <v>39351939</v>
      </c>
      <c r="I57" s="155">
        <v>42258958</v>
      </c>
      <c r="J57" s="152">
        <v>20270</v>
      </c>
      <c r="K57" s="153">
        <v>2886749</v>
      </c>
      <c r="L57" s="154">
        <v>39351939</v>
      </c>
      <c r="M57" s="155">
        <v>42258958</v>
      </c>
    </row>
    <row r="58" spans="1:13" ht="15.75" x14ac:dyDescent="0.25">
      <c r="A58" s="135" t="s">
        <v>1093</v>
      </c>
      <c r="B58" s="152">
        <v>0</v>
      </c>
      <c r="C58" s="153">
        <v>0</v>
      </c>
      <c r="D58" s="154">
        <v>0</v>
      </c>
      <c r="E58" s="155">
        <v>0</v>
      </c>
      <c r="F58" s="152">
        <v>0</v>
      </c>
      <c r="G58" s="153">
        <v>0</v>
      </c>
      <c r="H58" s="154">
        <v>4012177</v>
      </c>
      <c r="I58" s="155">
        <v>4012177</v>
      </c>
      <c r="J58" s="152">
        <v>0</v>
      </c>
      <c r="K58" s="153">
        <v>0</v>
      </c>
      <c r="L58" s="154">
        <v>4012177</v>
      </c>
      <c r="M58" s="155">
        <v>4012177</v>
      </c>
    </row>
    <row r="59" spans="1:13" ht="15.75" x14ac:dyDescent="0.25">
      <c r="A59" s="157" t="s">
        <v>1062</v>
      </c>
      <c r="B59" s="166">
        <v>12268440</v>
      </c>
      <c r="C59" s="167">
        <v>67104840</v>
      </c>
      <c r="D59" s="168">
        <v>679324910</v>
      </c>
      <c r="E59" s="169">
        <v>758698190</v>
      </c>
      <c r="F59" s="166">
        <v>25418855</v>
      </c>
      <c r="G59" s="167">
        <v>156625275</v>
      </c>
      <c r="H59" s="168">
        <v>1476317594</v>
      </c>
      <c r="I59" s="169">
        <v>1658361724</v>
      </c>
      <c r="J59" s="166">
        <v>37687295</v>
      </c>
      <c r="K59" s="167">
        <v>223730115</v>
      </c>
      <c r="L59" s="168">
        <v>2155642504</v>
      </c>
      <c r="M59" s="169">
        <v>2417059914</v>
      </c>
    </row>
    <row r="60" spans="1:13" x14ac:dyDescent="0.25">
      <c r="A60" s="125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</row>
  </sheetData>
  <mergeCells count="24">
    <mergeCell ref="A47:M47"/>
    <mergeCell ref="A49:A51"/>
    <mergeCell ref="B49:I49"/>
    <mergeCell ref="J49:M50"/>
    <mergeCell ref="B50:E50"/>
    <mergeCell ref="F50:I50"/>
    <mergeCell ref="A32:M32"/>
    <mergeCell ref="A34:A36"/>
    <mergeCell ref="B34:I34"/>
    <mergeCell ref="J34:M35"/>
    <mergeCell ref="B35:E35"/>
    <mergeCell ref="F35:I35"/>
    <mergeCell ref="A17:M17"/>
    <mergeCell ref="A19:A21"/>
    <mergeCell ref="B19:I19"/>
    <mergeCell ref="J19:M20"/>
    <mergeCell ref="B20:E20"/>
    <mergeCell ref="F20:I20"/>
    <mergeCell ref="A2:M2"/>
    <mergeCell ref="A4:A6"/>
    <mergeCell ref="B4:I4"/>
    <mergeCell ref="J4:M5"/>
    <mergeCell ref="B5:E5"/>
    <mergeCell ref="F5:I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281" scale="57" orientation="landscape" r:id="rId1"/>
  <rowBreaks count="1" manualBreakCount="1">
    <brk id="3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B1C36-4F91-4B40-ADE6-5E34DD80BC47}">
  <dimension ref="A1:BB268"/>
  <sheetViews>
    <sheetView showGridLines="0" topLeftCell="K1" zoomScale="90" zoomScaleNormal="90" zoomScaleSheetLayoutView="90" workbookViewId="0">
      <selection activeCell="S2" sqref="S2"/>
    </sheetView>
  </sheetViews>
  <sheetFormatPr baseColWidth="10" defaultRowHeight="15" x14ac:dyDescent="0.25"/>
  <cols>
    <col min="1" max="1" width="2" customWidth="1"/>
    <col min="2" max="2" width="9.28515625" style="1" hidden="1" customWidth="1"/>
    <col min="3" max="3" width="40.42578125" style="1" customWidth="1"/>
    <col min="4" max="5" width="13.42578125" customWidth="1"/>
    <col min="6" max="6" width="18.42578125" bestFit="1" customWidth="1"/>
    <col min="7" max="7" width="15.28515625" bestFit="1" customWidth="1"/>
    <col min="8" max="9" width="13.42578125" customWidth="1"/>
    <col min="10" max="10" width="18.42578125" bestFit="1" customWidth="1"/>
    <col min="11" max="11" width="14.140625" customWidth="1"/>
    <col min="12" max="13" width="13.42578125" customWidth="1"/>
    <col min="14" max="14" width="18.42578125" bestFit="1" customWidth="1"/>
    <col min="15" max="15" width="15.28515625" bestFit="1" customWidth="1"/>
    <col min="16" max="16" width="1.85546875" customWidth="1"/>
    <col min="17" max="17" width="19" customWidth="1"/>
    <col min="18" max="18" width="23.5703125" customWidth="1"/>
    <col min="19" max="19" width="13.5703125" customWidth="1"/>
    <col min="20" max="32" width="9.7109375" customWidth="1"/>
  </cols>
  <sheetData>
    <row r="1" spans="2:28" ht="45" x14ac:dyDescent="0.25">
      <c r="T1" s="85" t="s">
        <v>982</v>
      </c>
      <c r="U1" t="e" cm="1" vm="1">
        <f t="array" aca="1" ref="U1" ca="1">IF(_xlfn._TRO_TRAILING($T:$T)=0,"n",_xlfn.XLOOKUP(_xlfn._TRO_TRAILING(S:S),#REF!,#REF!))</f>
        <v>#NAME?</v>
      </c>
      <c r="X1" s="86" t="s">
        <v>983</v>
      </c>
      <c r="Y1" s="86">
        <f ca="1">+COUNTIF($U:$U,X1)</f>
        <v>0</v>
      </c>
      <c r="AA1" s="86" t="s">
        <v>984</v>
      </c>
      <c r="AB1" s="86">
        <f ca="1">+Y1</f>
        <v>0</v>
      </c>
    </row>
    <row r="2" spans="2:28" ht="46.5" customHeight="1" x14ac:dyDescent="0.25">
      <c r="B2" s="87" t="s">
        <v>985</v>
      </c>
      <c r="C2" s="87" t="s">
        <v>986</v>
      </c>
      <c r="E2" s="87" t="s">
        <v>987</v>
      </c>
      <c r="F2" s="88" t="s">
        <v>988</v>
      </c>
      <c r="G2" s="88"/>
      <c r="H2" s="89" t="s">
        <v>989</v>
      </c>
      <c r="I2" s="89" t="s">
        <v>990</v>
      </c>
      <c r="J2" s="89" t="s">
        <v>991</v>
      </c>
      <c r="K2" s="90" t="s">
        <v>992</v>
      </c>
      <c r="L2" s="85"/>
      <c r="S2" t="e" cm="1" vm="1">
        <f t="array" aca="1" ref="S2" ca="1">_xlfn.GROUPBY(_xlfn._TRO_TRAILING(#REF!),IF(_xlfn._TRO_TRAILING(#REF!)="",0,1),_xleta.SUM,1)</f>
        <v>#NAME?</v>
      </c>
      <c r="X2" s="86" t="s">
        <v>632</v>
      </c>
      <c r="Y2" s="86">
        <f ca="1">+COUNTIF($U:$U,X2)</f>
        <v>0</v>
      </c>
      <c r="AA2" s="86" t="s">
        <v>993</v>
      </c>
      <c r="AB2" s="86">
        <f ca="1">+Y2+Y3</f>
        <v>0</v>
      </c>
    </row>
    <row r="3" spans="2:28" ht="18" customHeight="1" x14ac:dyDescent="0.25">
      <c r="B3" s="87">
        <v>0</v>
      </c>
      <c r="C3" s="87" t="s">
        <v>994</v>
      </c>
      <c r="E3" s="91" t="s">
        <v>995</v>
      </c>
      <c r="F3" s="1" t="str">
        <f>CONCATENATE(E3,"_",$C$3)</f>
        <v>H_1_[hasta 3]</v>
      </c>
      <c r="G3" s="1"/>
      <c r="H3" s="1" t="e">
        <f>SUMIF(#REF!,Datos!F3,#REF!)</f>
        <v>#REF!</v>
      </c>
      <c r="I3" s="1" t="e">
        <f>COUNTIF(#REF!,Datos!F3)</f>
        <v>#REF!</v>
      </c>
      <c r="J3" s="1" t="e">
        <f>SUMIF(#REF!,Datos!F3,#REF!)</f>
        <v>#REF!</v>
      </c>
      <c r="K3" s="1" t="e">
        <f>COUNTIFS(#REF!,F3,#REF!,"&gt;0")</f>
        <v>#REF!</v>
      </c>
      <c r="X3" s="86" t="s">
        <v>996</v>
      </c>
      <c r="Y3" s="86">
        <f ca="1">+COUNTIF($U:$U,X3)</f>
        <v>0</v>
      </c>
      <c r="AA3" s="86" t="s">
        <v>1092</v>
      </c>
      <c r="AB3" s="86">
        <f ca="1">SUM(AB1:AB2)</f>
        <v>0</v>
      </c>
    </row>
    <row r="4" spans="2:28" x14ac:dyDescent="0.25">
      <c r="B4" s="87">
        <v>4</v>
      </c>
      <c r="C4" s="87" t="s">
        <v>997</v>
      </c>
      <c r="E4" s="91" t="s">
        <v>998</v>
      </c>
      <c r="F4" s="1" t="str">
        <f t="shared" ref="F4:F32" si="0">CONCATENATE(E4,"_",$C$3)</f>
        <v>H_2_[hasta 3]</v>
      </c>
      <c r="G4" s="1"/>
      <c r="H4" s="1" t="e">
        <f>SUMIF(#REF!,Datos!F4,#REF!)</f>
        <v>#REF!</v>
      </c>
      <c r="I4" s="1" t="e">
        <f>COUNTIF(#REF!,Datos!F4)</f>
        <v>#REF!</v>
      </c>
      <c r="J4" s="1" t="e">
        <f>SUMIF(#REF!,Datos!F4,#REF!)</f>
        <v>#REF!</v>
      </c>
      <c r="K4" s="1" t="e">
        <f>COUNTIFS(#REF!,F4,#REF!,"&gt;0")</f>
        <v>#REF!</v>
      </c>
      <c r="X4" s="86" t="s">
        <v>1090</v>
      </c>
      <c r="Y4" s="86">
        <f ca="1">+COUNTIF($U:$U,X4)</f>
        <v>0</v>
      </c>
      <c r="AB4">
        <f ca="1">(AB3+Y4)-Y5</f>
        <v>0</v>
      </c>
    </row>
    <row r="5" spans="2:28" x14ac:dyDescent="0.25">
      <c r="B5" s="87">
        <v>11</v>
      </c>
      <c r="C5" s="87" t="s">
        <v>999</v>
      </c>
      <c r="E5" s="91" t="s">
        <v>1000</v>
      </c>
      <c r="F5" s="1" t="str">
        <f t="shared" si="0"/>
        <v>H_3_[hasta 3]</v>
      </c>
      <c r="G5" s="1"/>
      <c r="H5" s="1" t="e">
        <f>SUMIF(#REF!,Datos!F5,#REF!)</f>
        <v>#REF!</v>
      </c>
      <c r="I5" s="1" t="e">
        <f>COUNTIF(#REF!,Datos!F5)</f>
        <v>#REF!</v>
      </c>
      <c r="J5" s="1" t="e">
        <f>SUMIF(#REF!,Datos!F5,#REF!)</f>
        <v>#REF!</v>
      </c>
      <c r="K5" s="1" t="e">
        <f>COUNTIFS(#REF!,F5,#REF!,"&gt;0")</f>
        <v>#REF!</v>
      </c>
      <c r="X5" s="86" t="s">
        <v>1091</v>
      </c>
      <c r="Y5" s="86">
        <f ca="1">SUM(Y1:Y4)</f>
        <v>0</v>
      </c>
    </row>
    <row r="6" spans="2:28" x14ac:dyDescent="0.25">
      <c r="B6" s="1">
        <v>400</v>
      </c>
      <c r="E6" s="91" t="s">
        <v>1001</v>
      </c>
      <c r="F6" s="1" t="str">
        <f t="shared" si="0"/>
        <v>H_4_[hasta 3]</v>
      </c>
      <c r="G6" s="1"/>
      <c r="H6" s="1" t="e">
        <f>SUMIF(#REF!,Datos!F6,#REF!)</f>
        <v>#REF!</v>
      </c>
      <c r="I6" s="1" t="e">
        <f>COUNTIF(#REF!,Datos!F6)</f>
        <v>#REF!</v>
      </c>
      <c r="J6" s="1" t="e">
        <f>SUMIF(#REF!,Datos!F6,#REF!)</f>
        <v>#REF!</v>
      </c>
      <c r="K6" s="1" t="e">
        <f>COUNTIFS(#REF!,F6,#REF!,"&gt;0")</f>
        <v>#REF!</v>
      </c>
    </row>
    <row r="7" spans="2:28" x14ac:dyDescent="0.25">
      <c r="E7" s="91" t="s">
        <v>1002</v>
      </c>
      <c r="F7" s="1" t="str">
        <f t="shared" si="0"/>
        <v>H_5A_[hasta 3]</v>
      </c>
      <c r="G7" s="1"/>
      <c r="H7" s="1" t="e">
        <f>SUMIF(#REF!,Datos!F7,#REF!)</f>
        <v>#REF!</v>
      </c>
      <c r="I7" s="1" t="e">
        <f>COUNTIF(#REF!,Datos!F7)</f>
        <v>#REF!</v>
      </c>
      <c r="J7" s="1" t="e">
        <f>SUMIF(#REF!,Datos!F7,#REF!)</f>
        <v>#REF!</v>
      </c>
      <c r="K7" s="1" t="e">
        <f>COUNTIFS(#REF!,F7,#REF!,"&gt;0")</f>
        <v>#REF!</v>
      </c>
    </row>
    <row r="8" spans="2:28" x14ac:dyDescent="0.25">
      <c r="E8" s="91" t="s">
        <v>1003</v>
      </c>
      <c r="F8" s="1" t="str">
        <f t="shared" si="0"/>
        <v>H_5B_[hasta 3]</v>
      </c>
      <c r="G8" s="1"/>
      <c r="H8" s="1" t="e">
        <f>SUMIF(#REF!,Datos!F8,#REF!)</f>
        <v>#REF!</v>
      </c>
      <c r="I8" s="1" t="e">
        <f>COUNTIF(#REF!,Datos!F8)</f>
        <v>#REF!</v>
      </c>
      <c r="J8" s="1" t="e">
        <f>SUMIF(#REF!,Datos!F8,#REF!)</f>
        <v>#REF!</v>
      </c>
      <c r="K8" s="1" t="e">
        <f>COUNTIFS(#REF!,F8,#REF!,"&gt;0")</f>
        <v>#REF!</v>
      </c>
    </row>
    <row r="9" spans="2:28" x14ac:dyDescent="0.25">
      <c r="B9" s="87" t="s">
        <v>987</v>
      </c>
      <c r="C9" s="87" t="s">
        <v>1004</v>
      </c>
      <c r="E9" s="91" t="s">
        <v>1005</v>
      </c>
      <c r="F9" s="1" t="str">
        <f t="shared" si="0"/>
        <v>H_6A_[hasta 3]</v>
      </c>
      <c r="G9" s="1"/>
      <c r="H9" s="1" t="e">
        <f>SUMIF(#REF!,Datos!F9,#REF!)</f>
        <v>#REF!</v>
      </c>
      <c r="I9" s="1" t="e">
        <f>COUNTIF(#REF!,Datos!F9)</f>
        <v>#REF!</v>
      </c>
      <c r="J9" s="1" t="e">
        <f>SUMIF(#REF!,Datos!F9,#REF!)</f>
        <v>#REF!</v>
      </c>
      <c r="K9" s="1" t="e">
        <f>COUNTIFS(#REF!,F9,#REF!,"&gt;0")</f>
        <v>#REF!</v>
      </c>
    </row>
    <row r="10" spans="2:28" x14ac:dyDescent="0.25">
      <c r="B10" s="91" t="s">
        <v>995</v>
      </c>
      <c r="C10" s="87" t="s">
        <v>1006</v>
      </c>
      <c r="E10" s="91" t="s">
        <v>1007</v>
      </c>
      <c r="F10" s="1" t="str">
        <f t="shared" si="0"/>
        <v>H_6B_[hasta 3]</v>
      </c>
      <c r="G10" s="1"/>
      <c r="H10" s="1" t="e">
        <f>SUMIF(#REF!,Datos!F10,#REF!)</f>
        <v>#REF!</v>
      </c>
      <c r="I10" s="1" t="e">
        <f>COUNTIF(#REF!,Datos!F10)</f>
        <v>#REF!</v>
      </c>
      <c r="J10" s="1" t="e">
        <f>SUMIF(#REF!,Datos!F10,#REF!)</f>
        <v>#REF!</v>
      </c>
      <c r="K10" s="1" t="e">
        <f>COUNTIFS(#REF!,F10,#REF!,"&gt;0")</f>
        <v>#REF!</v>
      </c>
    </row>
    <row r="11" spans="2:28" x14ac:dyDescent="0.25">
      <c r="B11" s="91" t="s">
        <v>998</v>
      </c>
      <c r="C11" s="87" t="s">
        <v>1008</v>
      </c>
      <c r="E11" s="91" t="s">
        <v>1009</v>
      </c>
      <c r="F11" s="1" t="str">
        <f t="shared" si="0"/>
        <v>H_7_[hasta 3]</v>
      </c>
      <c r="G11" s="1"/>
      <c r="H11" s="1" t="e">
        <f>SUMIF(#REF!,Datos!F11,#REF!)</f>
        <v>#REF!</v>
      </c>
      <c r="I11" s="1" t="e">
        <f>COUNTIF(#REF!,Datos!F11)</f>
        <v>#REF!</v>
      </c>
      <c r="J11" s="1" t="e">
        <f>SUMIF(#REF!,Datos!F11,#REF!)</f>
        <v>#REF!</v>
      </c>
      <c r="K11" s="1" t="e">
        <f>COUNTIFS(#REF!,F11,#REF!,"&gt;0")</f>
        <v>#REF!</v>
      </c>
    </row>
    <row r="12" spans="2:28" x14ac:dyDescent="0.25">
      <c r="B12" s="91" t="s">
        <v>1000</v>
      </c>
      <c r="C12" s="87" t="s">
        <v>1010</v>
      </c>
      <c r="E12" s="91" t="s">
        <v>1011</v>
      </c>
      <c r="F12" s="1" t="str">
        <f t="shared" si="0"/>
        <v>H_8_[hasta 3]</v>
      </c>
      <c r="G12" s="1"/>
      <c r="H12" s="1" t="e">
        <f>SUMIF(#REF!,Datos!F12,#REF!)</f>
        <v>#REF!</v>
      </c>
      <c r="I12" s="1" t="e">
        <f>COUNTIF(#REF!,Datos!F12)</f>
        <v>#REF!</v>
      </c>
      <c r="J12" s="1" t="e">
        <f>SUMIF(#REF!,Datos!F12,#REF!)</f>
        <v>#REF!</v>
      </c>
      <c r="K12" s="1" t="e">
        <f>COUNTIFS(#REF!,F12,#REF!,"&gt;0")</f>
        <v>#REF!</v>
      </c>
    </row>
    <row r="13" spans="2:28" x14ac:dyDescent="0.25">
      <c r="B13" s="91" t="s">
        <v>1001</v>
      </c>
      <c r="C13" s="87" t="s">
        <v>1012</v>
      </c>
      <c r="E13" s="91" t="s">
        <v>1013</v>
      </c>
      <c r="F13" s="1" t="str">
        <f t="shared" si="0"/>
        <v>H_9_[hasta 3]</v>
      </c>
      <c r="G13" s="1"/>
      <c r="H13" s="1" t="e">
        <f>SUMIF(#REF!,Datos!F13,#REF!)</f>
        <v>#REF!</v>
      </c>
      <c r="I13" s="1" t="e">
        <f>COUNTIF(#REF!,Datos!F13)</f>
        <v>#REF!</v>
      </c>
      <c r="J13" s="1" t="e">
        <f>SUMIF(#REF!,Datos!F13,#REF!)</f>
        <v>#REF!</v>
      </c>
      <c r="K13" s="1" t="e">
        <f>COUNTIFS(#REF!,F13,#REF!,"&gt;0")</f>
        <v>#REF!</v>
      </c>
    </row>
    <row r="14" spans="2:28" x14ac:dyDescent="0.25">
      <c r="B14" s="91" t="s">
        <v>1002</v>
      </c>
      <c r="C14" s="87" t="s">
        <v>1014</v>
      </c>
      <c r="E14" s="91" t="s">
        <v>1015</v>
      </c>
      <c r="F14" s="1" t="str">
        <f t="shared" si="0"/>
        <v>H_10_[hasta 3]</v>
      </c>
      <c r="G14" s="1"/>
      <c r="H14" s="1" t="e">
        <f>SUMIF(#REF!,Datos!F14,#REF!)</f>
        <v>#REF!</v>
      </c>
      <c r="I14" s="1" t="e">
        <f>COUNTIF(#REF!,Datos!F14)</f>
        <v>#REF!</v>
      </c>
      <c r="J14" s="1" t="e">
        <f>SUMIF(#REF!,Datos!F14,#REF!)</f>
        <v>#REF!</v>
      </c>
      <c r="K14" s="1" t="e">
        <f>COUNTIFS(#REF!,F14,#REF!,"&gt;0")</f>
        <v>#REF!</v>
      </c>
    </row>
    <row r="15" spans="2:28" x14ac:dyDescent="0.25">
      <c r="B15" s="91" t="s">
        <v>1003</v>
      </c>
      <c r="C15" s="87" t="s">
        <v>1016</v>
      </c>
      <c r="E15" s="91" t="s">
        <v>1017</v>
      </c>
      <c r="F15" s="1" t="str">
        <f t="shared" si="0"/>
        <v>H_11_[hasta 3]</v>
      </c>
      <c r="G15" s="1"/>
      <c r="H15" s="1" t="e">
        <f>SUMIF(#REF!,Datos!F15,#REF!)</f>
        <v>#REF!</v>
      </c>
      <c r="I15" s="1" t="e">
        <f>COUNTIF(#REF!,Datos!F15)</f>
        <v>#REF!</v>
      </c>
      <c r="J15" s="1" t="e">
        <f>SUMIF(#REF!,Datos!F15,#REF!)</f>
        <v>#REF!</v>
      </c>
      <c r="K15" s="1" t="e">
        <f>COUNTIFS(#REF!,F15,#REF!,"&gt;0")</f>
        <v>#REF!</v>
      </c>
    </row>
    <row r="16" spans="2:28" x14ac:dyDescent="0.25">
      <c r="B16" s="91" t="s">
        <v>1005</v>
      </c>
      <c r="C16" s="87" t="s">
        <v>1018</v>
      </c>
      <c r="E16" s="91" t="s">
        <v>1019</v>
      </c>
      <c r="F16" s="1" t="str">
        <f t="shared" si="0"/>
        <v>H_12_[hasta 3]</v>
      </c>
      <c r="G16" s="1"/>
      <c r="H16" s="1" t="e">
        <f>SUMIF(#REF!,Datos!F16,#REF!)</f>
        <v>#REF!</v>
      </c>
      <c r="I16" s="1" t="e">
        <f>COUNTIF(#REF!,Datos!F16)</f>
        <v>#REF!</v>
      </c>
      <c r="J16" s="1" t="e">
        <f>SUMIF(#REF!,Datos!F16,#REF!)</f>
        <v>#REF!</v>
      </c>
      <c r="K16" s="1" t="e">
        <f>COUNTIFS(#REF!,F16,#REF!,"&gt;0")</f>
        <v>#REF!</v>
      </c>
    </row>
    <row r="17" spans="2:11" x14ac:dyDescent="0.25">
      <c r="B17" s="91" t="s">
        <v>1007</v>
      </c>
      <c r="C17" s="87" t="s">
        <v>1020</v>
      </c>
      <c r="E17" s="91" t="s">
        <v>1021</v>
      </c>
      <c r="F17" s="1" t="str">
        <f t="shared" si="0"/>
        <v>H_13_[hasta 3]</v>
      </c>
      <c r="G17" s="1"/>
      <c r="H17" s="1" t="e">
        <f>SUMIF(#REF!,Datos!F17,#REF!)</f>
        <v>#REF!</v>
      </c>
      <c r="I17" s="1" t="e">
        <f>COUNTIF(#REF!,Datos!F17)</f>
        <v>#REF!</v>
      </c>
      <c r="J17" s="1" t="e">
        <f>SUMIF(#REF!,Datos!F17,#REF!)</f>
        <v>#REF!</v>
      </c>
      <c r="K17" s="1" t="e">
        <f>COUNTIFS(#REF!,F17,#REF!,"&gt;0")</f>
        <v>#REF!</v>
      </c>
    </row>
    <row r="18" spans="2:11" x14ac:dyDescent="0.25">
      <c r="B18" s="91" t="s">
        <v>1009</v>
      </c>
      <c r="C18" s="87" t="s">
        <v>1022</v>
      </c>
      <c r="E18" s="92" t="s">
        <v>1023</v>
      </c>
      <c r="F18" s="1" t="str">
        <f t="shared" si="0"/>
        <v>M_1_[hasta 3]</v>
      </c>
      <c r="G18" s="1"/>
      <c r="H18" s="1" t="e">
        <f>SUMIF(#REF!,Datos!F18,#REF!)</f>
        <v>#REF!</v>
      </c>
      <c r="I18" s="1" t="e">
        <f>COUNTIF(#REF!,Datos!F18)</f>
        <v>#REF!</v>
      </c>
      <c r="J18" s="1" t="e">
        <f>SUMIF(#REF!,Datos!F18,#REF!)</f>
        <v>#REF!</v>
      </c>
      <c r="K18" s="1" t="e">
        <f>COUNTIFS(#REF!,F18,#REF!,"&gt;0")</f>
        <v>#REF!</v>
      </c>
    </row>
    <row r="19" spans="2:11" x14ac:dyDescent="0.25">
      <c r="B19" s="91" t="s">
        <v>1011</v>
      </c>
      <c r="C19" s="87" t="s">
        <v>1024</v>
      </c>
      <c r="E19" s="92" t="s">
        <v>1025</v>
      </c>
      <c r="F19" s="1" t="str">
        <f t="shared" si="0"/>
        <v>M_2_[hasta 3]</v>
      </c>
      <c r="G19" s="1"/>
      <c r="H19" s="1" t="e">
        <f>SUMIF(#REF!,Datos!F19,#REF!)</f>
        <v>#REF!</v>
      </c>
      <c r="I19" s="1" t="e">
        <f>COUNTIF(#REF!,Datos!F19)</f>
        <v>#REF!</v>
      </c>
      <c r="J19" s="1" t="e">
        <f>SUMIF(#REF!,Datos!F19,#REF!)</f>
        <v>#REF!</v>
      </c>
      <c r="K19" s="1" t="e">
        <f>COUNTIFS(#REF!,F19,#REF!,"&gt;0")</f>
        <v>#REF!</v>
      </c>
    </row>
    <row r="20" spans="2:11" x14ac:dyDescent="0.25">
      <c r="B20" s="91" t="s">
        <v>1013</v>
      </c>
      <c r="C20" s="87" t="s">
        <v>1026</v>
      </c>
      <c r="E20" s="92" t="s">
        <v>1027</v>
      </c>
      <c r="F20" s="1" t="str">
        <f t="shared" si="0"/>
        <v>M_3_[hasta 3]</v>
      </c>
      <c r="G20" s="1"/>
      <c r="H20" s="1" t="e">
        <f>SUMIF(#REF!,Datos!F20,#REF!)</f>
        <v>#REF!</v>
      </c>
      <c r="I20" s="1" t="e">
        <f>COUNTIF(#REF!,Datos!F20)</f>
        <v>#REF!</v>
      </c>
      <c r="J20" s="1" t="e">
        <f>SUMIF(#REF!,Datos!F20,#REF!)</f>
        <v>#REF!</v>
      </c>
      <c r="K20" s="1" t="e">
        <f>COUNTIFS(#REF!,F20,#REF!,"&gt;0")</f>
        <v>#REF!</v>
      </c>
    </row>
    <row r="21" spans="2:11" x14ac:dyDescent="0.25">
      <c r="B21" s="91" t="s">
        <v>1015</v>
      </c>
      <c r="C21" s="87" t="s">
        <v>1028</v>
      </c>
      <c r="E21" s="92" t="s">
        <v>1029</v>
      </c>
      <c r="F21" s="1" t="str">
        <f t="shared" si="0"/>
        <v>M_4_[hasta 3]</v>
      </c>
      <c r="G21" s="1"/>
      <c r="H21" s="1" t="e">
        <f>SUMIF(#REF!,Datos!F21,#REF!)</f>
        <v>#REF!</v>
      </c>
      <c r="I21" s="1" t="e">
        <f>COUNTIF(#REF!,Datos!F21)</f>
        <v>#REF!</v>
      </c>
      <c r="J21" s="1" t="e">
        <f>SUMIF(#REF!,Datos!F21,#REF!)</f>
        <v>#REF!</v>
      </c>
      <c r="K21" s="1" t="e">
        <f>COUNTIFS(#REF!,F21,#REF!,"&gt;0")</f>
        <v>#REF!</v>
      </c>
    </row>
    <row r="22" spans="2:11" x14ac:dyDescent="0.25">
      <c r="B22" s="91" t="s">
        <v>1017</v>
      </c>
      <c r="C22" s="87" t="s">
        <v>1030</v>
      </c>
      <c r="E22" s="92" t="s">
        <v>1031</v>
      </c>
      <c r="F22" s="1" t="str">
        <f t="shared" si="0"/>
        <v>M_5A_[hasta 3]</v>
      </c>
      <c r="G22" s="1"/>
      <c r="H22" s="1" t="e">
        <f>SUMIF(#REF!,Datos!F22,#REF!)</f>
        <v>#REF!</v>
      </c>
      <c r="I22" s="1" t="e">
        <f>COUNTIF(#REF!,Datos!F22)</f>
        <v>#REF!</v>
      </c>
      <c r="J22" s="1" t="e">
        <f>SUMIF(#REF!,Datos!F22,#REF!)</f>
        <v>#REF!</v>
      </c>
      <c r="K22" s="1" t="e">
        <f>COUNTIFS(#REF!,F22,#REF!,"&gt;0")</f>
        <v>#REF!</v>
      </c>
    </row>
    <row r="23" spans="2:11" x14ac:dyDescent="0.25">
      <c r="B23" s="91" t="s">
        <v>1019</v>
      </c>
      <c r="C23" s="87" t="s">
        <v>1032</v>
      </c>
      <c r="E23" s="92" t="s">
        <v>1033</v>
      </c>
      <c r="F23" s="1" t="str">
        <f t="shared" si="0"/>
        <v>M_5B_[hasta 3]</v>
      </c>
      <c r="G23" s="1"/>
      <c r="H23" s="1" t="e">
        <f>SUMIF(#REF!,Datos!F23,#REF!)</f>
        <v>#REF!</v>
      </c>
      <c r="I23" s="1" t="e">
        <f>COUNTIF(#REF!,Datos!F23)</f>
        <v>#REF!</v>
      </c>
      <c r="J23" s="1" t="e">
        <f>SUMIF(#REF!,Datos!F23,#REF!)</f>
        <v>#REF!</v>
      </c>
      <c r="K23" s="1" t="e">
        <f>COUNTIFS(#REF!,F23,#REF!,"&gt;0")</f>
        <v>#REF!</v>
      </c>
    </row>
    <row r="24" spans="2:11" x14ac:dyDescent="0.25">
      <c r="B24" s="91" t="s">
        <v>1021</v>
      </c>
      <c r="C24" s="87" t="s">
        <v>1034</v>
      </c>
      <c r="E24" s="92" t="s">
        <v>1035</v>
      </c>
      <c r="F24" s="1" t="str">
        <f t="shared" si="0"/>
        <v>M_6A_[hasta 3]</v>
      </c>
      <c r="G24" s="1"/>
      <c r="H24" s="1" t="e">
        <f>SUMIF(#REF!,Datos!F24,#REF!)</f>
        <v>#REF!</v>
      </c>
      <c r="I24" s="1" t="e">
        <f>COUNTIF(#REF!,Datos!F24)</f>
        <v>#REF!</v>
      </c>
      <c r="J24" s="1" t="e">
        <f>SUMIF(#REF!,Datos!F24,#REF!)</f>
        <v>#REF!</v>
      </c>
      <c r="K24" s="1" t="e">
        <f>COUNTIFS(#REF!,F24,#REF!,"&gt;0")</f>
        <v>#REF!</v>
      </c>
    </row>
    <row r="25" spans="2:11" x14ac:dyDescent="0.25">
      <c r="B25" s="92" t="s">
        <v>1023</v>
      </c>
      <c r="C25" s="87" t="s">
        <v>1036</v>
      </c>
      <c r="E25" s="92" t="s">
        <v>1037</v>
      </c>
      <c r="F25" s="1" t="str">
        <f t="shared" si="0"/>
        <v>M_6B_[hasta 3]</v>
      </c>
      <c r="G25" s="1"/>
      <c r="H25" s="1" t="e">
        <f>SUMIF(#REF!,Datos!F25,#REF!)</f>
        <v>#REF!</v>
      </c>
      <c r="I25" s="1" t="e">
        <f>COUNTIF(#REF!,Datos!F25)</f>
        <v>#REF!</v>
      </c>
      <c r="J25" s="1" t="e">
        <f>SUMIF(#REF!,Datos!F25,#REF!)</f>
        <v>#REF!</v>
      </c>
      <c r="K25" s="1" t="e">
        <f>COUNTIFS(#REF!,F25,#REF!,"&gt;0")</f>
        <v>#REF!</v>
      </c>
    </row>
    <row r="26" spans="2:11" x14ac:dyDescent="0.25">
      <c r="B26" s="92" t="s">
        <v>1025</v>
      </c>
      <c r="C26" s="87" t="s">
        <v>1038</v>
      </c>
      <c r="E26" s="92" t="s">
        <v>1039</v>
      </c>
      <c r="F26" s="1" t="str">
        <f t="shared" si="0"/>
        <v>M_7_[hasta 3]</v>
      </c>
      <c r="G26" s="1"/>
      <c r="H26" s="1" t="e">
        <f>SUMIF(#REF!,Datos!F26,#REF!)</f>
        <v>#REF!</v>
      </c>
      <c r="I26" s="1" t="e">
        <f>COUNTIF(#REF!,Datos!F26)</f>
        <v>#REF!</v>
      </c>
      <c r="J26" s="1" t="e">
        <f>SUMIF(#REF!,Datos!F26,#REF!)</f>
        <v>#REF!</v>
      </c>
      <c r="K26" s="1" t="e">
        <f>COUNTIFS(#REF!,F26,#REF!,"&gt;0")</f>
        <v>#REF!</v>
      </c>
    </row>
    <row r="27" spans="2:11" x14ac:dyDescent="0.25">
      <c r="B27" s="92" t="s">
        <v>1027</v>
      </c>
      <c r="C27" s="87" t="s">
        <v>1040</v>
      </c>
      <c r="E27" s="92" t="s">
        <v>1041</v>
      </c>
      <c r="F27" s="1" t="str">
        <f t="shared" si="0"/>
        <v>M_8_[hasta 3]</v>
      </c>
      <c r="G27" s="1"/>
      <c r="H27" s="1" t="e">
        <f>SUMIF(#REF!,Datos!F27,#REF!)</f>
        <v>#REF!</v>
      </c>
      <c r="I27" s="1" t="e">
        <f>COUNTIF(#REF!,Datos!F27)</f>
        <v>#REF!</v>
      </c>
      <c r="J27" s="1" t="e">
        <f>SUMIF(#REF!,Datos!F27,#REF!)</f>
        <v>#REF!</v>
      </c>
      <c r="K27" s="1" t="e">
        <f>COUNTIFS(#REF!,F27,#REF!,"&gt;0")</f>
        <v>#REF!</v>
      </c>
    </row>
    <row r="28" spans="2:11" x14ac:dyDescent="0.25">
      <c r="B28" s="92" t="s">
        <v>1029</v>
      </c>
      <c r="C28" s="87" t="s">
        <v>1042</v>
      </c>
      <c r="E28" s="92" t="s">
        <v>1043</v>
      </c>
      <c r="F28" s="1" t="str">
        <f t="shared" si="0"/>
        <v>M_9_[hasta 3]</v>
      </c>
      <c r="G28" s="1"/>
      <c r="H28" s="1" t="e">
        <f>SUMIF(#REF!,Datos!F28,#REF!)</f>
        <v>#REF!</v>
      </c>
      <c r="I28" s="1" t="e">
        <f>COUNTIF(#REF!,Datos!F28)</f>
        <v>#REF!</v>
      </c>
      <c r="J28" s="1" t="e">
        <f>SUMIF(#REF!,Datos!F28,#REF!)</f>
        <v>#REF!</v>
      </c>
      <c r="K28" s="1" t="e">
        <f>COUNTIFS(#REF!,F28,#REF!,"&gt;0")</f>
        <v>#REF!</v>
      </c>
    </row>
    <row r="29" spans="2:11" x14ac:dyDescent="0.25">
      <c r="B29" s="92" t="s">
        <v>1031</v>
      </c>
      <c r="C29" s="87" t="s">
        <v>1044</v>
      </c>
      <c r="E29" s="92" t="s">
        <v>1045</v>
      </c>
      <c r="F29" s="1" t="str">
        <f t="shared" si="0"/>
        <v>M_10_[hasta 3]</v>
      </c>
      <c r="G29" s="1"/>
      <c r="H29" s="1" t="e">
        <f>SUMIF(#REF!,Datos!F29,#REF!)</f>
        <v>#REF!</v>
      </c>
      <c r="I29" s="1" t="e">
        <f>COUNTIF(#REF!,Datos!F29)</f>
        <v>#REF!</v>
      </c>
      <c r="J29" s="1" t="e">
        <f>SUMIF(#REF!,Datos!F29,#REF!)</f>
        <v>#REF!</v>
      </c>
      <c r="K29" s="1" t="e">
        <f>COUNTIFS(#REF!,F29,#REF!,"&gt;0")</f>
        <v>#REF!</v>
      </c>
    </row>
    <row r="30" spans="2:11" x14ac:dyDescent="0.25">
      <c r="B30" s="92" t="s">
        <v>1033</v>
      </c>
      <c r="C30" s="87" t="s">
        <v>1046</v>
      </c>
      <c r="E30" s="92" t="s">
        <v>1047</v>
      </c>
      <c r="F30" s="1" t="str">
        <f t="shared" si="0"/>
        <v>M_11_[hasta 3]</v>
      </c>
      <c r="G30" s="1"/>
      <c r="H30" s="1" t="e">
        <f>SUMIF(#REF!,Datos!F30,#REF!)</f>
        <v>#REF!</v>
      </c>
      <c r="I30" s="1" t="e">
        <f>COUNTIF(#REF!,Datos!F30)</f>
        <v>#REF!</v>
      </c>
      <c r="J30" s="1" t="e">
        <f>SUMIF(#REF!,Datos!F30,#REF!)</f>
        <v>#REF!</v>
      </c>
      <c r="K30" s="1" t="e">
        <f>COUNTIFS(#REF!,F30,#REF!,"&gt;0")</f>
        <v>#REF!</v>
      </c>
    </row>
    <row r="31" spans="2:11" x14ac:dyDescent="0.25">
      <c r="B31" s="92" t="s">
        <v>1035</v>
      </c>
      <c r="C31" s="87" t="s">
        <v>1048</v>
      </c>
      <c r="E31" s="92" t="s">
        <v>1049</v>
      </c>
      <c r="F31" s="1" t="str">
        <f t="shared" si="0"/>
        <v>M_12_[hasta 3]</v>
      </c>
      <c r="G31" s="1"/>
      <c r="H31" s="1" t="e">
        <f>SUMIF(#REF!,Datos!F31,#REF!)</f>
        <v>#REF!</v>
      </c>
      <c r="I31" s="1" t="e">
        <f>COUNTIF(#REF!,Datos!F31)</f>
        <v>#REF!</v>
      </c>
      <c r="J31" s="1" t="e">
        <f>SUMIF(#REF!,Datos!F31,#REF!)</f>
        <v>#REF!</v>
      </c>
      <c r="K31" s="1" t="e">
        <f>COUNTIFS(#REF!,F31,#REF!,"&gt;0")</f>
        <v>#REF!</v>
      </c>
    </row>
    <row r="32" spans="2:11" x14ac:dyDescent="0.25">
      <c r="B32" s="92" t="s">
        <v>1037</v>
      </c>
      <c r="C32" s="87" t="s">
        <v>1050</v>
      </c>
      <c r="E32" s="92" t="s">
        <v>1051</v>
      </c>
      <c r="F32" s="1" t="str">
        <f t="shared" si="0"/>
        <v>M_13_[hasta 3]</v>
      </c>
      <c r="G32" s="1"/>
      <c r="H32" s="1" t="e">
        <f>SUMIF(#REF!,Datos!F32,#REF!)</f>
        <v>#REF!</v>
      </c>
      <c r="I32" s="1" t="e">
        <f>COUNTIF(#REF!,Datos!F32)</f>
        <v>#REF!</v>
      </c>
      <c r="J32" s="1" t="e">
        <f>SUMIF(#REF!,Datos!F32,#REF!)</f>
        <v>#REF!</v>
      </c>
      <c r="K32" s="1" t="e">
        <f>COUNTIFS(#REF!,F32,#REF!,"&gt;0")</f>
        <v>#REF!</v>
      </c>
    </row>
    <row r="33" spans="2:11" x14ac:dyDescent="0.25">
      <c r="B33" s="92" t="s">
        <v>1039</v>
      </c>
      <c r="C33" s="87" t="s">
        <v>1052</v>
      </c>
      <c r="E33" s="91" t="s">
        <v>995</v>
      </c>
      <c r="F33" s="1" t="str">
        <f>CONCATENATE(E33,"_",$C$4)</f>
        <v>H_1_[4 a 10]</v>
      </c>
      <c r="G33" s="1"/>
      <c r="H33" s="1" t="e">
        <f>SUMIF(#REF!,Datos!F33,#REF!)</f>
        <v>#REF!</v>
      </c>
      <c r="I33" s="1" t="e">
        <f>COUNTIF(#REF!,Datos!F33)</f>
        <v>#REF!</v>
      </c>
      <c r="J33" s="1" t="e">
        <f>SUMIF(#REF!,Datos!F33,#REF!)</f>
        <v>#REF!</v>
      </c>
      <c r="K33" s="1" t="e">
        <f>COUNTIFS(#REF!,F33,#REF!,"&gt;0")</f>
        <v>#REF!</v>
      </c>
    </row>
    <row r="34" spans="2:11" x14ac:dyDescent="0.25">
      <c r="B34" s="92" t="s">
        <v>1041</v>
      </c>
      <c r="C34" s="87" t="s">
        <v>1053</v>
      </c>
      <c r="E34" s="91" t="s">
        <v>998</v>
      </c>
      <c r="F34" s="1" t="str">
        <f t="shared" ref="F34:F62" si="1">CONCATENATE(E34,"_",$C$4)</f>
        <v>H_2_[4 a 10]</v>
      </c>
      <c r="G34" s="1"/>
      <c r="H34" s="1" t="e">
        <f>SUMIF(#REF!,Datos!F34,#REF!)</f>
        <v>#REF!</v>
      </c>
      <c r="I34" s="1" t="e">
        <f>COUNTIF(#REF!,Datos!F34)</f>
        <v>#REF!</v>
      </c>
      <c r="J34" s="1" t="e">
        <f>SUMIF(#REF!,Datos!F34,#REF!)</f>
        <v>#REF!</v>
      </c>
      <c r="K34" s="1" t="e">
        <f>COUNTIFS(#REF!,F34,#REF!,"&gt;0")</f>
        <v>#REF!</v>
      </c>
    </row>
    <row r="35" spans="2:11" x14ac:dyDescent="0.25">
      <c r="B35" s="92" t="s">
        <v>1043</v>
      </c>
      <c r="C35" s="87" t="s">
        <v>1054</v>
      </c>
      <c r="E35" s="91" t="s">
        <v>1000</v>
      </c>
      <c r="F35" s="1" t="str">
        <f t="shared" si="1"/>
        <v>H_3_[4 a 10]</v>
      </c>
      <c r="G35" s="1"/>
      <c r="H35" s="1" t="e">
        <f>SUMIF(#REF!,Datos!F35,#REF!)</f>
        <v>#REF!</v>
      </c>
      <c r="I35" s="1" t="e">
        <f>COUNTIF(#REF!,Datos!F35)</f>
        <v>#REF!</v>
      </c>
      <c r="J35" s="1" t="e">
        <f>SUMIF(#REF!,Datos!F35,#REF!)</f>
        <v>#REF!</v>
      </c>
      <c r="K35" s="1" t="e">
        <f>COUNTIFS(#REF!,F35,#REF!,"&gt;0")</f>
        <v>#REF!</v>
      </c>
    </row>
    <row r="36" spans="2:11" x14ac:dyDescent="0.25">
      <c r="B36" s="92" t="s">
        <v>1045</v>
      </c>
      <c r="C36" s="87" t="s">
        <v>1055</v>
      </c>
      <c r="E36" s="91" t="s">
        <v>1001</v>
      </c>
      <c r="F36" s="1" t="str">
        <f t="shared" si="1"/>
        <v>H_4_[4 a 10]</v>
      </c>
      <c r="G36" s="1"/>
      <c r="H36" s="1" t="e">
        <f>SUMIF(#REF!,Datos!F36,#REF!)</f>
        <v>#REF!</v>
      </c>
      <c r="I36" s="1" t="e">
        <f>COUNTIF(#REF!,Datos!F36)</f>
        <v>#REF!</v>
      </c>
      <c r="J36" s="1" t="e">
        <f>SUMIF(#REF!,Datos!F36,#REF!)</f>
        <v>#REF!</v>
      </c>
      <c r="K36" s="1" t="e">
        <f>COUNTIFS(#REF!,F36,#REF!,"&gt;0")</f>
        <v>#REF!</v>
      </c>
    </row>
    <row r="37" spans="2:11" x14ac:dyDescent="0.25">
      <c r="B37" s="92" t="s">
        <v>1047</v>
      </c>
      <c r="C37" s="87" t="s">
        <v>1056</v>
      </c>
      <c r="E37" s="91" t="s">
        <v>1002</v>
      </c>
      <c r="F37" s="1" t="str">
        <f t="shared" si="1"/>
        <v>H_5A_[4 a 10]</v>
      </c>
      <c r="G37" s="1"/>
      <c r="H37" s="1" t="e">
        <f>SUMIF(#REF!,Datos!F37,#REF!)</f>
        <v>#REF!</v>
      </c>
      <c r="I37" s="1" t="e">
        <f>COUNTIF(#REF!,Datos!F37)</f>
        <v>#REF!</v>
      </c>
      <c r="J37" s="1" t="e">
        <f>SUMIF(#REF!,Datos!F37,#REF!)</f>
        <v>#REF!</v>
      </c>
      <c r="K37" s="1" t="e">
        <f>COUNTIFS(#REF!,F37,#REF!,"&gt;0")</f>
        <v>#REF!</v>
      </c>
    </row>
    <row r="38" spans="2:11" x14ac:dyDescent="0.25">
      <c r="B38" s="92" t="s">
        <v>1049</v>
      </c>
      <c r="C38" s="87" t="s">
        <v>1057</v>
      </c>
      <c r="E38" s="91" t="s">
        <v>1003</v>
      </c>
      <c r="F38" s="1" t="str">
        <f t="shared" si="1"/>
        <v>H_5B_[4 a 10]</v>
      </c>
      <c r="G38" s="1"/>
      <c r="H38" s="1" t="e">
        <f>SUMIF(#REF!,Datos!F38,#REF!)</f>
        <v>#REF!</v>
      </c>
      <c r="I38" s="1" t="e">
        <f>COUNTIF(#REF!,Datos!F38)</f>
        <v>#REF!</v>
      </c>
      <c r="J38" s="1" t="e">
        <f>SUMIF(#REF!,Datos!F38,#REF!)</f>
        <v>#REF!</v>
      </c>
      <c r="K38" s="1" t="e">
        <f>COUNTIFS(#REF!,F38,#REF!,"&gt;0")</f>
        <v>#REF!</v>
      </c>
    </row>
    <row r="39" spans="2:11" x14ac:dyDescent="0.25">
      <c r="B39" s="92" t="s">
        <v>1051</v>
      </c>
      <c r="C39" s="87" t="s">
        <v>1058</v>
      </c>
      <c r="E39" s="91" t="s">
        <v>1005</v>
      </c>
      <c r="F39" s="1" t="str">
        <f t="shared" si="1"/>
        <v>H_6A_[4 a 10]</v>
      </c>
      <c r="G39" s="1"/>
      <c r="H39" s="1" t="e">
        <f>SUMIF(#REF!,Datos!F39,#REF!)</f>
        <v>#REF!</v>
      </c>
      <c r="I39" s="1" t="e">
        <f>COUNTIF(#REF!,Datos!F39)</f>
        <v>#REF!</v>
      </c>
      <c r="J39" s="1" t="e">
        <f>SUMIF(#REF!,Datos!F39,#REF!)</f>
        <v>#REF!</v>
      </c>
      <c r="K39" s="1" t="e">
        <f>COUNTIFS(#REF!,F39,#REF!,"&gt;0")</f>
        <v>#REF!</v>
      </c>
    </row>
    <row r="40" spans="2:11" x14ac:dyDescent="0.25">
      <c r="E40" s="91" t="s">
        <v>1007</v>
      </c>
      <c r="F40" s="1" t="str">
        <f t="shared" si="1"/>
        <v>H_6B_[4 a 10]</v>
      </c>
      <c r="G40" s="1"/>
      <c r="H40" s="1" t="e">
        <f>SUMIF(#REF!,Datos!F40,#REF!)</f>
        <v>#REF!</v>
      </c>
      <c r="I40" s="1" t="e">
        <f>COUNTIF(#REF!,Datos!F40)</f>
        <v>#REF!</v>
      </c>
      <c r="J40" s="1" t="e">
        <f>SUMIF(#REF!,Datos!F40,#REF!)</f>
        <v>#REF!</v>
      </c>
      <c r="K40" s="1" t="e">
        <f>COUNTIFS(#REF!,F40,#REF!,"&gt;0")</f>
        <v>#REF!</v>
      </c>
    </row>
    <row r="41" spans="2:11" x14ac:dyDescent="0.25">
      <c r="E41" s="91" t="s">
        <v>1009</v>
      </c>
      <c r="F41" s="1" t="str">
        <f t="shared" si="1"/>
        <v>H_7_[4 a 10]</v>
      </c>
      <c r="G41" s="1"/>
      <c r="H41" s="1" t="e">
        <f>SUMIF(#REF!,Datos!F41,#REF!)</f>
        <v>#REF!</v>
      </c>
      <c r="I41" s="1" t="e">
        <f>COUNTIF(#REF!,Datos!F41)</f>
        <v>#REF!</v>
      </c>
      <c r="J41" s="1" t="e">
        <f>SUMIF(#REF!,Datos!F41,#REF!)</f>
        <v>#REF!</v>
      </c>
      <c r="K41" s="1" t="e">
        <f>COUNTIFS(#REF!,F41,#REF!,"&gt;0")</f>
        <v>#REF!</v>
      </c>
    </row>
    <row r="42" spans="2:11" x14ac:dyDescent="0.25">
      <c r="E42" s="91" t="s">
        <v>1011</v>
      </c>
      <c r="F42" s="1" t="str">
        <f t="shared" si="1"/>
        <v>H_8_[4 a 10]</v>
      </c>
      <c r="G42" s="1"/>
      <c r="H42" s="1" t="e">
        <f>SUMIF(#REF!,Datos!F42,#REF!)</f>
        <v>#REF!</v>
      </c>
      <c r="I42" s="1" t="e">
        <f>COUNTIF(#REF!,Datos!F42)</f>
        <v>#REF!</v>
      </c>
      <c r="J42" s="1" t="e">
        <f>SUMIF(#REF!,Datos!F42,#REF!)</f>
        <v>#REF!</v>
      </c>
      <c r="K42" s="1" t="e">
        <f>COUNTIFS(#REF!,F42,#REF!,"&gt;0")</f>
        <v>#REF!</v>
      </c>
    </row>
    <row r="43" spans="2:11" x14ac:dyDescent="0.25">
      <c r="E43" s="91" t="s">
        <v>1013</v>
      </c>
      <c r="F43" s="1" t="str">
        <f t="shared" si="1"/>
        <v>H_9_[4 a 10]</v>
      </c>
      <c r="G43" s="1"/>
      <c r="H43" s="1" t="e">
        <f>SUMIF(#REF!,Datos!F43,#REF!)</f>
        <v>#REF!</v>
      </c>
      <c r="I43" s="1" t="e">
        <f>COUNTIF(#REF!,Datos!F43)</f>
        <v>#REF!</v>
      </c>
      <c r="J43" s="1" t="e">
        <f>SUMIF(#REF!,Datos!F43,#REF!)</f>
        <v>#REF!</v>
      </c>
      <c r="K43" s="1" t="e">
        <f>COUNTIFS(#REF!,F43,#REF!,"&gt;0")</f>
        <v>#REF!</v>
      </c>
    </row>
    <row r="44" spans="2:11" x14ac:dyDescent="0.25">
      <c r="E44" s="91" t="s">
        <v>1015</v>
      </c>
      <c r="F44" s="1" t="str">
        <f t="shared" si="1"/>
        <v>H_10_[4 a 10]</v>
      </c>
      <c r="G44" s="1"/>
      <c r="H44" s="1" t="e">
        <f>SUMIF(#REF!,Datos!F44,#REF!)</f>
        <v>#REF!</v>
      </c>
      <c r="I44" s="1" t="e">
        <f>COUNTIF(#REF!,Datos!F44)</f>
        <v>#REF!</v>
      </c>
      <c r="J44" s="1" t="e">
        <f>SUMIF(#REF!,Datos!F44,#REF!)</f>
        <v>#REF!</v>
      </c>
      <c r="K44" s="1" t="e">
        <f>COUNTIFS(#REF!,F44,#REF!,"&gt;0")</f>
        <v>#REF!</v>
      </c>
    </row>
    <row r="45" spans="2:11" x14ac:dyDescent="0.25">
      <c r="E45" s="91" t="s">
        <v>1017</v>
      </c>
      <c r="F45" s="1" t="str">
        <f t="shared" si="1"/>
        <v>H_11_[4 a 10]</v>
      </c>
      <c r="G45" s="1"/>
      <c r="H45" s="1" t="e">
        <f>SUMIF(#REF!,Datos!F45,#REF!)</f>
        <v>#REF!</v>
      </c>
      <c r="I45" s="1" t="e">
        <f>COUNTIF(#REF!,Datos!F45)</f>
        <v>#REF!</v>
      </c>
      <c r="J45" s="1" t="e">
        <f>SUMIF(#REF!,Datos!F45,#REF!)</f>
        <v>#REF!</v>
      </c>
      <c r="K45" s="1" t="e">
        <f>COUNTIFS(#REF!,F45,#REF!,"&gt;0")</f>
        <v>#REF!</v>
      </c>
    </row>
    <row r="46" spans="2:11" x14ac:dyDescent="0.25">
      <c r="B46" s="1" t="s">
        <v>1059</v>
      </c>
      <c r="E46" s="91" t="s">
        <v>1019</v>
      </c>
      <c r="F46" s="1" t="str">
        <f t="shared" si="1"/>
        <v>H_12_[4 a 10]</v>
      </c>
      <c r="G46" s="1"/>
      <c r="H46" s="1" t="e">
        <f>SUMIF(#REF!,Datos!F46,#REF!)</f>
        <v>#REF!</v>
      </c>
      <c r="I46" s="1" t="e">
        <f>COUNTIF(#REF!,Datos!F46)</f>
        <v>#REF!</v>
      </c>
      <c r="J46" s="1" t="e">
        <f>SUMIF(#REF!,Datos!F46,#REF!)</f>
        <v>#REF!</v>
      </c>
      <c r="K46" s="1" t="e">
        <f>COUNTIFS(#REF!,F46,#REF!,"&gt;0")</f>
        <v>#REF!</v>
      </c>
    </row>
    <row r="47" spans="2:11" x14ac:dyDescent="0.25">
      <c r="E47" s="91" t="s">
        <v>1021</v>
      </c>
      <c r="F47" s="1" t="str">
        <f t="shared" si="1"/>
        <v>H_13_[4 a 10]</v>
      </c>
      <c r="G47" s="1"/>
      <c r="H47" s="1" t="e">
        <f>SUMIF(#REF!,Datos!F47,#REF!)</f>
        <v>#REF!</v>
      </c>
      <c r="I47" s="1" t="e">
        <f>COUNTIF(#REF!,Datos!F47)</f>
        <v>#REF!</v>
      </c>
      <c r="J47" s="1" t="e">
        <f>SUMIF(#REF!,Datos!F47,#REF!)</f>
        <v>#REF!</v>
      </c>
      <c r="K47" s="1" t="e">
        <f>COUNTIFS(#REF!,F47,#REF!,"&gt;0")</f>
        <v>#REF!</v>
      </c>
    </row>
    <row r="48" spans="2:11" x14ac:dyDescent="0.25">
      <c r="E48" s="92" t="s">
        <v>1023</v>
      </c>
      <c r="F48" s="1" t="str">
        <f t="shared" si="1"/>
        <v>M_1_[4 a 10]</v>
      </c>
      <c r="G48" s="1"/>
      <c r="H48" s="1" t="e">
        <f>SUMIF(#REF!,Datos!F48,#REF!)</f>
        <v>#REF!</v>
      </c>
      <c r="I48" s="1" t="e">
        <f>COUNTIF(#REF!,Datos!F48)</f>
        <v>#REF!</v>
      </c>
      <c r="J48" s="1" t="e">
        <f>SUMIF(#REF!,Datos!F48,#REF!)</f>
        <v>#REF!</v>
      </c>
      <c r="K48" s="1" t="e">
        <f>COUNTIFS(#REF!,F48,#REF!,"&gt;0")</f>
        <v>#REF!</v>
      </c>
    </row>
    <row r="49" spans="5:11" x14ac:dyDescent="0.25">
      <c r="E49" s="92" t="s">
        <v>1025</v>
      </c>
      <c r="F49" s="1" t="str">
        <f t="shared" si="1"/>
        <v>M_2_[4 a 10]</v>
      </c>
      <c r="G49" s="1"/>
      <c r="H49" s="1" t="e">
        <f>SUMIF(#REF!,Datos!F49,#REF!)</f>
        <v>#REF!</v>
      </c>
      <c r="I49" s="1" t="e">
        <f>COUNTIF(#REF!,Datos!F49)</f>
        <v>#REF!</v>
      </c>
      <c r="J49" s="1" t="e">
        <f>SUMIF(#REF!,Datos!F49,#REF!)</f>
        <v>#REF!</v>
      </c>
      <c r="K49" s="1" t="e">
        <f>COUNTIFS(#REF!,F49,#REF!,"&gt;0")</f>
        <v>#REF!</v>
      </c>
    </row>
    <row r="50" spans="5:11" x14ac:dyDescent="0.25">
      <c r="E50" s="92" t="s">
        <v>1027</v>
      </c>
      <c r="F50" s="1" t="str">
        <f t="shared" si="1"/>
        <v>M_3_[4 a 10]</v>
      </c>
      <c r="G50" s="1"/>
      <c r="H50" s="1" t="e">
        <f>SUMIF(#REF!,Datos!F50,#REF!)</f>
        <v>#REF!</v>
      </c>
      <c r="I50" s="1" t="e">
        <f>COUNTIF(#REF!,Datos!F50)</f>
        <v>#REF!</v>
      </c>
      <c r="J50" s="1" t="e">
        <f>SUMIF(#REF!,Datos!F50,#REF!)</f>
        <v>#REF!</v>
      </c>
      <c r="K50" s="1" t="e">
        <f>COUNTIFS(#REF!,F50,#REF!,"&gt;0")</f>
        <v>#REF!</v>
      </c>
    </row>
    <row r="51" spans="5:11" x14ac:dyDescent="0.25">
      <c r="E51" s="92" t="s">
        <v>1029</v>
      </c>
      <c r="F51" s="1" t="str">
        <f t="shared" si="1"/>
        <v>M_4_[4 a 10]</v>
      </c>
      <c r="G51" s="1"/>
      <c r="H51" s="1" t="e">
        <f>SUMIF(#REF!,Datos!F51,#REF!)</f>
        <v>#REF!</v>
      </c>
      <c r="I51" s="1" t="e">
        <f>COUNTIF(#REF!,Datos!F51)</f>
        <v>#REF!</v>
      </c>
      <c r="J51" s="1" t="e">
        <f>SUMIF(#REF!,Datos!F51,#REF!)</f>
        <v>#REF!</v>
      </c>
      <c r="K51" s="1" t="e">
        <f>COUNTIFS(#REF!,F51,#REF!,"&gt;0")</f>
        <v>#REF!</v>
      </c>
    </row>
    <row r="52" spans="5:11" x14ac:dyDescent="0.25">
      <c r="E52" s="92" t="s">
        <v>1031</v>
      </c>
      <c r="F52" s="1" t="str">
        <f t="shared" si="1"/>
        <v>M_5A_[4 a 10]</v>
      </c>
      <c r="G52" s="1"/>
      <c r="H52" s="1" t="e">
        <f>SUMIF(#REF!,Datos!F52,#REF!)</f>
        <v>#REF!</v>
      </c>
      <c r="I52" s="1" t="e">
        <f>COUNTIF(#REF!,Datos!F52)</f>
        <v>#REF!</v>
      </c>
      <c r="J52" s="1" t="e">
        <f>SUMIF(#REF!,Datos!F52,#REF!)</f>
        <v>#REF!</v>
      </c>
      <c r="K52" s="1" t="e">
        <f>COUNTIFS(#REF!,F52,#REF!,"&gt;0")</f>
        <v>#REF!</v>
      </c>
    </row>
    <row r="53" spans="5:11" x14ac:dyDescent="0.25">
      <c r="E53" s="92" t="s">
        <v>1033</v>
      </c>
      <c r="F53" s="1" t="str">
        <f t="shared" si="1"/>
        <v>M_5B_[4 a 10]</v>
      </c>
      <c r="G53" s="1"/>
      <c r="H53" s="1" t="e">
        <f>SUMIF(#REF!,Datos!F53,#REF!)</f>
        <v>#REF!</v>
      </c>
      <c r="I53" s="1" t="e">
        <f>COUNTIF(#REF!,Datos!F53)</f>
        <v>#REF!</v>
      </c>
      <c r="J53" s="1" t="e">
        <f>SUMIF(#REF!,Datos!F53,#REF!)</f>
        <v>#REF!</v>
      </c>
      <c r="K53" s="1" t="e">
        <f>COUNTIFS(#REF!,F53,#REF!,"&gt;0")</f>
        <v>#REF!</v>
      </c>
    </row>
    <row r="54" spans="5:11" x14ac:dyDescent="0.25">
      <c r="E54" s="92" t="s">
        <v>1035</v>
      </c>
      <c r="F54" s="1" t="str">
        <f t="shared" si="1"/>
        <v>M_6A_[4 a 10]</v>
      </c>
      <c r="G54" s="1"/>
      <c r="H54" s="1" t="e">
        <f>SUMIF(#REF!,Datos!F54,#REF!)</f>
        <v>#REF!</v>
      </c>
      <c r="I54" s="1" t="e">
        <f>COUNTIF(#REF!,Datos!F54)</f>
        <v>#REF!</v>
      </c>
      <c r="J54" s="1" t="e">
        <f>SUMIF(#REF!,Datos!F54,#REF!)</f>
        <v>#REF!</v>
      </c>
      <c r="K54" s="1" t="e">
        <f>COUNTIFS(#REF!,F54,#REF!,"&gt;0")</f>
        <v>#REF!</v>
      </c>
    </row>
    <row r="55" spans="5:11" x14ac:dyDescent="0.25">
      <c r="E55" s="92" t="s">
        <v>1037</v>
      </c>
      <c r="F55" s="1" t="str">
        <f t="shared" si="1"/>
        <v>M_6B_[4 a 10]</v>
      </c>
      <c r="G55" s="1"/>
      <c r="H55" s="1" t="e">
        <f>SUMIF(#REF!,Datos!F55,#REF!)</f>
        <v>#REF!</v>
      </c>
      <c r="I55" s="1" t="e">
        <f>COUNTIF(#REF!,Datos!F55)</f>
        <v>#REF!</v>
      </c>
      <c r="J55" s="1" t="e">
        <f>SUMIF(#REF!,Datos!F55,#REF!)</f>
        <v>#REF!</v>
      </c>
      <c r="K55" s="1" t="e">
        <f>COUNTIFS(#REF!,F55,#REF!,"&gt;0")</f>
        <v>#REF!</v>
      </c>
    </row>
    <row r="56" spans="5:11" x14ac:dyDescent="0.25">
      <c r="E56" s="92" t="s">
        <v>1039</v>
      </c>
      <c r="F56" s="1" t="str">
        <f t="shared" si="1"/>
        <v>M_7_[4 a 10]</v>
      </c>
      <c r="G56" s="1"/>
      <c r="H56" s="1" t="e">
        <f>SUMIF(#REF!,Datos!F56,#REF!)</f>
        <v>#REF!</v>
      </c>
      <c r="I56" s="1" t="e">
        <f>COUNTIF(#REF!,Datos!F56)</f>
        <v>#REF!</v>
      </c>
      <c r="J56" s="1" t="e">
        <f>SUMIF(#REF!,Datos!F56,#REF!)</f>
        <v>#REF!</v>
      </c>
      <c r="K56" s="1" t="e">
        <f>COUNTIFS(#REF!,F56,#REF!,"&gt;0")</f>
        <v>#REF!</v>
      </c>
    </row>
    <row r="57" spans="5:11" x14ac:dyDescent="0.25">
      <c r="E57" s="92" t="s">
        <v>1041</v>
      </c>
      <c r="F57" s="1" t="str">
        <f t="shared" si="1"/>
        <v>M_8_[4 a 10]</v>
      </c>
      <c r="G57" s="1"/>
      <c r="H57" s="1" t="e">
        <f>SUMIF(#REF!,Datos!F57,#REF!)</f>
        <v>#REF!</v>
      </c>
      <c r="I57" s="1" t="e">
        <f>COUNTIF(#REF!,Datos!F57)</f>
        <v>#REF!</v>
      </c>
      <c r="J57" s="1" t="e">
        <f>SUMIF(#REF!,Datos!F57,#REF!)</f>
        <v>#REF!</v>
      </c>
      <c r="K57" s="1" t="e">
        <f>COUNTIFS(#REF!,F57,#REF!,"&gt;0")</f>
        <v>#REF!</v>
      </c>
    </row>
    <row r="58" spans="5:11" x14ac:dyDescent="0.25">
      <c r="E58" s="92" t="s">
        <v>1043</v>
      </c>
      <c r="F58" s="1" t="str">
        <f t="shared" si="1"/>
        <v>M_9_[4 a 10]</v>
      </c>
      <c r="G58" s="1"/>
      <c r="H58" s="1" t="e">
        <f>SUMIF(#REF!,Datos!F58,#REF!)</f>
        <v>#REF!</v>
      </c>
      <c r="I58" s="1" t="e">
        <f>COUNTIF(#REF!,Datos!F58)</f>
        <v>#REF!</v>
      </c>
      <c r="J58" s="1" t="e">
        <f>SUMIF(#REF!,Datos!F58,#REF!)</f>
        <v>#REF!</v>
      </c>
      <c r="K58" s="1" t="e">
        <f>COUNTIFS(#REF!,F58,#REF!,"&gt;0")</f>
        <v>#REF!</v>
      </c>
    </row>
    <row r="59" spans="5:11" x14ac:dyDescent="0.25">
      <c r="E59" s="92" t="s">
        <v>1045</v>
      </c>
      <c r="F59" s="1" t="str">
        <f t="shared" si="1"/>
        <v>M_10_[4 a 10]</v>
      </c>
      <c r="G59" s="1"/>
      <c r="H59" s="1" t="e">
        <f>SUMIF(#REF!,Datos!F59,#REF!)</f>
        <v>#REF!</v>
      </c>
      <c r="I59" s="1" t="e">
        <f>COUNTIF(#REF!,Datos!F59)</f>
        <v>#REF!</v>
      </c>
      <c r="J59" s="1" t="e">
        <f>SUMIF(#REF!,Datos!F59,#REF!)</f>
        <v>#REF!</v>
      </c>
      <c r="K59" s="1" t="e">
        <f>COUNTIFS(#REF!,F59,#REF!,"&gt;0")</f>
        <v>#REF!</v>
      </c>
    </row>
    <row r="60" spans="5:11" x14ac:dyDescent="0.25">
      <c r="E60" s="92" t="s">
        <v>1047</v>
      </c>
      <c r="F60" s="1" t="str">
        <f t="shared" si="1"/>
        <v>M_11_[4 a 10]</v>
      </c>
      <c r="G60" s="1"/>
      <c r="H60" s="1" t="e">
        <f>SUMIF(#REF!,Datos!F60,#REF!)</f>
        <v>#REF!</v>
      </c>
      <c r="I60" s="1" t="e">
        <f>COUNTIF(#REF!,Datos!F60)</f>
        <v>#REF!</v>
      </c>
      <c r="J60" s="1" t="e">
        <f>SUMIF(#REF!,Datos!F60,#REF!)</f>
        <v>#REF!</v>
      </c>
      <c r="K60" s="1" t="e">
        <f>COUNTIFS(#REF!,F60,#REF!,"&gt;0")</f>
        <v>#REF!</v>
      </c>
    </row>
    <row r="61" spans="5:11" x14ac:dyDescent="0.25">
      <c r="E61" s="92" t="s">
        <v>1049</v>
      </c>
      <c r="F61" s="1" t="str">
        <f t="shared" si="1"/>
        <v>M_12_[4 a 10]</v>
      </c>
      <c r="G61" s="1"/>
      <c r="H61" s="1" t="e">
        <f>SUMIF(#REF!,Datos!F61,#REF!)</f>
        <v>#REF!</v>
      </c>
      <c r="I61" s="1" t="e">
        <f>COUNTIF(#REF!,Datos!F61)</f>
        <v>#REF!</v>
      </c>
      <c r="J61" s="1" t="e">
        <f>SUMIF(#REF!,Datos!F61,#REF!)</f>
        <v>#REF!</v>
      </c>
      <c r="K61" s="1" t="e">
        <f>COUNTIFS(#REF!,F61,#REF!,"&gt;0")</f>
        <v>#REF!</v>
      </c>
    </row>
    <row r="62" spans="5:11" x14ac:dyDescent="0.25">
      <c r="E62" s="92" t="s">
        <v>1051</v>
      </c>
      <c r="F62" s="1" t="str">
        <f t="shared" si="1"/>
        <v>M_13_[4 a 10]</v>
      </c>
      <c r="G62" s="1"/>
      <c r="H62" s="1" t="e">
        <f>SUMIF(#REF!,Datos!F62,#REF!)</f>
        <v>#REF!</v>
      </c>
      <c r="I62" s="1" t="e">
        <f>COUNTIF(#REF!,Datos!F62)</f>
        <v>#REF!</v>
      </c>
      <c r="J62" s="1" t="e">
        <f>SUMIF(#REF!,Datos!F62,#REF!)</f>
        <v>#REF!</v>
      </c>
      <c r="K62" s="1" t="e">
        <f>COUNTIFS(#REF!,F62,#REF!,"&gt;0")</f>
        <v>#REF!</v>
      </c>
    </row>
    <row r="63" spans="5:11" x14ac:dyDescent="0.25">
      <c r="E63" s="91" t="s">
        <v>995</v>
      </c>
      <c r="F63" s="1" t="str">
        <f>CONCATENATE(E63,"_",$C$5)</f>
        <v>H_1_[11 +]</v>
      </c>
      <c r="G63" s="1"/>
      <c r="H63" s="1" t="e">
        <f>SUMIF(#REF!,Datos!F63,#REF!)</f>
        <v>#REF!</v>
      </c>
      <c r="I63" s="1" t="e">
        <f>COUNTIF(#REF!,Datos!F63)</f>
        <v>#REF!</v>
      </c>
      <c r="J63" s="1" t="e">
        <f>SUMIF(#REF!,Datos!F63,#REF!)</f>
        <v>#REF!</v>
      </c>
      <c r="K63" s="1" t="e">
        <f>COUNTIFS(#REF!,F63,#REF!,"&gt;0")</f>
        <v>#REF!</v>
      </c>
    </row>
    <row r="64" spans="5:11" x14ac:dyDescent="0.25">
      <c r="E64" s="91" t="s">
        <v>998</v>
      </c>
      <c r="F64" s="1" t="str">
        <f t="shared" ref="F64:F92" si="2">CONCATENATE(E64,"_",$C$5)</f>
        <v>H_2_[11 +]</v>
      </c>
      <c r="G64" s="1"/>
      <c r="H64" s="1" t="e">
        <f>SUMIF(#REF!,Datos!F64,#REF!)</f>
        <v>#REF!</v>
      </c>
      <c r="I64" s="1" t="e">
        <f>COUNTIF(#REF!,Datos!F64)</f>
        <v>#REF!</v>
      </c>
      <c r="J64" s="1" t="e">
        <f>SUMIF(#REF!,Datos!F64,#REF!)</f>
        <v>#REF!</v>
      </c>
      <c r="K64" s="1" t="e">
        <f>COUNTIFS(#REF!,F64,#REF!,"&gt;0")</f>
        <v>#REF!</v>
      </c>
    </row>
    <row r="65" spans="5:11" x14ac:dyDescent="0.25">
      <c r="E65" s="91" t="s">
        <v>1000</v>
      </c>
      <c r="F65" s="1" t="str">
        <f t="shared" si="2"/>
        <v>H_3_[11 +]</v>
      </c>
      <c r="G65" s="1"/>
      <c r="H65" s="1" t="e">
        <f>SUMIF(#REF!,Datos!F65,#REF!)</f>
        <v>#REF!</v>
      </c>
      <c r="I65" s="1" t="e">
        <f>COUNTIF(#REF!,Datos!F65)</f>
        <v>#REF!</v>
      </c>
      <c r="J65" s="1" t="e">
        <f>SUMIF(#REF!,Datos!F65,#REF!)</f>
        <v>#REF!</v>
      </c>
      <c r="K65" s="1" t="e">
        <f>COUNTIFS(#REF!,F65,#REF!,"&gt;0")</f>
        <v>#REF!</v>
      </c>
    </row>
    <row r="66" spans="5:11" x14ac:dyDescent="0.25">
      <c r="E66" s="91" t="s">
        <v>1001</v>
      </c>
      <c r="F66" s="1" t="str">
        <f t="shared" si="2"/>
        <v>H_4_[11 +]</v>
      </c>
      <c r="G66" s="1"/>
      <c r="H66" s="1" t="e">
        <f>SUMIF(#REF!,Datos!F66,#REF!)</f>
        <v>#REF!</v>
      </c>
      <c r="I66" s="1" t="e">
        <f>COUNTIF(#REF!,Datos!F66)</f>
        <v>#REF!</v>
      </c>
      <c r="J66" s="1" t="e">
        <f>SUMIF(#REF!,Datos!F66,#REF!)</f>
        <v>#REF!</v>
      </c>
      <c r="K66" s="1" t="e">
        <f>COUNTIFS(#REF!,F66,#REF!,"&gt;0")</f>
        <v>#REF!</v>
      </c>
    </row>
    <row r="67" spans="5:11" x14ac:dyDescent="0.25">
      <c r="E67" s="91" t="s">
        <v>1002</v>
      </c>
      <c r="F67" s="1" t="str">
        <f t="shared" si="2"/>
        <v>H_5A_[11 +]</v>
      </c>
      <c r="G67" s="1"/>
      <c r="H67" s="1" t="e">
        <f>SUMIF(#REF!,Datos!F67,#REF!)</f>
        <v>#REF!</v>
      </c>
      <c r="I67" s="1" t="e">
        <f>COUNTIF(#REF!,Datos!F67)</f>
        <v>#REF!</v>
      </c>
      <c r="J67" s="1" t="e">
        <f>SUMIF(#REF!,Datos!F67,#REF!)</f>
        <v>#REF!</v>
      </c>
      <c r="K67" s="1" t="e">
        <f>COUNTIFS(#REF!,F67,#REF!,"&gt;0")</f>
        <v>#REF!</v>
      </c>
    </row>
    <row r="68" spans="5:11" x14ac:dyDescent="0.25">
      <c r="E68" s="91" t="s">
        <v>1003</v>
      </c>
      <c r="F68" s="1" t="str">
        <f t="shared" si="2"/>
        <v>H_5B_[11 +]</v>
      </c>
      <c r="G68" s="1"/>
      <c r="H68" s="1" t="e">
        <f>SUMIF(#REF!,Datos!F68,#REF!)</f>
        <v>#REF!</v>
      </c>
      <c r="I68" s="1" t="e">
        <f>COUNTIF(#REF!,Datos!F68)</f>
        <v>#REF!</v>
      </c>
      <c r="J68" s="1" t="e">
        <f>SUMIF(#REF!,Datos!F68,#REF!)</f>
        <v>#REF!</v>
      </c>
      <c r="K68" s="1" t="e">
        <f>COUNTIFS(#REF!,F68,#REF!,"&gt;0")</f>
        <v>#REF!</v>
      </c>
    </row>
    <row r="69" spans="5:11" x14ac:dyDescent="0.25">
      <c r="E69" s="91" t="s">
        <v>1005</v>
      </c>
      <c r="F69" s="1" t="str">
        <f t="shared" si="2"/>
        <v>H_6A_[11 +]</v>
      </c>
      <c r="G69" s="1"/>
      <c r="H69" s="1" t="e">
        <f>SUMIF(#REF!,Datos!F69,#REF!)</f>
        <v>#REF!</v>
      </c>
      <c r="I69" s="1" t="e">
        <f>COUNTIF(#REF!,Datos!F69)</f>
        <v>#REF!</v>
      </c>
      <c r="J69" s="1" t="e">
        <f>SUMIF(#REF!,Datos!F69,#REF!)</f>
        <v>#REF!</v>
      </c>
      <c r="K69" s="1" t="e">
        <f>COUNTIFS(#REF!,F69,#REF!,"&gt;0")</f>
        <v>#REF!</v>
      </c>
    </row>
    <row r="70" spans="5:11" x14ac:dyDescent="0.25">
      <c r="E70" s="91" t="s">
        <v>1007</v>
      </c>
      <c r="F70" s="1" t="str">
        <f t="shared" si="2"/>
        <v>H_6B_[11 +]</v>
      </c>
      <c r="G70" s="1"/>
      <c r="H70" s="1" t="e">
        <f>SUMIF(#REF!,Datos!F70,#REF!)</f>
        <v>#REF!</v>
      </c>
      <c r="I70" s="1" t="e">
        <f>COUNTIF(#REF!,Datos!F70)</f>
        <v>#REF!</v>
      </c>
      <c r="J70" s="1" t="e">
        <f>SUMIF(#REF!,Datos!F70,#REF!)</f>
        <v>#REF!</v>
      </c>
      <c r="K70" s="1" t="e">
        <f>COUNTIFS(#REF!,F70,#REF!,"&gt;0")</f>
        <v>#REF!</v>
      </c>
    </row>
    <row r="71" spans="5:11" x14ac:dyDescent="0.25">
      <c r="E71" s="91" t="s">
        <v>1009</v>
      </c>
      <c r="F71" s="1" t="str">
        <f t="shared" si="2"/>
        <v>H_7_[11 +]</v>
      </c>
      <c r="G71" s="1"/>
      <c r="H71" s="1" t="e">
        <f>SUMIF(#REF!,Datos!F71,#REF!)</f>
        <v>#REF!</v>
      </c>
      <c r="I71" s="1" t="e">
        <f>COUNTIF(#REF!,Datos!F71)</f>
        <v>#REF!</v>
      </c>
      <c r="J71" s="1" t="e">
        <f>SUMIF(#REF!,Datos!F71,#REF!)</f>
        <v>#REF!</v>
      </c>
      <c r="K71" s="1" t="e">
        <f>COUNTIFS(#REF!,F71,#REF!,"&gt;0")</f>
        <v>#REF!</v>
      </c>
    </row>
    <row r="72" spans="5:11" x14ac:dyDescent="0.25">
      <c r="E72" s="91" t="s">
        <v>1011</v>
      </c>
      <c r="F72" s="1" t="str">
        <f t="shared" si="2"/>
        <v>H_8_[11 +]</v>
      </c>
      <c r="G72" s="1"/>
      <c r="H72" s="1" t="e">
        <f>SUMIF(#REF!,Datos!F72,#REF!)</f>
        <v>#REF!</v>
      </c>
      <c r="I72" s="1" t="e">
        <f>COUNTIF(#REF!,Datos!F72)</f>
        <v>#REF!</v>
      </c>
      <c r="J72" s="1" t="e">
        <f>SUMIF(#REF!,Datos!F72,#REF!)</f>
        <v>#REF!</v>
      </c>
      <c r="K72" s="1" t="e">
        <f>COUNTIFS(#REF!,F72,#REF!,"&gt;0")</f>
        <v>#REF!</v>
      </c>
    </row>
    <row r="73" spans="5:11" x14ac:dyDescent="0.25">
      <c r="E73" s="91" t="s">
        <v>1013</v>
      </c>
      <c r="F73" s="1" t="str">
        <f t="shared" si="2"/>
        <v>H_9_[11 +]</v>
      </c>
      <c r="G73" s="1"/>
      <c r="H73" s="1" t="e">
        <f>SUMIF(#REF!,Datos!F73,#REF!)</f>
        <v>#REF!</v>
      </c>
      <c r="I73" s="1" t="e">
        <f>COUNTIF(#REF!,Datos!F73)</f>
        <v>#REF!</v>
      </c>
      <c r="J73" s="1" t="e">
        <f>SUMIF(#REF!,Datos!F73,#REF!)</f>
        <v>#REF!</v>
      </c>
      <c r="K73" s="1" t="e">
        <f>COUNTIFS(#REF!,F73,#REF!,"&gt;0")</f>
        <v>#REF!</v>
      </c>
    </row>
    <row r="74" spans="5:11" x14ac:dyDescent="0.25">
      <c r="E74" s="91" t="s">
        <v>1015</v>
      </c>
      <c r="F74" s="1" t="str">
        <f t="shared" si="2"/>
        <v>H_10_[11 +]</v>
      </c>
      <c r="G74" s="1"/>
      <c r="H74" s="1" t="e">
        <f>SUMIF(#REF!,Datos!F74,#REF!)</f>
        <v>#REF!</v>
      </c>
      <c r="I74" s="1" t="e">
        <f>COUNTIF(#REF!,Datos!F74)</f>
        <v>#REF!</v>
      </c>
      <c r="J74" s="1" t="e">
        <f>SUMIF(#REF!,Datos!F74,#REF!)</f>
        <v>#REF!</v>
      </c>
      <c r="K74" s="1" t="e">
        <f>COUNTIFS(#REF!,F74,#REF!,"&gt;0")</f>
        <v>#REF!</v>
      </c>
    </row>
    <row r="75" spans="5:11" x14ac:dyDescent="0.25">
      <c r="E75" s="91" t="s">
        <v>1017</v>
      </c>
      <c r="F75" s="1" t="str">
        <f t="shared" si="2"/>
        <v>H_11_[11 +]</v>
      </c>
      <c r="G75" s="1"/>
      <c r="H75" s="1" t="e">
        <f>SUMIF(#REF!,Datos!F75,#REF!)</f>
        <v>#REF!</v>
      </c>
      <c r="I75" s="1" t="e">
        <f>COUNTIF(#REF!,Datos!F75)</f>
        <v>#REF!</v>
      </c>
      <c r="J75" s="1" t="e">
        <f>SUMIF(#REF!,Datos!F75,#REF!)</f>
        <v>#REF!</v>
      </c>
      <c r="K75" s="1" t="e">
        <f>COUNTIFS(#REF!,F75,#REF!,"&gt;0")</f>
        <v>#REF!</v>
      </c>
    </row>
    <row r="76" spans="5:11" x14ac:dyDescent="0.25">
      <c r="E76" s="91" t="s">
        <v>1019</v>
      </c>
      <c r="F76" s="1" t="str">
        <f t="shared" si="2"/>
        <v>H_12_[11 +]</v>
      </c>
      <c r="G76" s="1"/>
      <c r="H76" s="1" t="e">
        <f>SUMIF(#REF!,Datos!F76,#REF!)</f>
        <v>#REF!</v>
      </c>
      <c r="I76" s="1" t="e">
        <f>COUNTIF(#REF!,Datos!F76)</f>
        <v>#REF!</v>
      </c>
      <c r="J76" s="1" t="e">
        <f>SUMIF(#REF!,Datos!F76,#REF!)</f>
        <v>#REF!</v>
      </c>
      <c r="K76" s="1" t="e">
        <f>COUNTIFS(#REF!,F76,#REF!,"&gt;0")</f>
        <v>#REF!</v>
      </c>
    </row>
    <row r="77" spans="5:11" x14ac:dyDescent="0.25">
      <c r="E77" s="91" t="s">
        <v>1021</v>
      </c>
      <c r="F77" s="1" t="str">
        <f t="shared" si="2"/>
        <v>H_13_[11 +]</v>
      </c>
      <c r="G77" s="1"/>
      <c r="H77" s="1" t="e">
        <f>SUMIF(#REF!,Datos!F77,#REF!)</f>
        <v>#REF!</v>
      </c>
      <c r="I77" s="1" t="e">
        <f>COUNTIF(#REF!,Datos!F77)</f>
        <v>#REF!</v>
      </c>
      <c r="J77" s="1" t="e">
        <f>SUMIF(#REF!,Datos!F77,#REF!)</f>
        <v>#REF!</v>
      </c>
      <c r="K77" s="1" t="e">
        <f>COUNTIFS(#REF!,F77,#REF!,"&gt;0")</f>
        <v>#REF!</v>
      </c>
    </row>
    <row r="78" spans="5:11" x14ac:dyDescent="0.25">
      <c r="E78" s="92" t="s">
        <v>1023</v>
      </c>
      <c r="F78" s="1" t="str">
        <f t="shared" si="2"/>
        <v>M_1_[11 +]</v>
      </c>
      <c r="G78" s="1"/>
      <c r="H78" s="1" t="e">
        <f>SUMIF(#REF!,Datos!F78,#REF!)</f>
        <v>#REF!</v>
      </c>
      <c r="I78" s="1" t="e">
        <f>COUNTIF(#REF!,Datos!F78)</f>
        <v>#REF!</v>
      </c>
      <c r="J78" s="1" t="e">
        <f>SUMIF(#REF!,Datos!F78,#REF!)</f>
        <v>#REF!</v>
      </c>
      <c r="K78" s="1" t="e">
        <f>COUNTIFS(#REF!,F78,#REF!,"&gt;0")</f>
        <v>#REF!</v>
      </c>
    </row>
    <row r="79" spans="5:11" x14ac:dyDescent="0.25">
      <c r="E79" s="92" t="s">
        <v>1025</v>
      </c>
      <c r="F79" s="1" t="str">
        <f t="shared" si="2"/>
        <v>M_2_[11 +]</v>
      </c>
      <c r="G79" s="1"/>
      <c r="H79" s="1" t="e">
        <f>SUMIF(#REF!,Datos!F79,#REF!)</f>
        <v>#REF!</v>
      </c>
      <c r="I79" s="1" t="e">
        <f>COUNTIF(#REF!,Datos!F79)</f>
        <v>#REF!</v>
      </c>
      <c r="J79" s="1" t="e">
        <f>SUMIF(#REF!,Datos!F79,#REF!)</f>
        <v>#REF!</v>
      </c>
      <c r="K79" s="1" t="e">
        <f>COUNTIFS(#REF!,F79,#REF!,"&gt;0")</f>
        <v>#REF!</v>
      </c>
    </row>
    <row r="80" spans="5:11" x14ac:dyDescent="0.25">
      <c r="E80" s="92" t="s">
        <v>1027</v>
      </c>
      <c r="F80" s="1" t="str">
        <f t="shared" si="2"/>
        <v>M_3_[11 +]</v>
      </c>
      <c r="G80" s="1"/>
      <c r="H80" s="1" t="e">
        <f>SUMIF(#REF!,Datos!F80,#REF!)</f>
        <v>#REF!</v>
      </c>
      <c r="I80" s="1" t="e">
        <f>COUNTIF(#REF!,Datos!F80)</f>
        <v>#REF!</v>
      </c>
      <c r="J80" s="1" t="e">
        <f>SUMIF(#REF!,Datos!F80,#REF!)</f>
        <v>#REF!</v>
      </c>
      <c r="K80" s="1" t="e">
        <f>COUNTIFS(#REF!,F80,#REF!,"&gt;0")</f>
        <v>#REF!</v>
      </c>
    </row>
    <row r="81" spans="5:11" x14ac:dyDescent="0.25">
      <c r="E81" s="92" t="s">
        <v>1029</v>
      </c>
      <c r="F81" s="1" t="str">
        <f t="shared" si="2"/>
        <v>M_4_[11 +]</v>
      </c>
      <c r="G81" s="1"/>
      <c r="H81" s="1" t="e">
        <f>SUMIF(#REF!,Datos!F81,#REF!)</f>
        <v>#REF!</v>
      </c>
      <c r="I81" s="1" t="e">
        <f>COUNTIF(#REF!,Datos!F81)</f>
        <v>#REF!</v>
      </c>
      <c r="J81" s="1" t="e">
        <f>SUMIF(#REF!,Datos!F81,#REF!)</f>
        <v>#REF!</v>
      </c>
      <c r="K81" s="1" t="e">
        <f>COUNTIFS(#REF!,F81,#REF!,"&gt;0")</f>
        <v>#REF!</v>
      </c>
    </row>
    <row r="82" spans="5:11" x14ac:dyDescent="0.25">
      <c r="E82" s="92" t="s">
        <v>1031</v>
      </c>
      <c r="F82" s="1" t="str">
        <f t="shared" si="2"/>
        <v>M_5A_[11 +]</v>
      </c>
      <c r="G82" s="1"/>
      <c r="H82" s="1" t="e">
        <f>SUMIF(#REF!,Datos!F82,#REF!)</f>
        <v>#REF!</v>
      </c>
      <c r="I82" s="1" t="e">
        <f>COUNTIF(#REF!,Datos!F82)</f>
        <v>#REF!</v>
      </c>
      <c r="J82" s="1" t="e">
        <f>SUMIF(#REF!,Datos!F82,#REF!)</f>
        <v>#REF!</v>
      </c>
      <c r="K82" s="1" t="e">
        <f>COUNTIFS(#REF!,F82,#REF!,"&gt;0")</f>
        <v>#REF!</v>
      </c>
    </row>
    <row r="83" spans="5:11" x14ac:dyDescent="0.25">
      <c r="E83" s="92" t="s">
        <v>1033</v>
      </c>
      <c r="F83" s="1" t="str">
        <f t="shared" si="2"/>
        <v>M_5B_[11 +]</v>
      </c>
      <c r="G83" s="1"/>
      <c r="H83" s="1" t="e">
        <f>SUMIF(#REF!,Datos!F83,#REF!)</f>
        <v>#REF!</v>
      </c>
      <c r="I83" s="1" t="e">
        <f>COUNTIF(#REF!,Datos!F83)</f>
        <v>#REF!</v>
      </c>
      <c r="J83" s="1" t="e">
        <f>SUMIF(#REF!,Datos!F83,#REF!)</f>
        <v>#REF!</v>
      </c>
      <c r="K83" s="1" t="e">
        <f>COUNTIFS(#REF!,F83,#REF!,"&gt;0")</f>
        <v>#REF!</v>
      </c>
    </row>
    <row r="84" spans="5:11" x14ac:dyDescent="0.25">
      <c r="E84" s="92" t="s">
        <v>1035</v>
      </c>
      <c r="F84" s="1" t="str">
        <f t="shared" si="2"/>
        <v>M_6A_[11 +]</v>
      </c>
      <c r="G84" s="1"/>
      <c r="H84" s="1" t="e">
        <f>SUMIF(#REF!,Datos!F84,#REF!)</f>
        <v>#REF!</v>
      </c>
      <c r="I84" s="1" t="e">
        <f>COUNTIF(#REF!,Datos!F84)</f>
        <v>#REF!</v>
      </c>
      <c r="J84" s="1" t="e">
        <f>SUMIF(#REF!,Datos!F84,#REF!)</f>
        <v>#REF!</v>
      </c>
      <c r="K84" s="1" t="e">
        <f>COUNTIFS(#REF!,F84,#REF!,"&gt;0")</f>
        <v>#REF!</v>
      </c>
    </row>
    <row r="85" spans="5:11" x14ac:dyDescent="0.25">
      <c r="E85" s="92" t="s">
        <v>1037</v>
      </c>
      <c r="F85" s="1" t="str">
        <f t="shared" si="2"/>
        <v>M_6B_[11 +]</v>
      </c>
      <c r="G85" s="1"/>
      <c r="H85" s="1" t="e">
        <f>SUMIF(#REF!,Datos!F85,#REF!)</f>
        <v>#REF!</v>
      </c>
      <c r="I85" s="1" t="e">
        <f>COUNTIF(#REF!,Datos!F85)</f>
        <v>#REF!</v>
      </c>
      <c r="J85" s="1" t="e">
        <f>SUMIF(#REF!,Datos!F85,#REF!)</f>
        <v>#REF!</v>
      </c>
      <c r="K85" s="1" t="e">
        <f>COUNTIFS(#REF!,F85,#REF!,"&gt;0")</f>
        <v>#REF!</v>
      </c>
    </row>
    <row r="86" spans="5:11" x14ac:dyDescent="0.25">
      <c r="E86" s="92" t="s">
        <v>1039</v>
      </c>
      <c r="F86" s="1" t="str">
        <f t="shared" si="2"/>
        <v>M_7_[11 +]</v>
      </c>
      <c r="G86" s="1"/>
      <c r="H86" s="1" t="e">
        <f>SUMIF(#REF!,Datos!F86,#REF!)</f>
        <v>#REF!</v>
      </c>
      <c r="I86" s="1" t="e">
        <f>COUNTIF(#REF!,Datos!F86)</f>
        <v>#REF!</v>
      </c>
      <c r="J86" s="1" t="e">
        <f>SUMIF(#REF!,Datos!F86,#REF!)</f>
        <v>#REF!</v>
      </c>
      <c r="K86" s="1" t="e">
        <f>COUNTIFS(#REF!,F86,#REF!,"&gt;0")</f>
        <v>#REF!</v>
      </c>
    </row>
    <row r="87" spans="5:11" x14ac:dyDescent="0.25">
      <c r="E87" s="92" t="s">
        <v>1041</v>
      </c>
      <c r="F87" s="1" t="str">
        <f t="shared" si="2"/>
        <v>M_8_[11 +]</v>
      </c>
      <c r="G87" s="1"/>
      <c r="H87" s="1" t="e">
        <f>SUMIF(#REF!,Datos!F87,#REF!)</f>
        <v>#REF!</v>
      </c>
      <c r="I87" s="1" t="e">
        <f>COUNTIF(#REF!,Datos!F87)</f>
        <v>#REF!</v>
      </c>
      <c r="J87" s="1" t="e">
        <f>SUMIF(#REF!,Datos!F87,#REF!)</f>
        <v>#REF!</v>
      </c>
      <c r="K87" s="1" t="e">
        <f>COUNTIFS(#REF!,F87,#REF!,"&gt;0")</f>
        <v>#REF!</v>
      </c>
    </row>
    <row r="88" spans="5:11" x14ac:dyDescent="0.25">
      <c r="E88" s="92" t="s">
        <v>1043</v>
      </c>
      <c r="F88" s="1" t="str">
        <f t="shared" si="2"/>
        <v>M_9_[11 +]</v>
      </c>
      <c r="G88" s="1"/>
      <c r="H88" s="1" t="e">
        <f>SUMIF(#REF!,Datos!F88,#REF!)</f>
        <v>#REF!</v>
      </c>
      <c r="I88" s="1" t="e">
        <f>COUNTIF(#REF!,Datos!F88)</f>
        <v>#REF!</v>
      </c>
      <c r="J88" s="1" t="e">
        <f>SUMIF(#REF!,Datos!F88,#REF!)</f>
        <v>#REF!</v>
      </c>
      <c r="K88" s="1" t="e">
        <f>COUNTIFS(#REF!,F88,#REF!,"&gt;0")</f>
        <v>#REF!</v>
      </c>
    </row>
    <row r="89" spans="5:11" x14ac:dyDescent="0.25">
      <c r="E89" s="92" t="s">
        <v>1045</v>
      </c>
      <c r="F89" s="1" t="str">
        <f t="shared" si="2"/>
        <v>M_10_[11 +]</v>
      </c>
      <c r="G89" s="1"/>
      <c r="H89" s="1" t="e">
        <f>SUMIF(#REF!,Datos!F89,#REF!)</f>
        <v>#REF!</v>
      </c>
      <c r="I89" s="1" t="e">
        <f>COUNTIF(#REF!,Datos!F89)</f>
        <v>#REF!</v>
      </c>
      <c r="J89" s="1" t="e">
        <f>SUMIF(#REF!,Datos!F89,#REF!)</f>
        <v>#REF!</v>
      </c>
      <c r="K89" s="1" t="e">
        <f>COUNTIFS(#REF!,F89,#REF!,"&gt;0")</f>
        <v>#REF!</v>
      </c>
    </row>
    <row r="90" spans="5:11" x14ac:dyDescent="0.25">
      <c r="E90" s="92" t="s">
        <v>1047</v>
      </c>
      <c r="F90" s="1" t="str">
        <f t="shared" si="2"/>
        <v>M_11_[11 +]</v>
      </c>
      <c r="G90" s="1"/>
      <c r="H90" s="1" t="e">
        <f>SUMIF(#REF!,Datos!F90,#REF!)</f>
        <v>#REF!</v>
      </c>
      <c r="I90" s="1" t="e">
        <f>COUNTIF(#REF!,Datos!F90)</f>
        <v>#REF!</v>
      </c>
      <c r="J90" s="1" t="e">
        <f>SUMIF(#REF!,Datos!F90,#REF!)</f>
        <v>#REF!</v>
      </c>
      <c r="K90" s="1" t="e">
        <f>COUNTIFS(#REF!,F90,#REF!,"&gt;0")</f>
        <v>#REF!</v>
      </c>
    </row>
    <row r="91" spans="5:11" x14ac:dyDescent="0.25">
      <c r="E91" s="92" t="s">
        <v>1049</v>
      </c>
      <c r="F91" s="1" t="str">
        <f t="shared" si="2"/>
        <v>M_12_[11 +]</v>
      </c>
      <c r="G91" s="1"/>
      <c r="H91" s="1" t="e">
        <f>SUMIF(#REF!,Datos!F91,#REF!)</f>
        <v>#REF!</v>
      </c>
      <c r="I91" s="1" t="e">
        <f>COUNTIF(#REF!,Datos!F91)</f>
        <v>#REF!</v>
      </c>
      <c r="J91" s="1" t="e">
        <f>SUMIF(#REF!,Datos!F91,#REF!)</f>
        <v>#REF!</v>
      </c>
      <c r="K91" s="1" t="e">
        <f>COUNTIFS(#REF!,F91,#REF!,"&gt;0")</f>
        <v>#REF!</v>
      </c>
    </row>
    <row r="92" spans="5:11" x14ac:dyDescent="0.25">
      <c r="E92" s="92" t="s">
        <v>1051</v>
      </c>
      <c r="F92" s="1" t="str">
        <f t="shared" si="2"/>
        <v>M_13_[11 +]</v>
      </c>
      <c r="G92" s="1"/>
      <c r="H92" s="1" t="e">
        <f>SUMIF(#REF!,Datos!F92,#REF!)</f>
        <v>#REF!</v>
      </c>
      <c r="I92" s="1" t="e">
        <f>COUNTIF(#REF!,Datos!F92)</f>
        <v>#REF!</v>
      </c>
      <c r="J92" s="1" t="e">
        <f>SUMIF(#REF!,Datos!F92,#REF!)</f>
        <v>#REF!</v>
      </c>
      <c r="K92" s="1" t="e">
        <f>COUNTIFS(#REF!,F92,#REF!,"&gt;0")</f>
        <v>#REF!</v>
      </c>
    </row>
    <row r="94" spans="5:11" x14ac:dyDescent="0.25">
      <c r="H94" t="e">
        <f>SUM(H3:H92)</f>
        <v>#REF!</v>
      </c>
      <c r="I94" t="e">
        <f>SUM(I3:I92)</f>
        <v>#REF!</v>
      </c>
      <c r="J94" t="e">
        <f>SUM(J3:J92)</f>
        <v>#REF!</v>
      </c>
      <c r="K94" t="e">
        <f>SUM(K3:K92)</f>
        <v>#REF!</v>
      </c>
    </row>
    <row r="105" spans="1:18" x14ac:dyDescent="0.25">
      <c r="B105"/>
      <c r="C105"/>
    </row>
    <row r="106" spans="1:18" ht="18.75" x14ac:dyDescent="0.3">
      <c r="A106" s="93"/>
      <c r="B106" s="93"/>
      <c r="C106" s="198" t="s">
        <v>1060</v>
      </c>
      <c r="D106" s="198"/>
      <c r="E106" s="198"/>
      <c r="F106" s="198"/>
      <c r="G106" s="198"/>
      <c r="H106" s="198"/>
      <c r="I106" s="198"/>
      <c r="J106" s="198"/>
      <c r="K106" s="198"/>
      <c r="L106" s="198"/>
      <c r="M106" s="198"/>
      <c r="N106" s="198"/>
      <c r="O106" s="94"/>
      <c r="P106" s="93"/>
      <c r="Q106" s="93"/>
      <c r="R106" s="93"/>
    </row>
    <row r="107" spans="1:18" ht="18.75" x14ac:dyDescent="0.3">
      <c r="A107" s="93"/>
      <c r="B107" s="93"/>
      <c r="C107" s="93"/>
      <c r="D107" s="93"/>
      <c r="E107" s="93"/>
      <c r="F107" s="93"/>
      <c r="G107" s="93"/>
      <c r="H107" s="93"/>
      <c r="I107" s="93"/>
      <c r="J107" s="93"/>
      <c r="K107" s="93"/>
      <c r="L107" s="93"/>
      <c r="M107" s="93"/>
      <c r="N107" s="93"/>
      <c r="O107" s="93"/>
      <c r="P107" s="93"/>
      <c r="Q107" s="93"/>
      <c r="R107" s="93"/>
    </row>
    <row r="108" spans="1:18" ht="18.75" x14ac:dyDescent="0.3">
      <c r="A108" s="93"/>
      <c r="B108" s="202" t="s">
        <v>1061</v>
      </c>
      <c r="C108" s="202" t="s">
        <v>246</v>
      </c>
      <c r="D108" s="203" t="s">
        <v>600</v>
      </c>
      <c r="E108" s="203"/>
      <c r="F108" s="203"/>
      <c r="G108" s="203"/>
      <c r="H108" s="203"/>
      <c r="I108" s="203"/>
      <c r="J108" s="203"/>
      <c r="K108" s="95"/>
      <c r="L108" s="204" t="s">
        <v>1062</v>
      </c>
      <c r="M108" s="204"/>
      <c r="N108" s="204"/>
      <c r="O108" s="96"/>
      <c r="P108" s="93"/>
      <c r="Q108" s="93"/>
      <c r="R108" s="93"/>
    </row>
    <row r="109" spans="1:18" ht="18.75" x14ac:dyDescent="0.3">
      <c r="A109" s="93"/>
      <c r="B109" s="202"/>
      <c r="C109" s="202"/>
      <c r="D109" s="203" t="s">
        <v>1063</v>
      </c>
      <c r="E109" s="203"/>
      <c r="F109" s="203"/>
      <c r="G109" s="95"/>
      <c r="H109" s="203" t="s">
        <v>1064</v>
      </c>
      <c r="I109" s="203"/>
      <c r="J109" s="203"/>
      <c r="K109" s="95"/>
      <c r="L109" s="204"/>
      <c r="M109" s="204"/>
      <c r="N109" s="204"/>
      <c r="O109" s="96"/>
      <c r="P109" s="93"/>
      <c r="Q109" s="93"/>
      <c r="R109" s="93"/>
    </row>
    <row r="110" spans="1:18" ht="75" customHeight="1" x14ac:dyDescent="0.3">
      <c r="A110" s="93"/>
      <c r="B110" s="202"/>
      <c r="C110" s="202"/>
      <c r="D110" s="97" t="s">
        <v>1065</v>
      </c>
      <c r="E110" s="97" t="s">
        <v>1066</v>
      </c>
      <c r="F110" s="97" t="s">
        <v>1067</v>
      </c>
      <c r="G110" s="97"/>
      <c r="H110" s="97" t="s">
        <v>1065</v>
      </c>
      <c r="I110" s="97" t="s">
        <v>1066</v>
      </c>
      <c r="J110" s="97" t="s">
        <v>1067</v>
      </c>
      <c r="K110" s="97"/>
      <c r="L110" s="98" t="s">
        <v>1065</v>
      </c>
      <c r="M110" s="98" t="s">
        <v>1066</v>
      </c>
      <c r="N110" s="98" t="s">
        <v>1067</v>
      </c>
      <c r="O110" s="99"/>
      <c r="P110" s="93"/>
      <c r="Q110" s="93"/>
      <c r="R110" s="93"/>
    </row>
    <row r="111" spans="1:18" ht="18.75" x14ac:dyDescent="0.3">
      <c r="A111" s="93"/>
      <c r="B111" s="100">
        <v>1</v>
      </c>
      <c r="C111" s="101" t="s">
        <v>264</v>
      </c>
      <c r="D111" s="100" t="e">
        <f t="shared" ref="D111:D125" si="3">H3</f>
        <v>#REF!</v>
      </c>
      <c r="E111" s="100" t="e">
        <f t="shared" ref="E111:E125" si="4">H33</f>
        <v>#REF!</v>
      </c>
      <c r="F111" s="100" t="e">
        <f t="shared" ref="F111:F125" si="5">H63</f>
        <v>#REF!</v>
      </c>
      <c r="G111" s="100"/>
      <c r="H111" s="100" t="e">
        <f t="shared" ref="H111:H125" si="6">H18</f>
        <v>#REF!</v>
      </c>
      <c r="I111" s="100" t="e">
        <f t="shared" ref="I111:I125" si="7">H48</f>
        <v>#REF!</v>
      </c>
      <c r="J111" s="100" t="e">
        <f t="shared" ref="J111:J125" si="8">H78</f>
        <v>#REF!</v>
      </c>
      <c r="K111" s="100"/>
      <c r="L111" s="100" t="e">
        <f>D111+H111</f>
        <v>#REF!</v>
      </c>
      <c r="M111" s="100" t="e">
        <f>E111+I111</f>
        <v>#REF!</v>
      </c>
      <c r="N111" s="100" t="e">
        <f>F111+J111</f>
        <v>#REF!</v>
      </c>
      <c r="O111" s="102"/>
      <c r="P111" s="93"/>
      <c r="Q111" s="93"/>
      <c r="R111" s="93"/>
    </row>
    <row r="112" spans="1:18" ht="18.75" x14ac:dyDescent="0.3">
      <c r="A112" s="93"/>
      <c r="B112" s="100">
        <v>2</v>
      </c>
      <c r="C112" s="101" t="s">
        <v>265</v>
      </c>
      <c r="D112" s="100" t="e">
        <f t="shared" si="3"/>
        <v>#REF!</v>
      </c>
      <c r="E112" s="100" t="e">
        <f t="shared" si="4"/>
        <v>#REF!</v>
      </c>
      <c r="F112" s="100" t="e">
        <f t="shared" si="5"/>
        <v>#REF!</v>
      </c>
      <c r="G112" s="100"/>
      <c r="H112" s="100" t="e">
        <f t="shared" si="6"/>
        <v>#REF!</v>
      </c>
      <c r="I112" s="100" t="e">
        <f t="shared" si="7"/>
        <v>#REF!</v>
      </c>
      <c r="J112" s="100" t="e">
        <f t="shared" si="8"/>
        <v>#REF!</v>
      </c>
      <c r="K112" s="100"/>
      <c r="L112" s="100" t="e">
        <f t="shared" ref="L112:N125" si="9">D112+H112</f>
        <v>#REF!</v>
      </c>
      <c r="M112" s="100" t="e">
        <f t="shared" si="9"/>
        <v>#REF!</v>
      </c>
      <c r="N112" s="100" t="e">
        <f t="shared" si="9"/>
        <v>#REF!</v>
      </c>
      <c r="O112" s="102"/>
      <c r="P112" s="93"/>
      <c r="Q112" s="93"/>
      <c r="R112" s="93"/>
    </row>
    <row r="113" spans="1:18" ht="37.5" x14ac:dyDescent="0.3">
      <c r="A113" s="93"/>
      <c r="B113" s="100">
        <v>3</v>
      </c>
      <c r="C113" s="101" t="s">
        <v>1068</v>
      </c>
      <c r="D113" s="100" t="e">
        <f t="shared" si="3"/>
        <v>#REF!</v>
      </c>
      <c r="E113" s="100" t="e">
        <f t="shared" si="4"/>
        <v>#REF!</v>
      </c>
      <c r="F113" s="100" t="e">
        <f t="shared" si="5"/>
        <v>#REF!</v>
      </c>
      <c r="G113" s="100"/>
      <c r="H113" s="100" t="e">
        <f t="shared" si="6"/>
        <v>#REF!</v>
      </c>
      <c r="I113" s="100" t="e">
        <f t="shared" si="7"/>
        <v>#REF!</v>
      </c>
      <c r="J113" s="100" t="e">
        <f t="shared" si="8"/>
        <v>#REF!</v>
      </c>
      <c r="K113" s="100"/>
      <c r="L113" s="100" t="e">
        <f t="shared" si="9"/>
        <v>#REF!</v>
      </c>
      <c r="M113" s="100" t="e">
        <f t="shared" si="9"/>
        <v>#REF!</v>
      </c>
      <c r="N113" s="100" t="e">
        <f t="shared" si="9"/>
        <v>#REF!</v>
      </c>
      <c r="O113" s="102"/>
      <c r="P113" s="93"/>
      <c r="Q113" s="93"/>
      <c r="R113" s="93"/>
    </row>
    <row r="114" spans="1:18" ht="37.5" x14ac:dyDescent="0.3">
      <c r="A114" s="93"/>
      <c r="B114" s="100">
        <v>4</v>
      </c>
      <c r="C114" s="101" t="s">
        <v>267</v>
      </c>
      <c r="D114" s="100" t="e">
        <f t="shared" si="3"/>
        <v>#REF!</v>
      </c>
      <c r="E114" s="100" t="e">
        <f t="shared" si="4"/>
        <v>#REF!</v>
      </c>
      <c r="F114" s="100" t="e">
        <f t="shared" si="5"/>
        <v>#REF!</v>
      </c>
      <c r="G114" s="100"/>
      <c r="H114" s="100" t="e">
        <f t="shared" si="6"/>
        <v>#REF!</v>
      </c>
      <c r="I114" s="100" t="e">
        <f t="shared" si="7"/>
        <v>#REF!</v>
      </c>
      <c r="J114" s="100" t="e">
        <f t="shared" si="8"/>
        <v>#REF!</v>
      </c>
      <c r="K114" s="100"/>
      <c r="L114" s="100" t="e">
        <f t="shared" si="9"/>
        <v>#REF!</v>
      </c>
      <c r="M114" s="100" t="e">
        <f t="shared" si="9"/>
        <v>#REF!</v>
      </c>
      <c r="N114" s="100" t="e">
        <f t="shared" si="9"/>
        <v>#REF!</v>
      </c>
      <c r="O114" s="102"/>
      <c r="P114" s="93"/>
      <c r="Q114" s="93"/>
      <c r="R114" s="93"/>
    </row>
    <row r="115" spans="1:18" ht="33" customHeight="1" x14ac:dyDescent="0.3">
      <c r="A115" s="93"/>
      <c r="B115" s="100" t="s">
        <v>704</v>
      </c>
      <c r="C115" s="101" t="s">
        <v>703</v>
      </c>
      <c r="D115" s="100" t="e">
        <f t="shared" si="3"/>
        <v>#REF!</v>
      </c>
      <c r="E115" s="100" t="e">
        <f t="shared" si="4"/>
        <v>#REF!</v>
      </c>
      <c r="F115" s="100" t="e">
        <f t="shared" si="5"/>
        <v>#REF!</v>
      </c>
      <c r="G115" s="100"/>
      <c r="H115" s="100" t="e">
        <f t="shared" si="6"/>
        <v>#REF!</v>
      </c>
      <c r="I115" s="100" t="e">
        <f t="shared" si="7"/>
        <v>#REF!</v>
      </c>
      <c r="J115" s="100" t="e">
        <f t="shared" si="8"/>
        <v>#REF!</v>
      </c>
      <c r="K115" s="100"/>
      <c r="L115" s="100" t="e">
        <f t="shared" si="9"/>
        <v>#REF!</v>
      </c>
      <c r="M115" s="100" t="e">
        <f t="shared" si="9"/>
        <v>#REF!</v>
      </c>
      <c r="N115" s="100" t="e">
        <f t="shared" si="9"/>
        <v>#REF!</v>
      </c>
      <c r="O115" s="102"/>
      <c r="P115" s="93"/>
      <c r="Q115" s="93"/>
      <c r="R115" s="93"/>
    </row>
    <row r="116" spans="1:18" ht="112.5" x14ac:dyDescent="0.3">
      <c r="A116" s="93"/>
      <c r="B116" s="100" t="s">
        <v>706</v>
      </c>
      <c r="C116" s="101" t="s">
        <v>1069</v>
      </c>
      <c r="D116" s="100" t="e">
        <f t="shared" si="3"/>
        <v>#REF!</v>
      </c>
      <c r="E116" s="100" t="e">
        <f t="shared" si="4"/>
        <v>#REF!</v>
      </c>
      <c r="F116" s="100" t="e">
        <f t="shared" si="5"/>
        <v>#REF!</v>
      </c>
      <c r="G116" s="100"/>
      <c r="H116" s="100" t="e">
        <f t="shared" si="6"/>
        <v>#REF!</v>
      </c>
      <c r="I116" s="100" t="e">
        <f t="shared" si="7"/>
        <v>#REF!</v>
      </c>
      <c r="J116" s="100" t="e">
        <f t="shared" si="8"/>
        <v>#REF!</v>
      </c>
      <c r="K116" s="100"/>
      <c r="L116" s="100" t="e">
        <f t="shared" si="9"/>
        <v>#REF!</v>
      </c>
      <c r="M116" s="100" t="e">
        <f t="shared" si="9"/>
        <v>#REF!</v>
      </c>
      <c r="N116" s="100" t="e">
        <f t="shared" si="9"/>
        <v>#REF!</v>
      </c>
      <c r="O116" s="102"/>
      <c r="P116" s="93"/>
      <c r="Q116" s="93"/>
      <c r="R116" s="93"/>
    </row>
    <row r="117" spans="1:18" ht="37.5" x14ac:dyDescent="0.3">
      <c r="A117" s="93"/>
      <c r="B117" s="100" t="s">
        <v>708</v>
      </c>
      <c r="C117" s="101" t="s">
        <v>707</v>
      </c>
      <c r="D117" s="100" t="e">
        <f t="shared" si="3"/>
        <v>#REF!</v>
      </c>
      <c r="E117" s="100" t="e">
        <f t="shared" si="4"/>
        <v>#REF!</v>
      </c>
      <c r="F117" s="100" t="e">
        <f t="shared" si="5"/>
        <v>#REF!</v>
      </c>
      <c r="G117" s="100"/>
      <c r="H117" s="100" t="e">
        <f t="shared" si="6"/>
        <v>#REF!</v>
      </c>
      <c r="I117" s="100" t="e">
        <f t="shared" si="7"/>
        <v>#REF!</v>
      </c>
      <c r="J117" s="100" t="e">
        <f t="shared" si="8"/>
        <v>#REF!</v>
      </c>
      <c r="K117" s="100"/>
      <c r="L117" s="100" t="e">
        <f t="shared" si="9"/>
        <v>#REF!</v>
      </c>
      <c r="M117" s="100" t="e">
        <f t="shared" si="9"/>
        <v>#REF!</v>
      </c>
      <c r="N117" s="100" t="e">
        <f t="shared" si="9"/>
        <v>#REF!</v>
      </c>
      <c r="O117" s="102"/>
      <c r="P117" s="93"/>
      <c r="Q117" s="93"/>
      <c r="R117" s="93"/>
    </row>
    <row r="118" spans="1:18" ht="93.75" x14ac:dyDescent="0.3">
      <c r="A118" s="93"/>
      <c r="B118" s="100" t="s">
        <v>710</v>
      </c>
      <c r="C118" s="101" t="s">
        <v>1070</v>
      </c>
      <c r="D118" s="100" t="e">
        <f t="shared" si="3"/>
        <v>#REF!</v>
      </c>
      <c r="E118" s="100" t="e">
        <f t="shared" si="4"/>
        <v>#REF!</v>
      </c>
      <c r="F118" s="100" t="e">
        <f t="shared" si="5"/>
        <v>#REF!</v>
      </c>
      <c r="G118" s="100"/>
      <c r="H118" s="100" t="e">
        <f t="shared" si="6"/>
        <v>#REF!</v>
      </c>
      <c r="I118" s="100" t="e">
        <f t="shared" si="7"/>
        <v>#REF!</v>
      </c>
      <c r="J118" s="100" t="e">
        <f t="shared" si="8"/>
        <v>#REF!</v>
      </c>
      <c r="K118" s="100"/>
      <c r="L118" s="100" t="e">
        <f t="shared" si="9"/>
        <v>#REF!</v>
      </c>
      <c r="M118" s="100" t="e">
        <f t="shared" si="9"/>
        <v>#REF!</v>
      </c>
      <c r="N118" s="100" t="e">
        <f t="shared" si="9"/>
        <v>#REF!</v>
      </c>
      <c r="O118" s="102"/>
      <c r="P118" s="93"/>
      <c r="Q118" s="93"/>
      <c r="R118" s="93"/>
    </row>
    <row r="119" spans="1:18" ht="18.75" x14ac:dyDescent="0.3">
      <c r="A119" s="93"/>
      <c r="B119" s="100">
        <v>7</v>
      </c>
      <c r="C119" s="101" t="s">
        <v>268</v>
      </c>
      <c r="D119" s="100" t="e">
        <f t="shared" si="3"/>
        <v>#REF!</v>
      </c>
      <c r="E119" s="100" t="e">
        <f t="shared" si="4"/>
        <v>#REF!</v>
      </c>
      <c r="F119" s="100" t="e">
        <f t="shared" si="5"/>
        <v>#REF!</v>
      </c>
      <c r="G119" s="100"/>
      <c r="H119" s="100" t="e">
        <f t="shared" si="6"/>
        <v>#REF!</v>
      </c>
      <c r="I119" s="100" t="e">
        <f t="shared" si="7"/>
        <v>#REF!</v>
      </c>
      <c r="J119" s="100" t="e">
        <f t="shared" si="8"/>
        <v>#REF!</v>
      </c>
      <c r="K119" s="100"/>
      <c r="L119" s="100" t="e">
        <f t="shared" si="9"/>
        <v>#REF!</v>
      </c>
      <c r="M119" s="100" t="e">
        <f t="shared" si="9"/>
        <v>#REF!</v>
      </c>
      <c r="N119" s="100" t="e">
        <f t="shared" si="9"/>
        <v>#REF!</v>
      </c>
      <c r="O119" s="102"/>
      <c r="P119" s="93"/>
      <c r="Q119" s="93"/>
      <c r="R119" s="93"/>
    </row>
    <row r="120" spans="1:18" ht="18.75" x14ac:dyDescent="0.3">
      <c r="A120" s="93"/>
      <c r="B120" s="100">
        <v>8</v>
      </c>
      <c r="C120" s="101" t="s">
        <v>711</v>
      </c>
      <c r="D120" s="100" t="e">
        <f t="shared" si="3"/>
        <v>#REF!</v>
      </c>
      <c r="E120" s="100" t="e">
        <f t="shared" si="4"/>
        <v>#REF!</v>
      </c>
      <c r="F120" s="100" t="e">
        <f t="shared" si="5"/>
        <v>#REF!</v>
      </c>
      <c r="G120" s="100"/>
      <c r="H120" s="100" t="e">
        <f t="shared" si="6"/>
        <v>#REF!</v>
      </c>
      <c r="I120" s="100" t="e">
        <f t="shared" si="7"/>
        <v>#REF!</v>
      </c>
      <c r="J120" s="100" t="e">
        <f t="shared" si="8"/>
        <v>#REF!</v>
      </c>
      <c r="K120" s="100"/>
      <c r="L120" s="100" t="e">
        <f t="shared" si="9"/>
        <v>#REF!</v>
      </c>
      <c r="M120" s="100" t="e">
        <f t="shared" si="9"/>
        <v>#REF!</v>
      </c>
      <c r="N120" s="100" t="e">
        <f t="shared" si="9"/>
        <v>#REF!</v>
      </c>
      <c r="O120" s="102"/>
      <c r="P120" s="93"/>
      <c r="Q120" s="93"/>
      <c r="R120" s="93"/>
    </row>
    <row r="121" spans="1:18" ht="18.75" x14ac:dyDescent="0.3">
      <c r="A121" s="93"/>
      <c r="B121" s="100">
        <v>9</v>
      </c>
      <c r="C121" s="101" t="s">
        <v>683</v>
      </c>
      <c r="D121" s="100" t="e">
        <f t="shared" si="3"/>
        <v>#REF!</v>
      </c>
      <c r="E121" s="100" t="e">
        <f t="shared" si="4"/>
        <v>#REF!</v>
      </c>
      <c r="F121" s="100" t="e">
        <f t="shared" si="5"/>
        <v>#REF!</v>
      </c>
      <c r="G121" s="100"/>
      <c r="H121" s="100" t="e">
        <f t="shared" si="6"/>
        <v>#REF!</v>
      </c>
      <c r="I121" s="100" t="e">
        <f t="shared" si="7"/>
        <v>#REF!</v>
      </c>
      <c r="J121" s="100" t="e">
        <f t="shared" si="8"/>
        <v>#REF!</v>
      </c>
      <c r="K121" s="100"/>
      <c r="L121" s="100" t="e">
        <f t="shared" si="9"/>
        <v>#REF!</v>
      </c>
      <c r="M121" s="100" t="e">
        <f t="shared" si="9"/>
        <v>#REF!</v>
      </c>
      <c r="N121" s="100" t="e">
        <f t="shared" si="9"/>
        <v>#REF!</v>
      </c>
      <c r="O121" s="102"/>
      <c r="P121" s="93"/>
      <c r="Q121" s="93"/>
      <c r="R121" s="93"/>
    </row>
    <row r="122" spans="1:18" ht="18.75" x14ac:dyDescent="0.3">
      <c r="A122" s="93"/>
      <c r="B122" s="100">
        <v>10</v>
      </c>
      <c r="C122" s="101" t="s">
        <v>684</v>
      </c>
      <c r="D122" s="100" t="e">
        <f t="shared" si="3"/>
        <v>#REF!</v>
      </c>
      <c r="E122" s="100" t="e">
        <f t="shared" si="4"/>
        <v>#REF!</v>
      </c>
      <c r="F122" s="100" t="e">
        <f t="shared" si="5"/>
        <v>#REF!</v>
      </c>
      <c r="G122" s="100"/>
      <c r="H122" s="100" t="e">
        <f t="shared" si="6"/>
        <v>#REF!</v>
      </c>
      <c r="I122" s="100" t="e">
        <f t="shared" si="7"/>
        <v>#REF!</v>
      </c>
      <c r="J122" s="100" t="e">
        <f t="shared" si="8"/>
        <v>#REF!</v>
      </c>
      <c r="K122" s="100"/>
      <c r="L122" s="100" t="e">
        <f t="shared" si="9"/>
        <v>#REF!</v>
      </c>
      <c r="M122" s="100" t="e">
        <f t="shared" si="9"/>
        <v>#REF!</v>
      </c>
      <c r="N122" s="100" t="e">
        <f t="shared" si="9"/>
        <v>#REF!</v>
      </c>
      <c r="O122" s="102"/>
      <c r="P122" s="93"/>
      <c r="Q122" s="93"/>
      <c r="R122" s="93"/>
    </row>
    <row r="123" spans="1:18" ht="18.75" x14ac:dyDescent="0.3">
      <c r="A123" s="93"/>
      <c r="B123" s="100">
        <v>11</v>
      </c>
      <c r="C123" s="101" t="s">
        <v>685</v>
      </c>
      <c r="D123" s="100" t="e">
        <f t="shared" si="3"/>
        <v>#REF!</v>
      </c>
      <c r="E123" s="100" t="e">
        <f t="shared" si="4"/>
        <v>#REF!</v>
      </c>
      <c r="F123" s="100" t="e">
        <f t="shared" si="5"/>
        <v>#REF!</v>
      </c>
      <c r="G123" s="100"/>
      <c r="H123" s="100" t="e">
        <f t="shared" si="6"/>
        <v>#REF!</v>
      </c>
      <c r="I123" s="100" t="e">
        <f t="shared" si="7"/>
        <v>#REF!</v>
      </c>
      <c r="J123" s="100" t="e">
        <f t="shared" si="8"/>
        <v>#REF!</v>
      </c>
      <c r="K123" s="100"/>
      <c r="L123" s="100" t="e">
        <f t="shared" si="9"/>
        <v>#REF!</v>
      </c>
      <c r="M123" s="100" t="e">
        <f t="shared" si="9"/>
        <v>#REF!</v>
      </c>
      <c r="N123" s="100" t="e">
        <f t="shared" si="9"/>
        <v>#REF!</v>
      </c>
      <c r="O123" s="102"/>
      <c r="P123" s="93"/>
      <c r="Q123" s="93"/>
      <c r="R123" s="93"/>
    </row>
    <row r="124" spans="1:18" ht="18.75" x14ac:dyDescent="0.3">
      <c r="A124" s="93"/>
      <c r="B124" s="100">
        <v>12</v>
      </c>
      <c r="C124" s="101" t="s">
        <v>686</v>
      </c>
      <c r="D124" s="100" t="e">
        <f t="shared" si="3"/>
        <v>#REF!</v>
      </c>
      <c r="E124" s="100" t="e">
        <f t="shared" si="4"/>
        <v>#REF!</v>
      </c>
      <c r="F124" s="100" t="e">
        <f t="shared" si="5"/>
        <v>#REF!</v>
      </c>
      <c r="G124" s="100"/>
      <c r="H124" s="100" t="e">
        <f t="shared" si="6"/>
        <v>#REF!</v>
      </c>
      <c r="I124" s="100" t="e">
        <f t="shared" si="7"/>
        <v>#REF!</v>
      </c>
      <c r="J124" s="100" t="e">
        <f t="shared" si="8"/>
        <v>#REF!</v>
      </c>
      <c r="K124" s="100"/>
      <c r="L124" s="100" t="e">
        <f t="shared" si="9"/>
        <v>#REF!</v>
      </c>
      <c r="M124" s="100" t="e">
        <f t="shared" si="9"/>
        <v>#REF!</v>
      </c>
      <c r="N124" s="100" t="e">
        <f t="shared" si="9"/>
        <v>#REF!</v>
      </c>
      <c r="O124" s="102"/>
      <c r="P124" s="93"/>
      <c r="Q124" s="93"/>
      <c r="R124" s="93"/>
    </row>
    <row r="125" spans="1:18" ht="93.75" x14ac:dyDescent="0.3">
      <c r="A125" s="93"/>
      <c r="B125" s="100">
        <v>13</v>
      </c>
      <c r="C125" s="101" t="s">
        <v>1071</v>
      </c>
      <c r="D125" s="100" t="e">
        <f t="shared" si="3"/>
        <v>#REF!</v>
      </c>
      <c r="E125" s="100" t="e">
        <f t="shared" si="4"/>
        <v>#REF!</v>
      </c>
      <c r="F125" s="100" t="e">
        <f t="shared" si="5"/>
        <v>#REF!</v>
      </c>
      <c r="G125" s="100"/>
      <c r="H125" s="100" t="e">
        <f t="shared" si="6"/>
        <v>#REF!</v>
      </c>
      <c r="I125" s="100" t="e">
        <f t="shared" si="7"/>
        <v>#REF!</v>
      </c>
      <c r="J125" s="100" t="e">
        <f t="shared" si="8"/>
        <v>#REF!</v>
      </c>
      <c r="K125" s="100"/>
      <c r="L125" s="100" t="e">
        <f t="shared" si="9"/>
        <v>#REF!</v>
      </c>
      <c r="M125" s="100" t="e">
        <f t="shared" si="9"/>
        <v>#REF!</v>
      </c>
      <c r="N125" s="100" t="e">
        <f t="shared" si="9"/>
        <v>#REF!</v>
      </c>
      <c r="O125" s="102"/>
      <c r="P125" s="93"/>
      <c r="Q125" s="93"/>
      <c r="R125" s="93"/>
    </row>
    <row r="126" spans="1:18" ht="18.75" x14ac:dyDescent="0.3">
      <c r="A126" s="93"/>
      <c r="B126" s="196" t="s">
        <v>1062</v>
      </c>
      <c r="C126" s="197"/>
      <c r="D126" s="103" t="e">
        <f>SUM(D111:D125)</f>
        <v>#REF!</v>
      </c>
      <c r="E126" s="103" t="e">
        <f t="shared" ref="E126:N126" si="10">SUM(E111:E125)</f>
        <v>#REF!</v>
      </c>
      <c r="F126" s="103" t="e">
        <f t="shared" si="10"/>
        <v>#REF!</v>
      </c>
      <c r="G126" s="103"/>
      <c r="H126" s="103" t="e">
        <f t="shared" si="10"/>
        <v>#REF!</v>
      </c>
      <c r="I126" s="103" t="e">
        <f t="shared" si="10"/>
        <v>#REF!</v>
      </c>
      <c r="J126" s="103" t="e">
        <f t="shared" si="10"/>
        <v>#REF!</v>
      </c>
      <c r="K126" s="103"/>
      <c r="L126" s="103" t="e">
        <f t="shared" si="10"/>
        <v>#REF!</v>
      </c>
      <c r="M126" s="103" t="e">
        <f t="shared" si="10"/>
        <v>#REF!</v>
      </c>
      <c r="N126" s="103" t="e">
        <f t="shared" si="10"/>
        <v>#REF!</v>
      </c>
      <c r="O126" s="94"/>
      <c r="P126" s="93"/>
      <c r="Q126" s="93"/>
      <c r="R126" s="93"/>
    </row>
    <row r="127" spans="1:18" ht="18.75" x14ac:dyDescent="0.3">
      <c r="A127" s="93"/>
      <c r="B127" s="93"/>
      <c r="C127" s="93"/>
      <c r="D127" s="93"/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93"/>
      <c r="P127" s="93"/>
      <c r="Q127" s="93"/>
      <c r="R127" s="93"/>
    </row>
    <row r="128" spans="1:18" ht="18.75" x14ac:dyDescent="0.3">
      <c r="A128" s="93"/>
      <c r="B128" s="93"/>
      <c r="C128" s="93"/>
      <c r="D128" s="93"/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93"/>
      <c r="P128" s="93"/>
      <c r="Q128" s="93"/>
      <c r="R128" s="93"/>
    </row>
    <row r="129" spans="1:18" ht="18.75" x14ac:dyDescent="0.3">
      <c r="A129" s="93"/>
      <c r="B129" s="93"/>
      <c r="C129" s="198" t="s">
        <v>1072</v>
      </c>
      <c r="D129" s="198"/>
      <c r="E129" s="198"/>
      <c r="F129" s="198"/>
      <c r="G129" s="198"/>
      <c r="H129" s="198"/>
      <c r="I129" s="198"/>
      <c r="J129" s="198"/>
      <c r="K129" s="198"/>
      <c r="L129" s="198"/>
      <c r="M129" s="198"/>
      <c r="N129" s="198"/>
      <c r="O129" s="94"/>
      <c r="P129" s="93"/>
      <c r="Q129" s="93"/>
      <c r="R129" s="93"/>
    </row>
    <row r="130" spans="1:18" ht="18.75" x14ac:dyDescent="0.3">
      <c r="A130" s="104"/>
      <c r="B130" s="104"/>
      <c r="C130" s="93"/>
      <c r="D130" s="93"/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104"/>
      <c r="Q130" s="104"/>
      <c r="R130" s="104"/>
    </row>
    <row r="131" spans="1:18" ht="18.75" x14ac:dyDescent="0.3">
      <c r="A131" s="104"/>
      <c r="B131" s="202" t="s">
        <v>1061</v>
      </c>
      <c r="C131" s="202" t="s">
        <v>1073</v>
      </c>
      <c r="D131" s="203" t="s">
        <v>600</v>
      </c>
      <c r="E131" s="203"/>
      <c r="F131" s="203"/>
      <c r="G131" s="203"/>
      <c r="H131" s="203"/>
      <c r="I131" s="203"/>
      <c r="J131" s="203"/>
      <c r="K131" s="95"/>
      <c r="L131" s="204" t="s">
        <v>1062</v>
      </c>
      <c r="M131" s="204"/>
      <c r="N131" s="204"/>
      <c r="O131" s="96"/>
      <c r="P131" s="104"/>
      <c r="Q131" s="104"/>
      <c r="R131" s="104"/>
    </row>
    <row r="132" spans="1:18" ht="18.75" x14ac:dyDescent="0.3">
      <c r="A132" s="104"/>
      <c r="B132" s="202"/>
      <c r="C132" s="202"/>
      <c r="D132" s="203" t="s">
        <v>1063</v>
      </c>
      <c r="E132" s="203"/>
      <c r="F132" s="203"/>
      <c r="G132" s="95"/>
      <c r="H132" s="203" t="s">
        <v>1064</v>
      </c>
      <c r="I132" s="203"/>
      <c r="J132" s="203"/>
      <c r="K132" s="95"/>
      <c r="L132" s="204"/>
      <c r="M132" s="204"/>
      <c r="N132" s="204"/>
      <c r="O132" s="96"/>
      <c r="P132" s="104"/>
      <c r="Q132" s="104"/>
      <c r="R132" s="104"/>
    </row>
    <row r="133" spans="1:18" ht="80.25" customHeight="1" x14ac:dyDescent="0.3">
      <c r="A133" s="104"/>
      <c r="B133" s="202"/>
      <c r="C133" s="202"/>
      <c r="D133" s="97" t="s">
        <v>1065</v>
      </c>
      <c r="E133" s="97" t="s">
        <v>1066</v>
      </c>
      <c r="F133" s="97" t="s">
        <v>1067</v>
      </c>
      <c r="G133" s="97"/>
      <c r="H133" s="97" t="s">
        <v>1065</v>
      </c>
      <c r="I133" s="97" t="s">
        <v>1066</v>
      </c>
      <c r="J133" s="97" t="s">
        <v>1067</v>
      </c>
      <c r="K133" s="97"/>
      <c r="L133" s="98" t="s">
        <v>1065</v>
      </c>
      <c r="M133" s="98" t="s">
        <v>1066</v>
      </c>
      <c r="N133" s="98" t="s">
        <v>1067</v>
      </c>
      <c r="O133" s="99"/>
      <c r="P133" s="104"/>
      <c r="Q133" s="104"/>
      <c r="R133" s="104"/>
    </row>
    <row r="134" spans="1:18" ht="18.75" x14ac:dyDescent="0.3">
      <c r="A134" s="104"/>
      <c r="B134" s="100">
        <v>1</v>
      </c>
      <c r="C134" s="101" t="s">
        <v>264</v>
      </c>
      <c r="D134" s="100" t="e">
        <f t="shared" ref="D134:D148" si="11">I3</f>
        <v>#REF!</v>
      </c>
      <c r="E134" s="100" t="e">
        <f t="shared" ref="E134:E148" si="12">I33</f>
        <v>#REF!</v>
      </c>
      <c r="F134" s="100" t="e">
        <f t="shared" ref="F134:F148" si="13">I63</f>
        <v>#REF!</v>
      </c>
      <c r="G134" s="100" t="e">
        <f>+D134+E134+F134</f>
        <v>#REF!</v>
      </c>
      <c r="H134" s="100" t="e">
        <f t="shared" ref="H134:H148" si="14">I18</f>
        <v>#REF!</v>
      </c>
      <c r="I134" s="100" t="e">
        <f t="shared" ref="I134:I148" si="15">I48</f>
        <v>#REF!</v>
      </c>
      <c r="J134" s="100" t="e">
        <f t="shared" ref="J134:J148" si="16">I78</f>
        <v>#REF!</v>
      </c>
      <c r="K134" s="100" t="e">
        <f>+H134+I134+J134</f>
        <v>#REF!</v>
      </c>
      <c r="L134" s="100" t="e">
        <f>D134+H134</f>
        <v>#REF!</v>
      </c>
      <c r="M134" s="100" t="e">
        <f>E134+I134</f>
        <v>#REF!</v>
      </c>
      <c r="N134" s="100" t="e">
        <f>F134+J134</f>
        <v>#REF!</v>
      </c>
      <c r="O134" s="100" t="e">
        <f>+L134+M134+N134</f>
        <v>#REF!</v>
      </c>
      <c r="P134" s="104"/>
      <c r="Q134" s="104" t="e">
        <f>+O134+O135</f>
        <v>#REF!</v>
      </c>
      <c r="R134" s="104"/>
    </row>
    <row r="135" spans="1:18" ht="18.75" x14ac:dyDescent="0.3">
      <c r="A135" s="104"/>
      <c r="B135" s="100">
        <v>2</v>
      </c>
      <c r="C135" s="101" t="s">
        <v>265</v>
      </c>
      <c r="D135" s="100" t="e">
        <f t="shared" si="11"/>
        <v>#REF!</v>
      </c>
      <c r="E135" s="100" t="e">
        <f t="shared" si="12"/>
        <v>#REF!</v>
      </c>
      <c r="F135" s="100" t="e">
        <f t="shared" si="13"/>
        <v>#REF!</v>
      </c>
      <c r="G135" s="100" t="e">
        <f t="shared" ref="G135:G148" si="17">+D135+E135+F135</f>
        <v>#REF!</v>
      </c>
      <c r="H135" s="100" t="e">
        <f t="shared" si="14"/>
        <v>#REF!</v>
      </c>
      <c r="I135" s="100" t="e">
        <f t="shared" si="15"/>
        <v>#REF!</v>
      </c>
      <c r="J135" s="100" t="e">
        <f t="shared" si="16"/>
        <v>#REF!</v>
      </c>
      <c r="K135" s="100" t="e">
        <f t="shared" ref="K135:K148" si="18">+H135+I135+J135</f>
        <v>#REF!</v>
      </c>
      <c r="L135" s="100" t="e">
        <f t="shared" ref="L135:N148" si="19">D135+H135</f>
        <v>#REF!</v>
      </c>
      <c r="M135" s="100" t="e">
        <f t="shared" si="19"/>
        <v>#REF!</v>
      </c>
      <c r="N135" s="100" t="e">
        <f t="shared" si="19"/>
        <v>#REF!</v>
      </c>
      <c r="O135" s="100" t="e">
        <f t="shared" ref="O135:O148" si="20">+L135+M135+N135</f>
        <v>#REF!</v>
      </c>
      <c r="P135" s="104"/>
      <c r="Q135" s="104"/>
      <c r="R135" s="104"/>
    </row>
    <row r="136" spans="1:18" ht="37.5" x14ac:dyDescent="0.3">
      <c r="A136" s="104"/>
      <c r="B136" s="100">
        <v>3</v>
      </c>
      <c r="C136" s="101" t="s">
        <v>1068</v>
      </c>
      <c r="D136" s="100" t="e">
        <f t="shared" si="11"/>
        <v>#REF!</v>
      </c>
      <c r="E136" s="100" t="e">
        <f t="shared" si="12"/>
        <v>#REF!</v>
      </c>
      <c r="F136" s="100" t="e">
        <f t="shared" si="13"/>
        <v>#REF!</v>
      </c>
      <c r="G136" s="100" t="e">
        <f t="shared" si="17"/>
        <v>#REF!</v>
      </c>
      <c r="H136" s="100" t="e">
        <f t="shared" si="14"/>
        <v>#REF!</v>
      </c>
      <c r="I136" s="100" t="e">
        <f t="shared" si="15"/>
        <v>#REF!</v>
      </c>
      <c r="J136" s="100" t="e">
        <f t="shared" si="16"/>
        <v>#REF!</v>
      </c>
      <c r="K136" s="100" t="e">
        <f t="shared" si="18"/>
        <v>#REF!</v>
      </c>
      <c r="L136" s="100" t="e">
        <f t="shared" si="19"/>
        <v>#REF!</v>
      </c>
      <c r="M136" s="100" t="e">
        <f t="shared" si="19"/>
        <v>#REF!</v>
      </c>
      <c r="N136" s="100" t="e">
        <f t="shared" si="19"/>
        <v>#REF!</v>
      </c>
      <c r="O136" s="100" t="e">
        <f t="shared" si="20"/>
        <v>#REF!</v>
      </c>
      <c r="P136" s="104"/>
      <c r="Q136" s="104"/>
      <c r="R136" s="104"/>
    </row>
    <row r="137" spans="1:18" ht="37.5" x14ac:dyDescent="0.3">
      <c r="A137" s="104"/>
      <c r="B137" s="100">
        <v>4</v>
      </c>
      <c r="C137" s="101" t="s">
        <v>267</v>
      </c>
      <c r="D137" s="100" t="e">
        <f t="shared" si="11"/>
        <v>#REF!</v>
      </c>
      <c r="E137" s="100" t="e">
        <f t="shared" si="12"/>
        <v>#REF!</v>
      </c>
      <c r="F137" s="100" t="e">
        <f t="shared" si="13"/>
        <v>#REF!</v>
      </c>
      <c r="G137" s="100" t="e">
        <f t="shared" si="17"/>
        <v>#REF!</v>
      </c>
      <c r="H137" s="100" t="e">
        <f t="shared" si="14"/>
        <v>#REF!</v>
      </c>
      <c r="I137" s="100" t="e">
        <f t="shared" si="15"/>
        <v>#REF!</v>
      </c>
      <c r="J137" s="100" t="e">
        <f t="shared" si="16"/>
        <v>#REF!</v>
      </c>
      <c r="K137" s="100" t="e">
        <f t="shared" si="18"/>
        <v>#REF!</v>
      </c>
      <c r="L137" s="100" t="e">
        <f t="shared" si="19"/>
        <v>#REF!</v>
      </c>
      <c r="M137" s="100" t="e">
        <f t="shared" si="19"/>
        <v>#REF!</v>
      </c>
      <c r="N137" s="100" t="e">
        <f t="shared" si="19"/>
        <v>#REF!</v>
      </c>
      <c r="O137" s="100" t="e">
        <f t="shared" si="20"/>
        <v>#REF!</v>
      </c>
      <c r="P137" s="104"/>
      <c r="Q137" s="104"/>
      <c r="R137" s="104"/>
    </row>
    <row r="138" spans="1:18" ht="56.25" x14ac:dyDescent="0.3">
      <c r="A138" s="104"/>
      <c r="B138" s="100" t="s">
        <v>704</v>
      </c>
      <c r="C138" s="101" t="s">
        <v>703</v>
      </c>
      <c r="D138" s="100" t="e">
        <f t="shared" si="11"/>
        <v>#REF!</v>
      </c>
      <c r="E138" s="100" t="e">
        <f t="shared" si="12"/>
        <v>#REF!</v>
      </c>
      <c r="F138" s="100" t="e">
        <f t="shared" si="13"/>
        <v>#REF!</v>
      </c>
      <c r="G138" s="100" t="e">
        <f t="shared" si="17"/>
        <v>#REF!</v>
      </c>
      <c r="H138" s="100" t="e">
        <f t="shared" si="14"/>
        <v>#REF!</v>
      </c>
      <c r="I138" s="100" t="e">
        <f t="shared" si="15"/>
        <v>#REF!</v>
      </c>
      <c r="J138" s="100" t="e">
        <f t="shared" si="16"/>
        <v>#REF!</v>
      </c>
      <c r="K138" s="100" t="e">
        <f t="shared" si="18"/>
        <v>#REF!</v>
      </c>
      <c r="L138" s="100" t="e">
        <f t="shared" si="19"/>
        <v>#REF!</v>
      </c>
      <c r="M138" s="100" t="e">
        <f t="shared" si="19"/>
        <v>#REF!</v>
      </c>
      <c r="N138" s="100" t="e">
        <f t="shared" si="19"/>
        <v>#REF!</v>
      </c>
      <c r="O138" s="100" t="e">
        <f t="shared" si="20"/>
        <v>#REF!</v>
      </c>
      <c r="P138" s="104"/>
      <c r="Q138" s="104" t="e">
        <f>+O138+O139</f>
        <v>#REF!</v>
      </c>
      <c r="R138" s="104"/>
    </row>
    <row r="139" spans="1:18" ht="112.5" x14ac:dyDescent="0.3">
      <c r="A139" s="104"/>
      <c r="B139" s="100" t="s">
        <v>706</v>
      </c>
      <c r="C139" s="101" t="s">
        <v>1069</v>
      </c>
      <c r="D139" s="100" t="e">
        <f t="shared" si="11"/>
        <v>#REF!</v>
      </c>
      <c r="E139" s="100" t="e">
        <f t="shared" si="12"/>
        <v>#REF!</v>
      </c>
      <c r="F139" s="100" t="e">
        <f t="shared" si="13"/>
        <v>#REF!</v>
      </c>
      <c r="G139" s="100" t="e">
        <f t="shared" si="17"/>
        <v>#REF!</v>
      </c>
      <c r="H139" s="100" t="e">
        <f t="shared" si="14"/>
        <v>#REF!</v>
      </c>
      <c r="I139" s="100" t="e">
        <f t="shared" si="15"/>
        <v>#REF!</v>
      </c>
      <c r="J139" s="100" t="e">
        <f t="shared" si="16"/>
        <v>#REF!</v>
      </c>
      <c r="K139" s="100" t="e">
        <f t="shared" si="18"/>
        <v>#REF!</v>
      </c>
      <c r="L139" s="100" t="e">
        <f t="shared" si="19"/>
        <v>#REF!</v>
      </c>
      <c r="M139" s="100" t="e">
        <f t="shared" si="19"/>
        <v>#REF!</v>
      </c>
      <c r="N139" s="100" t="e">
        <f t="shared" si="19"/>
        <v>#REF!</v>
      </c>
      <c r="O139" s="100" t="e">
        <f t="shared" si="20"/>
        <v>#REF!</v>
      </c>
      <c r="P139" s="104"/>
      <c r="Q139" s="104"/>
      <c r="R139" s="104"/>
    </row>
    <row r="140" spans="1:18" ht="37.5" x14ac:dyDescent="0.3">
      <c r="A140" s="104"/>
      <c r="B140" s="100" t="s">
        <v>708</v>
      </c>
      <c r="C140" s="101" t="s">
        <v>707</v>
      </c>
      <c r="D140" s="100" t="e">
        <f t="shared" si="11"/>
        <v>#REF!</v>
      </c>
      <c r="E140" s="100" t="e">
        <f t="shared" si="12"/>
        <v>#REF!</v>
      </c>
      <c r="F140" s="100" t="e">
        <f t="shared" si="13"/>
        <v>#REF!</v>
      </c>
      <c r="G140" s="100" t="e">
        <f t="shared" si="17"/>
        <v>#REF!</v>
      </c>
      <c r="H140" s="100" t="e">
        <f t="shared" si="14"/>
        <v>#REF!</v>
      </c>
      <c r="I140" s="100" t="e">
        <f t="shared" si="15"/>
        <v>#REF!</v>
      </c>
      <c r="J140" s="100" t="e">
        <f t="shared" si="16"/>
        <v>#REF!</v>
      </c>
      <c r="K140" s="100" t="e">
        <f t="shared" si="18"/>
        <v>#REF!</v>
      </c>
      <c r="L140" s="100" t="e">
        <f t="shared" si="19"/>
        <v>#REF!</v>
      </c>
      <c r="M140" s="100" t="e">
        <f t="shared" si="19"/>
        <v>#REF!</v>
      </c>
      <c r="N140" s="100" t="e">
        <f t="shared" si="19"/>
        <v>#REF!</v>
      </c>
      <c r="O140" s="100" t="e">
        <f t="shared" si="20"/>
        <v>#REF!</v>
      </c>
      <c r="P140" s="104"/>
      <c r="Q140" s="104" t="e">
        <f>+O140+O141</f>
        <v>#REF!</v>
      </c>
      <c r="R140" s="104"/>
    </row>
    <row r="141" spans="1:18" ht="93.75" x14ac:dyDescent="0.3">
      <c r="A141" s="104"/>
      <c r="B141" s="100" t="s">
        <v>710</v>
      </c>
      <c r="C141" s="101" t="s">
        <v>1070</v>
      </c>
      <c r="D141" s="100" t="e">
        <f t="shared" si="11"/>
        <v>#REF!</v>
      </c>
      <c r="E141" s="100" t="e">
        <f t="shared" si="12"/>
        <v>#REF!</v>
      </c>
      <c r="F141" s="100" t="e">
        <f t="shared" si="13"/>
        <v>#REF!</v>
      </c>
      <c r="G141" s="100" t="e">
        <f t="shared" si="17"/>
        <v>#REF!</v>
      </c>
      <c r="H141" s="100" t="e">
        <f t="shared" si="14"/>
        <v>#REF!</v>
      </c>
      <c r="I141" s="100" t="e">
        <f t="shared" si="15"/>
        <v>#REF!</v>
      </c>
      <c r="J141" s="100" t="e">
        <f t="shared" si="16"/>
        <v>#REF!</v>
      </c>
      <c r="K141" s="100" t="e">
        <f t="shared" si="18"/>
        <v>#REF!</v>
      </c>
      <c r="L141" s="100" t="e">
        <f t="shared" si="19"/>
        <v>#REF!</v>
      </c>
      <c r="M141" s="100" t="e">
        <f t="shared" si="19"/>
        <v>#REF!</v>
      </c>
      <c r="N141" s="100" t="e">
        <f t="shared" si="19"/>
        <v>#REF!</v>
      </c>
      <c r="O141" s="100" t="e">
        <f t="shared" si="20"/>
        <v>#REF!</v>
      </c>
      <c r="P141" s="104"/>
      <c r="Q141" s="104"/>
      <c r="R141" s="104"/>
    </row>
    <row r="142" spans="1:18" ht="18.75" x14ac:dyDescent="0.3">
      <c r="A142" s="104"/>
      <c r="B142" s="100">
        <v>7</v>
      </c>
      <c r="C142" s="101" t="s">
        <v>268</v>
      </c>
      <c r="D142" s="100" t="e">
        <f t="shared" si="11"/>
        <v>#REF!</v>
      </c>
      <c r="E142" s="100" t="e">
        <f t="shared" si="12"/>
        <v>#REF!</v>
      </c>
      <c r="F142" s="100" t="e">
        <f t="shared" si="13"/>
        <v>#REF!</v>
      </c>
      <c r="G142" s="100" t="e">
        <f t="shared" si="17"/>
        <v>#REF!</v>
      </c>
      <c r="H142" s="100" t="e">
        <f t="shared" si="14"/>
        <v>#REF!</v>
      </c>
      <c r="I142" s="100" t="e">
        <f t="shared" si="15"/>
        <v>#REF!</v>
      </c>
      <c r="J142" s="100" t="e">
        <f t="shared" si="16"/>
        <v>#REF!</v>
      </c>
      <c r="K142" s="100" t="e">
        <f t="shared" si="18"/>
        <v>#REF!</v>
      </c>
      <c r="L142" s="100" t="e">
        <f t="shared" si="19"/>
        <v>#REF!</v>
      </c>
      <c r="M142" s="100" t="e">
        <f t="shared" si="19"/>
        <v>#REF!</v>
      </c>
      <c r="N142" s="100" t="e">
        <f t="shared" si="19"/>
        <v>#REF!</v>
      </c>
      <c r="O142" s="100" t="e">
        <f t="shared" si="20"/>
        <v>#REF!</v>
      </c>
      <c r="P142" s="104"/>
      <c r="Q142" s="104"/>
      <c r="R142" s="104"/>
    </row>
    <row r="143" spans="1:18" ht="18.75" x14ac:dyDescent="0.3">
      <c r="A143" s="104"/>
      <c r="B143" s="100">
        <v>8</v>
      </c>
      <c r="C143" s="101" t="s">
        <v>711</v>
      </c>
      <c r="D143" s="100" t="e">
        <f t="shared" si="11"/>
        <v>#REF!</v>
      </c>
      <c r="E143" s="100" t="e">
        <f t="shared" si="12"/>
        <v>#REF!</v>
      </c>
      <c r="F143" s="100" t="e">
        <f t="shared" si="13"/>
        <v>#REF!</v>
      </c>
      <c r="G143" s="100" t="e">
        <f t="shared" si="17"/>
        <v>#REF!</v>
      </c>
      <c r="H143" s="100" t="e">
        <f t="shared" si="14"/>
        <v>#REF!</v>
      </c>
      <c r="I143" s="100" t="e">
        <f t="shared" si="15"/>
        <v>#REF!</v>
      </c>
      <c r="J143" s="100" t="e">
        <f t="shared" si="16"/>
        <v>#REF!</v>
      </c>
      <c r="K143" s="100" t="e">
        <f t="shared" si="18"/>
        <v>#REF!</v>
      </c>
      <c r="L143" s="100" t="e">
        <f t="shared" si="19"/>
        <v>#REF!</v>
      </c>
      <c r="M143" s="100" t="e">
        <f t="shared" si="19"/>
        <v>#REF!</v>
      </c>
      <c r="N143" s="100" t="e">
        <f t="shared" si="19"/>
        <v>#REF!</v>
      </c>
      <c r="O143" s="100" t="e">
        <f t="shared" si="20"/>
        <v>#REF!</v>
      </c>
      <c r="P143" s="104"/>
      <c r="Q143" s="104"/>
      <c r="R143" s="104"/>
    </row>
    <row r="144" spans="1:18" ht="18.75" x14ac:dyDescent="0.3">
      <c r="A144" s="104"/>
      <c r="B144" s="100">
        <v>9</v>
      </c>
      <c r="C144" s="101" t="s">
        <v>683</v>
      </c>
      <c r="D144" s="100" t="e">
        <f t="shared" si="11"/>
        <v>#REF!</v>
      </c>
      <c r="E144" s="100" t="e">
        <f t="shared" si="12"/>
        <v>#REF!</v>
      </c>
      <c r="F144" s="100" t="e">
        <f t="shared" si="13"/>
        <v>#REF!</v>
      </c>
      <c r="G144" s="100" t="e">
        <f t="shared" si="17"/>
        <v>#REF!</v>
      </c>
      <c r="H144" s="100" t="e">
        <f t="shared" si="14"/>
        <v>#REF!</v>
      </c>
      <c r="I144" s="100" t="e">
        <f t="shared" si="15"/>
        <v>#REF!</v>
      </c>
      <c r="J144" s="100" t="e">
        <f t="shared" si="16"/>
        <v>#REF!</v>
      </c>
      <c r="K144" s="100" t="e">
        <f t="shared" si="18"/>
        <v>#REF!</v>
      </c>
      <c r="L144" s="100" t="e">
        <f t="shared" si="19"/>
        <v>#REF!</v>
      </c>
      <c r="M144" s="100" t="e">
        <f t="shared" si="19"/>
        <v>#REF!</v>
      </c>
      <c r="N144" s="100" t="e">
        <f t="shared" si="19"/>
        <v>#REF!</v>
      </c>
      <c r="O144" s="100" t="e">
        <f t="shared" si="20"/>
        <v>#REF!</v>
      </c>
      <c r="P144" s="104"/>
      <c r="Q144" s="104"/>
      <c r="R144" s="104"/>
    </row>
    <row r="145" spans="1:18" ht="18.75" x14ac:dyDescent="0.3">
      <c r="A145" s="104"/>
      <c r="B145" s="100">
        <v>10</v>
      </c>
      <c r="C145" s="101" t="s">
        <v>684</v>
      </c>
      <c r="D145" s="100" t="e">
        <f t="shared" si="11"/>
        <v>#REF!</v>
      </c>
      <c r="E145" s="100" t="e">
        <f t="shared" si="12"/>
        <v>#REF!</v>
      </c>
      <c r="F145" s="100" t="e">
        <f t="shared" si="13"/>
        <v>#REF!</v>
      </c>
      <c r="G145" s="100" t="e">
        <f t="shared" si="17"/>
        <v>#REF!</v>
      </c>
      <c r="H145" s="100" t="e">
        <f t="shared" si="14"/>
        <v>#REF!</v>
      </c>
      <c r="I145" s="100" t="e">
        <f t="shared" si="15"/>
        <v>#REF!</v>
      </c>
      <c r="J145" s="100" t="e">
        <f t="shared" si="16"/>
        <v>#REF!</v>
      </c>
      <c r="K145" s="100" t="e">
        <f t="shared" si="18"/>
        <v>#REF!</v>
      </c>
      <c r="L145" s="100" t="e">
        <f t="shared" si="19"/>
        <v>#REF!</v>
      </c>
      <c r="M145" s="100" t="e">
        <f t="shared" si="19"/>
        <v>#REF!</v>
      </c>
      <c r="N145" s="100" t="e">
        <f t="shared" si="19"/>
        <v>#REF!</v>
      </c>
      <c r="O145" s="100" t="e">
        <f t="shared" si="20"/>
        <v>#REF!</v>
      </c>
      <c r="P145" s="104"/>
      <c r="Q145" s="104"/>
      <c r="R145" s="104"/>
    </row>
    <row r="146" spans="1:18" ht="18.75" x14ac:dyDescent="0.3">
      <c r="A146" s="104"/>
      <c r="B146" s="100">
        <v>11</v>
      </c>
      <c r="C146" s="101" t="s">
        <v>685</v>
      </c>
      <c r="D146" s="100" t="e">
        <f t="shared" si="11"/>
        <v>#REF!</v>
      </c>
      <c r="E146" s="100" t="e">
        <f t="shared" si="12"/>
        <v>#REF!</v>
      </c>
      <c r="F146" s="100" t="e">
        <f t="shared" si="13"/>
        <v>#REF!</v>
      </c>
      <c r="G146" s="100" t="e">
        <f t="shared" si="17"/>
        <v>#REF!</v>
      </c>
      <c r="H146" s="100" t="e">
        <f t="shared" si="14"/>
        <v>#REF!</v>
      </c>
      <c r="I146" s="100" t="e">
        <f t="shared" si="15"/>
        <v>#REF!</v>
      </c>
      <c r="J146" s="100" t="e">
        <f t="shared" si="16"/>
        <v>#REF!</v>
      </c>
      <c r="K146" s="100" t="e">
        <f t="shared" si="18"/>
        <v>#REF!</v>
      </c>
      <c r="L146" s="100" t="e">
        <f t="shared" si="19"/>
        <v>#REF!</v>
      </c>
      <c r="M146" s="100" t="e">
        <f t="shared" si="19"/>
        <v>#REF!</v>
      </c>
      <c r="N146" s="100" t="e">
        <f t="shared" si="19"/>
        <v>#REF!</v>
      </c>
      <c r="O146" s="100" t="e">
        <f t="shared" si="20"/>
        <v>#REF!</v>
      </c>
      <c r="P146" s="104"/>
      <c r="Q146" s="104"/>
      <c r="R146" s="104"/>
    </row>
    <row r="147" spans="1:18" ht="18.75" x14ac:dyDescent="0.3">
      <c r="A147" s="104"/>
      <c r="B147" s="100">
        <v>12</v>
      </c>
      <c r="C147" s="101" t="s">
        <v>686</v>
      </c>
      <c r="D147" s="100" t="e">
        <f t="shared" si="11"/>
        <v>#REF!</v>
      </c>
      <c r="E147" s="100" t="e">
        <f t="shared" si="12"/>
        <v>#REF!</v>
      </c>
      <c r="F147" s="100" t="e">
        <f t="shared" si="13"/>
        <v>#REF!</v>
      </c>
      <c r="G147" s="100" t="e">
        <f t="shared" si="17"/>
        <v>#REF!</v>
      </c>
      <c r="H147" s="100" t="e">
        <f t="shared" si="14"/>
        <v>#REF!</v>
      </c>
      <c r="I147" s="100" t="e">
        <f t="shared" si="15"/>
        <v>#REF!</v>
      </c>
      <c r="J147" s="100" t="e">
        <f t="shared" si="16"/>
        <v>#REF!</v>
      </c>
      <c r="K147" s="100" t="e">
        <f t="shared" si="18"/>
        <v>#REF!</v>
      </c>
      <c r="L147" s="100" t="e">
        <f t="shared" si="19"/>
        <v>#REF!</v>
      </c>
      <c r="M147" s="100" t="e">
        <f t="shared" si="19"/>
        <v>#REF!</v>
      </c>
      <c r="N147" s="100" t="e">
        <f t="shared" si="19"/>
        <v>#REF!</v>
      </c>
      <c r="O147" s="100" t="e">
        <f t="shared" si="20"/>
        <v>#REF!</v>
      </c>
      <c r="P147" s="104"/>
      <c r="Q147" s="104"/>
      <c r="R147" s="104"/>
    </row>
    <row r="148" spans="1:18" ht="93.75" x14ac:dyDescent="0.3">
      <c r="A148" s="104"/>
      <c r="B148" s="100">
        <v>13</v>
      </c>
      <c r="C148" s="101" t="s">
        <v>1071</v>
      </c>
      <c r="D148" s="100" t="e">
        <f t="shared" si="11"/>
        <v>#REF!</v>
      </c>
      <c r="E148" s="100" t="e">
        <f t="shared" si="12"/>
        <v>#REF!</v>
      </c>
      <c r="F148" s="100" t="e">
        <f t="shared" si="13"/>
        <v>#REF!</v>
      </c>
      <c r="G148" s="100" t="e">
        <f t="shared" si="17"/>
        <v>#REF!</v>
      </c>
      <c r="H148" s="100" t="e">
        <f t="shared" si="14"/>
        <v>#REF!</v>
      </c>
      <c r="I148" s="100" t="e">
        <f t="shared" si="15"/>
        <v>#REF!</v>
      </c>
      <c r="J148" s="100" t="e">
        <f t="shared" si="16"/>
        <v>#REF!</v>
      </c>
      <c r="K148" s="100" t="e">
        <f t="shared" si="18"/>
        <v>#REF!</v>
      </c>
      <c r="L148" s="100" t="e">
        <f t="shared" si="19"/>
        <v>#REF!</v>
      </c>
      <c r="M148" s="100" t="e">
        <f t="shared" si="19"/>
        <v>#REF!</v>
      </c>
      <c r="N148" s="100" t="e">
        <f t="shared" si="19"/>
        <v>#REF!</v>
      </c>
      <c r="O148" s="100" t="e">
        <f t="shared" si="20"/>
        <v>#REF!</v>
      </c>
      <c r="P148" s="104"/>
      <c r="Q148" s="104"/>
      <c r="R148" s="104"/>
    </row>
    <row r="149" spans="1:18" ht="18.75" x14ac:dyDescent="0.3">
      <c r="A149" s="104"/>
      <c r="B149" s="196" t="s">
        <v>1062</v>
      </c>
      <c r="C149" s="197"/>
      <c r="D149" s="105" t="e">
        <f>SUM(D134:D148)</f>
        <v>#REF!</v>
      </c>
      <c r="E149" s="105" t="e">
        <f t="shared" ref="E149:O149" si="21">SUM(E134:E148)</f>
        <v>#REF!</v>
      </c>
      <c r="F149" s="105" t="e">
        <f t="shared" si="21"/>
        <v>#REF!</v>
      </c>
      <c r="G149" s="105" t="e">
        <f t="shared" si="21"/>
        <v>#REF!</v>
      </c>
      <c r="H149" s="105" t="e">
        <f t="shared" si="21"/>
        <v>#REF!</v>
      </c>
      <c r="I149" s="105" t="e">
        <f t="shared" si="21"/>
        <v>#REF!</v>
      </c>
      <c r="J149" s="105" t="e">
        <f t="shared" si="21"/>
        <v>#REF!</v>
      </c>
      <c r="K149" s="105" t="e">
        <f t="shared" si="21"/>
        <v>#REF!</v>
      </c>
      <c r="L149" s="105" t="e">
        <f t="shared" si="21"/>
        <v>#REF!</v>
      </c>
      <c r="M149" s="105" t="e">
        <f t="shared" si="21"/>
        <v>#REF!</v>
      </c>
      <c r="N149" s="105" t="e">
        <f t="shared" si="21"/>
        <v>#REF!</v>
      </c>
      <c r="O149" s="105" t="e">
        <f t="shared" si="21"/>
        <v>#REF!</v>
      </c>
      <c r="P149" s="106"/>
      <c r="Q149" s="104"/>
      <c r="R149" s="104"/>
    </row>
    <row r="150" spans="1:18" ht="18.75" x14ac:dyDescent="0.3">
      <c r="A150" s="104"/>
      <c r="B150" s="104"/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104"/>
      <c r="Q150" s="104"/>
      <c r="R150" s="104"/>
    </row>
    <row r="151" spans="1:18" ht="18.75" x14ac:dyDescent="0.3">
      <c r="A151" s="93"/>
      <c r="B151" s="93"/>
      <c r="C151" s="93"/>
      <c r="D151" s="93"/>
      <c r="E151" s="93"/>
      <c r="F151" s="93"/>
      <c r="G151" s="93"/>
      <c r="H151" s="93"/>
      <c r="I151" s="93"/>
      <c r="J151" s="93"/>
      <c r="K151" s="93"/>
      <c r="L151" s="93"/>
      <c r="M151" s="93"/>
      <c r="N151" s="93"/>
      <c r="O151" s="93"/>
      <c r="P151" s="93"/>
      <c r="Q151" s="93"/>
      <c r="R151" s="93"/>
    </row>
    <row r="152" spans="1:18" ht="18.75" x14ac:dyDescent="0.3">
      <c r="A152" s="93"/>
      <c r="B152" s="93"/>
      <c r="C152" s="198" t="s">
        <v>1074</v>
      </c>
      <c r="D152" s="198"/>
      <c r="E152" s="198"/>
      <c r="F152" s="198"/>
      <c r="G152" s="198"/>
      <c r="H152" s="198"/>
      <c r="I152" s="198"/>
      <c r="J152" s="198"/>
      <c r="K152" s="198"/>
      <c r="L152" s="198"/>
      <c r="M152" s="198"/>
      <c r="N152" s="198"/>
      <c r="O152" s="94"/>
      <c r="P152" s="93"/>
      <c r="Q152" s="93"/>
      <c r="R152" s="93"/>
    </row>
    <row r="153" spans="1:18" ht="18.75" x14ac:dyDescent="0.3">
      <c r="A153" s="104"/>
      <c r="B153" s="104"/>
      <c r="C153" s="93"/>
      <c r="D153" s="93"/>
      <c r="E153" s="93"/>
      <c r="F153" s="93"/>
      <c r="G153" s="93"/>
      <c r="H153" s="93"/>
      <c r="I153" s="93"/>
      <c r="J153" s="93"/>
      <c r="K153" s="93"/>
      <c r="L153" s="93"/>
      <c r="M153" s="93"/>
      <c r="N153" s="93"/>
      <c r="O153" s="93"/>
      <c r="P153" s="104"/>
      <c r="Q153" s="104"/>
      <c r="R153" s="104"/>
    </row>
    <row r="154" spans="1:18" ht="18.75" x14ac:dyDescent="0.3">
      <c r="A154" s="104"/>
      <c r="B154" s="202" t="s">
        <v>1061</v>
      </c>
      <c r="C154" s="202" t="s">
        <v>1073</v>
      </c>
      <c r="D154" s="203" t="s">
        <v>600</v>
      </c>
      <c r="E154" s="203"/>
      <c r="F154" s="203"/>
      <c r="G154" s="203"/>
      <c r="H154" s="203"/>
      <c r="I154" s="203"/>
      <c r="J154" s="203"/>
      <c r="K154" s="95"/>
      <c r="L154" s="204" t="s">
        <v>1062</v>
      </c>
      <c r="M154" s="204"/>
      <c r="N154" s="204"/>
      <c r="O154" s="96"/>
      <c r="P154" s="104"/>
      <c r="Q154" s="104"/>
      <c r="R154" s="104"/>
    </row>
    <row r="155" spans="1:18" ht="18.75" x14ac:dyDescent="0.3">
      <c r="A155" s="104"/>
      <c r="B155" s="202"/>
      <c r="C155" s="202"/>
      <c r="D155" s="203" t="s">
        <v>1063</v>
      </c>
      <c r="E155" s="203"/>
      <c r="F155" s="203"/>
      <c r="G155" s="95"/>
      <c r="H155" s="203" t="s">
        <v>1064</v>
      </c>
      <c r="I155" s="203"/>
      <c r="J155" s="203"/>
      <c r="K155" s="95"/>
      <c r="L155" s="204"/>
      <c r="M155" s="204"/>
      <c r="N155" s="204"/>
      <c r="O155" s="96"/>
      <c r="P155" s="104"/>
      <c r="Q155" s="104"/>
      <c r="R155" s="104"/>
    </row>
    <row r="156" spans="1:18" ht="80.25" customHeight="1" x14ac:dyDescent="0.3">
      <c r="A156" s="104"/>
      <c r="B156" s="202"/>
      <c r="C156" s="202"/>
      <c r="D156" s="97" t="s">
        <v>1065</v>
      </c>
      <c r="E156" s="97" t="s">
        <v>1066</v>
      </c>
      <c r="F156" s="97" t="s">
        <v>1067</v>
      </c>
      <c r="G156" s="97"/>
      <c r="H156" s="97" t="s">
        <v>1065</v>
      </c>
      <c r="I156" s="97" t="s">
        <v>1066</v>
      </c>
      <c r="J156" s="97" t="s">
        <v>1067</v>
      </c>
      <c r="K156" s="97"/>
      <c r="L156" s="98" t="s">
        <v>1065</v>
      </c>
      <c r="M156" s="98" t="s">
        <v>1066</v>
      </c>
      <c r="N156" s="98" t="s">
        <v>1067</v>
      </c>
      <c r="O156" s="99"/>
      <c r="P156" s="104"/>
      <c r="Q156" s="104"/>
      <c r="R156" s="104"/>
    </row>
    <row r="157" spans="1:18" ht="18.75" x14ac:dyDescent="0.3">
      <c r="A157" s="104"/>
      <c r="B157" s="100">
        <v>1</v>
      </c>
      <c r="C157" s="101" t="s">
        <v>264</v>
      </c>
      <c r="D157" s="100" t="e">
        <f>K3</f>
        <v>#REF!</v>
      </c>
      <c r="E157" s="100" t="e">
        <f>K33</f>
        <v>#REF!</v>
      </c>
      <c r="F157" s="100" t="e">
        <f>K63</f>
        <v>#REF!</v>
      </c>
      <c r="G157" s="100"/>
      <c r="H157" s="100" t="e">
        <f>K18</f>
        <v>#REF!</v>
      </c>
      <c r="I157" s="100" t="e">
        <f>K48</f>
        <v>#REF!</v>
      </c>
      <c r="J157" s="100" t="e">
        <f>K78</f>
        <v>#REF!</v>
      </c>
      <c r="K157" s="100"/>
      <c r="L157" s="100" t="e">
        <f>D157+H157</f>
        <v>#REF!</v>
      </c>
      <c r="M157" s="100" t="e">
        <f>E157+I157</f>
        <v>#REF!</v>
      </c>
      <c r="N157" s="100" t="e">
        <f>F157+J157</f>
        <v>#REF!</v>
      </c>
      <c r="O157" s="102"/>
      <c r="P157" s="104"/>
      <c r="Q157" s="104"/>
      <c r="R157" s="104"/>
    </row>
    <row r="158" spans="1:18" ht="18.75" x14ac:dyDescent="0.3">
      <c r="A158" s="104"/>
      <c r="B158" s="100">
        <v>2</v>
      </c>
      <c r="C158" s="101" t="s">
        <v>265</v>
      </c>
      <c r="D158" s="100" t="e">
        <f t="shared" ref="D158:D171" si="22">K4</f>
        <v>#REF!</v>
      </c>
      <c r="E158" s="100" t="e">
        <f t="shared" ref="E158:E171" si="23">K34</f>
        <v>#REF!</v>
      </c>
      <c r="F158" s="100" t="e">
        <f t="shared" ref="F158:F171" si="24">K64</f>
        <v>#REF!</v>
      </c>
      <c r="G158" s="100"/>
      <c r="H158" s="100" t="e">
        <f t="shared" ref="H158:H171" si="25">K19</f>
        <v>#REF!</v>
      </c>
      <c r="I158" s="100" t="e">
        <f t="shared" ref="I158:I171" si="26">K49</f>
        <v>#REF!</v>
      </c>
      <c r="J158" s="100" t="e">
        <f t="shared" ref="J158:J171" si="27">K79</f>
        <v>#REF!</v>
      </c>
      <c r="K158" s="100"/>
      <c r="L158" s="100" t="e">
        <f t="shared" ref="L158:N171" si="28">D158+H158</f>
        <v>#REF!</v>
      </c>
      <c r="M158" s="100" t="e">
        <f t="shared" si="28"/>
        <v>#REF!</v>
      </c>
      <c r="N158" s="100" t="e">
        <f t="shared" si="28"/>
        <v>#REF!</v>
      </c>
      <c r="O158" s="102"/>
      <c r="P158" s="104"/>
      <c r="Q158" s="104"/>
      <c r="R158" s="104"/>
    </row>
    <row r="159" spans="1:18" ht="37.5" x14ac:dyDescent="0.3">
      <c r="A159" s="104"/>
      <c r="B159" s="100">
        <v>3</v>
      </c>
      <c r="C159" s="101" t="s">
        <v>1068</v>
      </c>
      <c r="D159" s="100" t="e">
        <f t="shared" si="22"/>
        <v>#REF!</v>
      </c>
      <c r="E159" s="100" t="e">
        <f t="shared" si="23"/>
        <v>#REF!</v>
      </c>
      <c r="F159" s="100" t="e">
        <f t="shared" si="24"/>
        <v>#REF!</v>
      </c>
      <c r="G159" s="100"/>
      <c r="H159" s="100" t="e">
        <f t="shared" si="25"/>
        <v>#REF!</v>
      </c>
      <c r="I159" s="100" t="e">
        <f t="shared" si="26"/>
        <v>#REF!</v>
      </c>
      <c r="J159" s="100" t="e">
        <f t="shared" si="27"/>
        <v>#REF!</v>
      </c>
      <c r="K159" s="100"/>
      <c r="L159" s="100" t="e">
        <f t="shared" si="28"/>
        <v>#REF!</v>
      </c>
      <c r="M159" s="100" t="e">
        <f t="shared" si="28"/>
        <v>#REF!</v>
      </c>
      <c r="N159" s="100" t="e">
        <f t="shared" si="28"/>
        <v>#REF!</v>
      </c>
      <c r="O159" s="102"/>
      <c r="P159" s="104"/>
      <c r="Q159" s="104"/>
      <c r="R159" s="104"/>
    </row>
    <row r="160" spans="1:18" ht="37.5" x14ac:dyDescent="0.3">
      <c r="A160" s="104"/>
      <c r="B160" s="100">
        <v>4</v>
      </c>
      <c r="C160" s="101" t="s">
        <v>267</v>
      </c>
      <c r="D160" s="100" t="e">
        <f t="shared" si="22"/>
        <v>#REF!</v>
      </c>
      <c r="E160" s="100" t="e">
        <f t="shared" si="23"/>
        <v>#REF!</v>
      </c>
      <c r="F160" s="100" t="e">
        <f t="shared" si="24"/>
        <v>#REF!</v>
      </c>
      <c r="G160" s="100"/>
      <c r="H160" s="100" t="e">
        <f t="shared" si="25"/>
        <v>#REF!</v>
      </c>
      <c r="I160" s="100" t="e">
        <f t="shared" si="26"/>
        <v>#REF!</v>
      </c>
      <c r="J160" s="100" t="e">
        <f t="shared" si="27"/>
        <v>#REF!</v>
      </c>
      <c r="K160" s="100"/>
      <c r="L160" s="100" t="e">
        <f t="shared" si="28"/>
        <v>#REF!</v>
      </c>
      <c r="M160" s="100" t="e">
        <f t="shared" si="28"/>
        <v>#REF!</v>
      </c>
      <c r="N160" s="100" t="e">
        <f t="shared" si="28"/>
        <v>#REF!</v>
      </c>
      <c r="O160" s="102"/>
      <c r="P160" s="104"/>
      <c r="Q160" s="104"/>
      <c r="R160" s="104"/>
    </row>
    <row r="161" spans="1:18" ht="56.25" x14ac:dyDescent="0.3">
      <c r="A161" s="104"/>
      <c r="B161" s="100" t="s">
        <v>704</v>
      </c>
      <c r="C161" s="101" t="s">
        <v>703</v>
      </c>
      <c r="D161" s="100" t="e">
        <f t="shared" si="22"/>
        <v>#REF!</v>
      </c>
      <c r="E161" s="100" t="e">
        <f t="shared" si="23"/>
        <v>#REF!</v>
      </c>
      <c r="F161" s="100" t="e">
        <f t="shared" si="24"/>
        <v>#REF!</v>
      </c>
      <c r="G161" s="100"/>
      <c r="H161" s="100" t="e">
        <f t="shared" si="25"/>
        <v>#REF!</v>
      </c>
      <c r="I161" s="100" t="e">
        <f t="shared" si="26"/>
        <v>#REF!</v>
      </c>
      <c r="J161" s="100" t="e">
        <f t="shared" si="27"/>
        <v>#REF!</v>
      </c>
      <c r="K161" s="100"/>
      <c r="L161" s="100" t="e">
        <f t="shared" si="28"/>
        <v>#REF!</v>
      </c>
      <c r="M161" s="100" t="e">
        <f t="shared" si="28"/>
        <v>#REF!</v>
      </c>
      <c r="N161" s="100" t="e">
        <f t="shared" si="28"/>
        <v>#REF!</v>
      </c>
      <c r="O161" s="102"/>
      <c r="P161" s="104"/>
      <c r="Q161" s="104"/>
      <c r="R161" s="104"/>
    </row>
    <row r="162" spans="1:18" ht="112.5" x14ac:dyDescent="0.3">
      <c r="A162" s="104"/>
      <c r="B162" s="100" t="s">
        <v>706</v>
      </c>
      <c r="C162" s="101" t="s">
        <v>1069</v>
      </c>
      <c r="D162" s="100" t="e">
        <f t="shared" si="22"/>
        <v>#REF!</v>
      </c>
      <c r="E162" s="100" t="e">
        <f t="shared" si="23"/>
        <v>#REF!</v>
      </c>
      <c r="F162" s="100" t="e">
        <f t="shared" si="24"/>
        <v>#REF!</v>
      </c>
      <c r="G162" s="100"/>
      <c r="H162" s="100" t="e">
        <f t="shared" si="25"/>
        <v>#REF!</v>
      </c>
      <c r="I162" s="100" t="e">
        <f t="shared" si="26"/>
        <v>#REF!</v>
      </c>
      <c r="J162" s="100" t="e">
        <f t="shared" si="27"/>
        <v>#REF!</v>
      </c>
      <c r="K162" s="100"/>
      <c r="L162" s="100" t="e">
        <f t="shared" si="28"/>
        <v>#REF!</v>
      </c>
      <c r="M162" s="100" t="e">
        <f t="shared" si="28"/>
        <v>#REF!</v>
      </c>
      <c r="N162" s="100" t="e">
        <f t="shared" si="28"/>
        <v>#REF!</v>
      </c>
      <c r="O162" s="102"/>
      <c r="P162" s="104"/>
      <c r="Q162" s="104"/>
      <c r="R162" s="104"/>
    </row>
    <row r="163" spans="1:18" ht="37.5" x14ac:dyDescent="0.3">
      <c r="A163" s="104"/>
      <c r="B163" s="100" t="s">
        <v>708</v>
      </c>
      <c r="C163" s="101" t="s">
        <v>707</v>
      </c>
      <c r="D163" s="100" t="e">
        <f t="shared" si="22"/>
        <v>#REF!</v>
      </c>
      <c r="E163" s="100" t="e">
        <f t="shared" si="23"/>
        <v>#REF!</v>
      </c>
      <c r="F163" s="100" t="e">
        <f t="shared" si="24"/>
        <v>#REF!</v>
      </c>
      <c r="G163" s="100"/>
      <c r="H163" s="100" t="e">
        <f t="shared" si="25"/>
        <v>#REF!</v>
      </c>
      <c r="I163" s="100" t="e">
        <f t="shared" si="26"/>
        <v>#REF!</v>
      </c>
      <c r="J163" s="100" t="e">
        <f t="shared" si="27"/>
        <v>#REF!</v>
      </c>
      <c r="K163" s="100"/>
      <c r="L163" s="100" t="e">
        <f t="shared" si="28"/>
        <v>#REF!</v>
      </c>
      <c r="M163" s="100" t="e">
        <f t="shared" si="28"/>
        <v>#REF!</v>
      </c>
      <c r="N163" s="100" t="e">
        <f t="shared" si="28"/>
        <v>#REF!</v>
      </c>
      <c r="O163" s="102"/>
      <c r="P163" s="104"/>
      <c r="Q163" s="104"/>
      <c r="R163" s="104"/>
    </row>
    <row r="164" spans="1:18" ht="93.75" x14ac:dyDescent="0.3">
      <c r="A164" s="104"/>
      <c r="B164" s="100" t="s">
        <v>710</v>
      </c>
      <c r="C164" s="101" t="s">
        <v>1070</v>
      </c>
      <c r="D164" s="100" t="e">
        <f t="shared" si="22"/>
        <v>#REF!</v>
      </c>
      <c r="E164" s="100" t="e">
        <f t="shared" si="23"/>
        <v>#REF!</v>
      </c>
      <c r="F164" s="100" t="e">
        <f t="shared" si="24"/>
        <v>#REF!</v>
      </c>
      <c r="G164" s="100"/>
      <c r="H164" s="100" t="e">
        <f t="shared" si="25"/>
        <v>#REF!</v>
      </c>
      <c r="I164" s="100" t="e">
        <f t="shared" si="26"/>
        <v>#REF!</v>
      </c>
      <c r="J164" s="100" t="e">
        <f t="shared" si="27"/>
        <v>#REF!</v>
      </c>
      <c r="K164" s="100"/>
      <c r="L164" s="100" t="e">
        <f t="shared" si="28"/>
        <v>#REF!</v>
      </c>
      <c r="M164" s="100" t="e">
        <f t="shared" si="28"/>
        <v>#REF!</v>
      </c>
      <c r="N164" s="100" t="e">
        <f t="shared" si="28"/>
        <v>#REF!</v>
      </c>
      <c r="O164" s="102"/>
      <c r="P164" s="104"/>
      <c r="Q164" s="104"/>
      <c r="R164" s="104"/>
    </row>
    <row r="165" spans="1:18" ht="18.75" x14ac:dyDescent="0.3">
      <c r="A165" s="104"/>
      <c r="B165" s="100">
        <v>7</v>
      </c>
      <c r="C165" s="101" t="s">
        <v>268</v>
      </c>
      <c r="D165" s="100" t="e">
        <f t="shared" si="22"/>
        <v>#REF!</v>
      </c>
      <c r="E165" s="100" t="e">
        <f t="shared" si="23"/>
        <v>#REF!</v>
      </c>
      <c r="F165" s="100" t="e">
        <f t="shared" si="24"/>
        <v>#REF!</v>
      </c>
      <c r="G165" s="100"/>
      <c r="H165" s="100" t="e">
        <f t="shared" si="25"/>
        <v>#REF!</v>
      </c>
      <c r="I165" s="100" t="e">
        <f t="shared" si="26"/>
        <v>#REF!</v>
      </c>
      <c r="J165" s="100" t="e">
        <f t="shared" si="27"/>
        <v>#REF!</v>
      </c>
      <c r="K165" s="100"/>
      <c r="L165" s="100" t="e">
        <f t="shared" si="28"/>
        <v>#REF!</v>
      </c>
      <c r="M165" s="100" t="e">
        <f t="shared" si="28"/>
        <v>#REF!</v>
      </c>
      <c r="N165" s="100" t="e">
        <f t="shared" si="28"/>
        <v>#REF!</v>
      </c>
      <c r="O165" s="102"/>
      <c r="P165" s="104"/>
      <c r="Q165" s="104"/>
      <c r="R165" s="104"/>
    </row>
    <row r="166" spans="1:18" ht="18.75" x14ac:dyDescent="0.3">
      <c r="A166" s="104"/>
      <c r="B166" s="100">
        <v>8</v>
      </c>
      <c r="C166" s="101" t="s">
        <v>711</v>
      </c>
      <c r="D166" s="100" t="e">
        <f t="shared" si="22"/>
        <v>#REF!</v>
      </c>
      <c r="E166" s="100" t="e">
        <f t="shared" si="23"/>
        <v>#REF!</v>
      </c>
      <c r="F166" s="100" t="e">
        <f t="shared" si="24"/>
        <v>#REF!</v>
      </c>
      <c r="G166" s="100"/>
      <c r="H166" s="100" t="e">
        <f t="shared" si="25"/>
        <v>#REF!</v>
      </c>
      <c r="I166" s="100" t="e">
        <f t="shared" si="26"/>
        <v>#REF!</v>
      </c>
      <c r="J166" s="100" t="e">
        <f t="shared" si="27"/>
        <v>#REF!</v>
      </c>
      <c r="K166" s="100"/>
      <c r="L166" s="100" t="e">
        <f t="shared" si="28"/>
        <v>#REF!</v>
      </c>
      <c r="M166" s="100" t="e">
        <f t="shared" si="28"/>
        <v>#REF!</v>
      </c>
      <c r="N166" s="100" t="e">
        <f t="shared" si="28"/>
        <v>#REF!</v>
      </c>
      <c r="O166" s="102"/>
      <c r="P166" s="104"/>
      <c r="Q166" s="104"/>
      <c r="R166" s="104"/>
    </row>
    <row r="167" spans="1:18" ht="18.75" x14ac:dyDescent="0.3">
      <c r="A167" s="104"/>
      <c r="B167" s="100">
        <v>9</v>
      </c>
      <c r="C167" s="101" t="s">
        <v>683</v>
      </c>
      <c r="D167" s="100" t="e">
        <f t="shared" si="22"/>
        <v>#REF!</v>
      </c>
      <c r="E167" s="100" t="e">
        <f t="shared" si="23"/>
        <v>#REF!</v>
      </c>
      <c r="F167" s="100" t="e">
        <f t="shared" si="24"/>
        <v>#REF!</v>
      </c>
      <c r="G167" s="100"/>
      <c r="H167" s="100" t="e">
        <f t="shared" si="25"/>
        <v>#REF!</v>
      </c>
      <c r="I167" s="100" t="e">
        <f t="shared" si="26"/>
        <v>#REF!</v>
      </c>
      <c r="J167" s="100" t="e">
        <f t="shared" si="27"/>
        <v>#REF!</v>
      </c>
      <c r="K167" s="100"/>
      <c r="L167" s="100" t="e">
        <f t="shared" si="28"/>
        <v>#REF!</v>
      </c>
      <c r="M167" s="100" t="e">
        <f t="shared" si="28"/>
        <v>#REF!</v>
      </c>
      <c r="N167" s="100" t="e">
        <f t="shared" si="28"/>
        <v>#REF!</v>
      </c>
      <c r="O167" s="102"/>
      <c r="P167" s="104"/>
      <c r="Q167" s="104"/>
      <c r="R167" s="104"/>
    </row>
    <row r="168" spans="1:18" ht="18.75" x14ac:dyDescent="0.3">
      <c r="A168" s="104"/>
      <c r="B168" s="100">
        <v>10</v>
      </c>
      <c r="C168" s="101" t="s">
        <v>684</v>
      </c>
      <c r="D168" s="100" t="e">
        <f t="shared" si="22"/>
        <v>#REF!</v>
      </c>
      <c r="E168" s="100" t="e">
        <f t="shared" si="23"/>
        <v>#REF!</v>
      </c>
      <c r="F168" s="100" t="e">
        <f t="shared" si="24"/>
        <v>#REF!</v>
      </c>
      <c r="G168" s="100"/>
      <c r="H168" s="100" t="e">
        <f t="shared" si="25"/>
        <v>#REF!</v>
      </c>
      <c r="I168" s="100" t="e">
        <f t="shared" si="26"/>
        <v>#REF!</v>
      </c>
      <c r="J168" s="100" t="e">
        <f t="shared" si="27"/>
        <v>#REF!</v>
      </c>
      <c r="K168" s="100"/>
      <c r="L168" s="100" t="e">
        <f t="shared" si="28"/>
        <v>#REF!</v>
      </c>
      <c r="M168" s="100" t="e">
        <f t="shared" si="28"/>
        <v>#REF!</v>
      </c>
      <c r="N168" s="100" t="e">
        <f t="shared" si="28"/>
        <v>#REF!</v>
      </c>
      <c r="O168" s="102"/>
      <c r="P168" s="104"/>
      <c r="Q168" s="104"/>
      <c r="R168" s="104"/>
    </row>
    <row r="169" spans="1:18" ht="18.75" x14ac:dyDescent="0.3">
      <c r="A169" s="104"/>
      <c r="B169" s="100">
        <v>11</v>
      </c>
      <c r="C169" s="101" t="s">
        <v>685</v>
      </c>
      <c r="D169" s="100" t="e">
        <f t="shared" si="22"/>
        <v>#REF!</v>
      </c>
      <c r="E169" s="100" t="e">
        <f t="shared" si="23"/>
        <v>#REF!</v>
      </c>
      <c r="F169" s="100" t="e">
        <f t="shared" si="24"/>
        <v>#REF!</v>
      </c>
      <c r="G169" s="100"/>
      <c r="H169" s="100" t="e">
        <f t="shared" si="25"/>
        <v>#REF!</v>
      </c>
      <c r="I169" s="100" t="e">
        <f t="shared" si="26"/>
        <v>#REF!</v>
      </c>
      <c r="J169" s="100" t="e">
        <f t="shared" si="27"/>
        <v>#REF!</v>
      </c>
      <c r="K169" s="100"/>
      <c r="L169" s="100" t="e">
        <f t="shared" si="28"/>
        <v>#REF!</v>
      </c>
      <c r="M169" s="100" t="e">
        <f t="shared" si="28"/>
        <v>#REF!</v>
      </c>
      <c r="N169" s="100" t="e">
        <f t="shared" si="28"/>
        <v>#REF!</v>
      </c>
      <c r="O169" s="102"/>
      <c r="P169" s="104"/>
      <c r="Q169" s="104"/>
      <c r="R169" s="104"/>
    </row>
    <row r="170" spans="1:18" ht="18.75" x14ac:dyDescent="0.3">
      <c r="A170" s="104"/>
      <c r="B170" s="100">
        <v>12</v>
      </c>
      <c r="C170" s="101" t="s">
        <v>686</v>
      </c>
      <c r="D170" s="100" t="e">
        <f t="shared" si="22"/>
        <v>#REF!</v>
      </c>
      <c r="E170" s="100" t="e">
        <f t="shared" si="23"/>
        <v>#REF!</v>
      </c>
      <c r="F170" s="100" t="e">
        <f t="shared" si="24"/>
        <v>#REF!</v>
      </c>
      <c r="G170" s="100"/>
      <c r="H170" s="100" t="e">
        <f t="shared" si="25"/>
        <v>#REF!</v>
      </c>
      <c r="I170" s="100" t="e">
        <f t="shared" si="26"/>
        <v>#REF!</v>
      </c>
      <c r="J170" s="100" t="e">
        <f t="shared" si="27"/>
        <v>#REF!</v>
      </c>
      <c r="K170" s="100"/>
      <c r="L170" s="100" t="e">
        <f t="shared" si="28"/>
        <v>#REF!</v>
      </c>
      <c r="M170" s="100" t="e">
        <f t="shared" si="28"/>
        <v>#REF!</v>
      </c>
      <c r="N170" s="100" t="e">
        <f t="shared" si="28"/>
        <v>#REF!</v>
      </c>
      <c r="O170" s="102"/>
      <c r="P170" s="104"/>
      <c r="Q170" s="104"/>
      <c r="R170" s="104"/>
    </row>
    <row r="171" spans="1:18" ht="93.75" x14ac:dyDescent="0.3">
      <c r="A171" s="104"/>
      <c r="B171" s="100">
        <v>13</v>
      </c>
      <c r="C171" s="101" t="s">
        <v>1071</v>
      </c>
      <c r="D171" s="100" t="e">
        <f t="shared" si="22"/>
        <v>#REF!</v>
      </c>
      <c r="E171" s="100" t="e">
        <f t="shared" si="23"/>
        <v>#REF!</v>
      </c>
      <c r="F171" s="100" t="e">
        <f t="shared" si="24"/>
        <v>#REF!</v>
      </c>
      <c r="G171" s="100"/>
      <c r="H171" s="100" t="e">
        <f t="shared" si="25"/>
        <v>#REF!</v>
      </c>
      <c r="I171" s="100" t="e">
        <f t="shared" si="26"/>
        <v>#REF!</v>
      </c>
      <c r="J171" s="100" t="e">
        <f t="shared" si="27"/>
        <v>#REF!</v>
      </c>
      <c r="K171" s="100"/>
      <c r="L171" s="100" t="e">
        <f t="shared" si="28"/>
        <v>#REF!</v>
      </c>
      <c r="M171" s="100" t="e">
        <f t="shared" si="28"/>
        <v>#REF!</v>
      </c>
      <c r="N171" s="100" t="e">
        <f t="shared" si="28"/>
        <v>#REF!</v>
      </c>
      <c r="O171" s="102"/>
      <c r="P171" s="104"/>
      <c r="Q171" s="104"/>
      <c r="R171" s="104"/>
    </row>
    <row r="172" spans="1:18" ht="18.75" x14ac:dyDescent="0.3">
      <c r="A172" s="104"/>
      <c r="B172" s="196" t="s">
        <v>1062</v>
      </c>
      <c r="C172" s="197"/>
      <c r="D172" s="105" t="e">
        <f>SUM(D157:D171)</f>
        <v>#REF!</v>
      </c>
      <c r="E172" s="105" t="e">
        <f t="shared" ref="E172:F172" si="29">SUM(E157:E171)</f>
        <v>#REF!</v>
      </c>
      <c r="F172" s="105" t="e">
        <f t="shared" si="29"/>
        <v>#REF!</v>
      </c>
      <c r="G172" s="105"/>
      <c r="H172" s="105" t="e">
        <f t="shared" ref="H172:J172" si="30">SUM(H157:H171)</f>
        <v>#REF!</v>
      </c>
      <c r="I172" s="105" t="e">
        <f t="shared" si="30"/>
        <v>#REF!</v>
      </c>
      <c r="J172" s="105" t="e">
        <f t="shared" si="30"/>
        <v>#REF!</v>
      </c>
      <c r="K172" s="105"/>
      <c r="L172" s="105" t="e">
        <f t="shared" ref="L172:N172" si="31">SUM(L157:L171)</f>
        <v>#REF!</v>
      </c>
      <c r="M172" s="105" t="e">
        <f t="shared" si="31"/>
        <v>#REF!</v>
      </c>
      <c r="N172" s="105" t="e">
        <f t="shared" si="31"/>
        <v>#REF!</v>
      </c>
      <c r="O172" s="106"/>
      <c r="P172" s="106"/>
      <c r="Q172" s="104"/>
      <c r="R172" s="104"/>
    </row>
    <row r="173" spans="1:18" ht="18.75" x14ac:dyDescent="0.3">
      <c r="A173" s="104"/>
      <c r="B173" s="104"/>
      <c r="C173" s="93"/>
      <c r="D173" s="93"/>
      <c r="E173" s="93"/>
      <c r="F173" s="93"/>
      <c r="G173" s="93"/>
      <c r="H173" s="93"/>
      <c r="I173" s="93"/>
      <c r="J173" s="93"/>
      <c r="K173" s="93"/>
      <c r="L173" s="93"/>
      <c r="M173" s="93"/>
      <c r="N173" s="93"/>
      <c r="O173" s="93"/>
      <c r="P173" s="104"/>
      <c r="Q173" s="104"/>
      <c r="R173" s="104"/>
    </row>
    <row r="174" spans="1:18" ht="18.75" x14ac:dyDescent="0.3">
      <c r="B174"/>
      <c r="C174" s="198" t="s">
        <v>1075</v>
      </c>
      <c r="D174" s="198"/>
      <c r="E174" s="198"/>
      <c r="F174" s="198"/>
      <c r="G174" s="198"/>
      <c r="H174" s="198"/>
      <c r="I174" s="198"/>
      <c r="J174" s="198"/>
      <c r="K174" s="198"/>
      <c r="L174" s="198"/>
      <c r="M174" s="198"/>
      <c r="N174" s="198"/>
      <c r="O174" s="94"/>
    </row>
    <row r="175" spans="1:18" ht="15.75" x14ac:dyDescent="0.25">
      <c r="A175" s="107"/>
      <c r="B175" s="107"/>
      <c r="C175" s="108"/>
      <c r="D175" s="108"/>
      <c r="E175" s="108"/>
      <c r="F175" s="108"/>
      <c r="G175" s="108"/>
      <c r="H175" s="108"/>
      <c r="I175" s="108"/>
      <c r="J175" s="108"/>
      <c r="K175" s="108"/>
      <c r="L175" s="108"/>
      <c r="M175" s="108"/>
      <c r="N175" s="108"/>
      <c r="O175" s="108"/>
      <c r="P175" s="107"/>
      <c r="Q175" s="107"/>
    </row>
    <row r="176" spans="1:18" ht="15.75" x14ac:dyDescent="0.25">
      <c r="A176" s="107"/>
      <c r="B176" s="199" t="s">
        <v>1061</v>
      </c>
      <c r="C176" s="199" t="s">
        <v>1073</v>
      </c>
      <c r="D176" s="200" t="s">
        <v>600</v>
      </c>
      <c r="E176" s="200"/>
      <c r="F176" s="200"/>
      <c r="G176" s="200"/>
      <c r="H176" s="200"/>
      <c r="I176" s="200"/>
      <c r="J176" s="200"/>
      <c r="K176" s="109"/>
      <c r="L176" s="201" t="s">
        <v>1062</v>
      </c>
      <c r="M176" s="201"/>
      <c r="N176" s="201"/>
      <c r="O176" s="110"/>
      <c r="P176" s="107"/>
      <c r="Q176" s="107"/>
    </row>
    <row r="177" spans="1:17" ht="15.75" x14ac:dyDescent="0.25">
      <c r="A177" s="107"/>
      <c r="B177" s="199"/>
      <c r="C177" s="199"/>
      <c r="D177" s="200" t="s">
        <v>1063</v>
      </c>
      <c r="E177" s="200"/>
      <c r="F177" s="200"/>
      <c r="G177" s="109"/>
      <c r="H177" s="200" t="s">
        <v>1064</v>
      </c>
      <c r="I177" s="200"/>
      <c r="J177" s="200"/>
      <c r="K177" s="109"/>
      <c r="L177" s="201"/>
      <c r="M177" s="201"/>
      <c r="N177" s="201"/>
      <c r="O177" s="110"/>
      <c r="P177" s="107"/>
      <c r="Q177" s="107"/>
    </row>
    <row r="178" spans="1:17" ht="93" customHeight="1" x14ac:dyDescent="0.25">
      <c r="A178" s="107"/>
      <c r="B178" s="199"/>
      <c r="C178" s="199"/>
      <c r="D178" s="111" t="s">
        <v>1065</v>
      </c>
      <c r="E178" s="111" t="s">
        <v>1066</v>
      </c>
      <c r="F178" s="111" t="s">
        <v>1067</v>
      </c>
      <c r="G178" s="111"/>
      <c r="H178" s="111" t="s">
        <v>1065</v>
      </c>
      <c r="I178" s="111" t="s">
        <v>1066</v>
      </c>
      <c r="J178" s="111" t="s">
        <v>1067</v>
      </c>
      <c r="K178" s="111"/>
      <c r="L178" s="112" t="s">
        <v>1065</v>
      </c>
      <c r="M178" s="112" t="s">
        <v>1066</v>
      </c>
      <c r="N178" s="112" t="s">
        <v>1067</v>
      </c>
      <c r="O178" s="113"/>
      <c r="P178" s="107"/>
      <c r="Q178" s="107"/>
    </row>
    <row r="179" spans="1:17" ht="15.75" x14ac:dyDescent="0.25">
      <c r="A179" s="107"/>
      <c r="B179" s="114">
        <v>1</v>
      </c>
      <c r="C179" s="115" t="s">
        <v>264</v>
      </c>
      <c r="D179" s="116" t="e">
        <f t="shared" ref="D179:D193" si="32">J3</f>
        <v>#REF!</v>
      </c>
      <c r="E179" s="116" t="e">
        <f t="shared" ref="E179:E193" si="33">J33</f>
        <v>#REF!</v>
      </c>
      <c r="F179" s="116" t="e">
        <f t="shared" ref="F179:F193" si="34">J63</f>
        <v>#REF!</v>
      </c>
      <c r="G179" s="116"/>
      <c r="H179" s="116" t="e">
        <f t="shared" ref="H179:H193" si="35">J18</f>
        <v>#REF!</v>
      </c>
      <c r="I179" s="116" t="e">
        <f t="shared" ref="I179:I193" si="36">J48</f>
        <v>#REF!</v>
      </c>
      <c r="J179" s="116" t="e">
        <f t="shared" ref="J179:J193" si="37">J78</f>
        <v>#REF!</v>
      </c>
      <c r="K179" s="116"/>
      <c r="L179" s="116" t="e">
        <f>D179+H179</f>
        <v>#REF!</v>
      </c>
      <c r="M179" s="116" t="e">
        <f>E179+I179</f>
        <v>#REF!</v>
      </c>
      <c r="N179" s="116" t="e">
        <f>F179+J179</f>
        <v>#REF!</v>
      </c>
      <c r="O179" s="117"/>
      <c r="P179" s="107"/>
      <c r="Q179" s="107"/>
    </row>
    <row r="180" spans="1:17" ht="15.75" x14ac:dyDescent="0.25">
      <c r="A180" s="107"/>
      <c r="B180" s="114">
        <v>2</v>
      </c>
      <c r="C180" s="115" t="s">
        <v>265</v>
      </c>
      <c r="D180" s="116" t="e">
        <f t="shared" si="32"/>
        <v>#REF!</v>
      </c>
      <c r="E180" s="116" t="e">
        <f t="shared" si="33"/>
        <v>#REF!</v>
      </c>
      <c r="F180" s="116" t="e">
        <f t="shared" si="34"/>
        <v>#REF!</v>
      </c>
      <c r="G180" s="116"/>
      <c r="H180" s="116" t="e">
        <f t="shared" si="35"/>
        <v>#REF!</v>
      </c>
      <c r="I180" s="116" t="e">
        <f t="shared" si="36"/>
        <v>#REF!</v>
      </c>
      <c r="J180" s="116" t="e">
        <f t="shared" si="37"/>
        <v>#REF!</v>
      </c>
      <c r="K180" s="116"/>
      <c r="L180" s="116" t="e">
        <f t="shared" ref="L180:N193" si="38">D180+H180</f>
        <v>#REF!</v>
      </c>
      <c r="M180" s="116" t="e">
        <f t="shared" si="38"/>
        <v>#REF!</v>
      </c>
      <c r="N180" s="116" t="e">
        <f t="shared" si="38"/>
        <v>#REF!</v>
      </c>
      <c r="O180" s="117"/>
      <c r="P180" s="107"/>
      <c r="Q180" s="107"/>
    </row>
    <row r="181" spans="1:17" ht="15.75" x14ac:dyDescent="0.25">
      <c r="A181" s="107"/>
      <c r="B181" s="114">
        <v>3</v>
      </c>
      <c r="C181" s="115" t="s">
        <v>1068</v>
      </c>
      <c r="D181" s="116" t="e">
        <f t="shared" si="32"/>
        <v>#REF!</v>
      </c>
      <c r="E181" s="116" t="e">
        <f t="shared" si="33"/>
        <v>#REF!</v>
      </c>
      <c r="F181" s="116" t="e">
        <f t="shared" si="34"/>
        <v>#REF!</v>
      </c>
      <c r="G181" s="116"/>
      <c r="H181" s="116" t="e">
        <f t="shared" si="35"/>
        <v>#REF!</v>
      </c>
      <c r="I181" s="116" t="e">
        <f t="shared" si="36"/>
        <v>#REF!</v>
      </c>
      <c r="J181" s="116" t="e">
        <f t="shared" si="37"/>
        <v>#REF!</v>
      </c>
      <c r="K181" s="116"/>
      <c r="L181" s="116" t="e">
        <f t="shared" si="38"/>
        <v>#REF!</v>
      </c>
      <c r="M181" s="116" t="e">
        <f t="shared" si="38"/>
        <v>#REF!</v>
      </c>
      <c r="N181" s="116" t="e">
        <f t="shared" si="38"/>
        <v>#REF!</v>
      </c>
      <c r="O181" s="117"/>
      <c r="P181" s="107"/>
      <c r="Q181" s="107"/>
    </row>
    <row r="182" spans="1:17" ht="31.5" x14ac:dyDescent="0.25">
      <c r="A182" s="107"/>
      <c r="B182" s="114">
        <v>4</v>
      </c>
      <c r="C182" s="115" t="s">
        <v>267</v>
      </c>
      <c r="D182" s="116" t="e">
        <f t="shared" si="32"/>
        <v>#REF!</v>
      </c>
      <c r="E182" s="116" t="e">
        <f t="shared" si="33"/>
        <v>#REF!</v>
      </c>
      <c r="F182" s="116" t="e">
        <f t="shared" si="34"/>
        <v>#REF!</v>
      </c>
      <c r="G182" s="116"/>
      <c r="H182" s="116" t="e">
        <f t="shared" si="35"/>
        <v>#REF!</v>
      </c>
      <c r="I182" s="116" t="e">
        <f t="shared" si="36"/>
        <v>#REF!</v>
      </c>
      <c r="J182" s="116" t="e">
        <f t="shared" si="37"/>
        <v>#REF!</v>
      </c>
      <c r="K182" s="116"/>
      <c r="L182" s="116" t="e">
        <f t="shared" si="38"/>
        <v>#REF!</v>
      </c>
      <c r="M182" s="116" t="e">
        <f t="shared" si="38"/>
        <v>#REF!</v>
      </c>
      <c r="N182" s="116" t="e">
        <f t="shared" si="38"/>
        <v>#REF!</v>
      </c>
      <c r="O182" s="117"/>
      <c r="P182" s="107"/>
      <c r="Q182" s="107"/>
    </row>
    <row r="183" spans="1:17" ht="31.5" x14ac:dyDescent="0.25">
      <c r="A183" s="107"/>
      <c r="B183" s="114" t="s">
        <v>704</v>
      </c>
      <c r="C183" s="115" t="s">
        <v>703</v>
      </c>
      <c r="D183" s="116" t="e">
        <f t="shared" si="32"/>
        <v>#REF!</v>
      </c>
      <c r="E183" s="116" t="e">
        <f t="shared" si="33"/>
        <v>#REF!</v>
      </c>
      <c r="F183" s="116" t="e">
        <f t="shared" si="34"/>
        <v>#REF!</v>
      </c>
      <c r="G183" s="116"/>
      <c r="H183" s="116" t="e">
        <f t="shared" si="35"/>
        <v>#REF!</v>
      </c>
      <c r="I183" s="116" t="e">
        <f t="shared" si="36"/>
        <v>#REF!</v>
      </c>
      <c r="J183" s="116" t="e">
        <f t="shared" si="37"/>
        <v>#REF!</v>
      </c>
      <c r="K183" s="116"/>
      <c r="L183" s="116" t="e">
        <f t="shared" si="38"/>
        <v>#REF!</v>
      </c>
      <c r="M183" s="116" t="e">
        <f t="shared" si="38"/>
        <v>#REF!</v>
      </c>
      <c r="N183" s="116" t="e">
        <f t="shared" si="38"/>
        <v>#REF!</v>
      </c>
      <c r="O183" s="117"/>
      <c r="P183" s="107"/>
      <c r="Q183" s="107"/>
    </row>
    <row r="184" spans="1:17" ht="63" x14ac:dyDescent="0.25">
      <c r="A184" s="107"/>
      <c r="B184" s="114" t="s">
        <v>706</v>
      </c>
      <c r="C184" s="115" t="s">
        <v>1069</v>
      </c>
      <c r="D184" s="116" t="e">
        <f t="shared" si="32"/>
        <v>#REF!</v>
      </c>
      <c r="E184" s="116" t="e">
        <f t="shared" si="33"/>
        <v>#REF!</v>
      </c>
      <c r="F184" s="116" t="e">
        <f t="shared" si="34"/>
        <v>#REF!</v>
      </c>
      <c r="G184" s="116"/>
      <c r="H184" s="116" t="e">
        <f t="shared" si="35"/>
        <v>#REF!</v>
      </c>
      <c r="I184" s="116" t="e">
        <f t="shared" si="36"/>
        <v>#REF!</v>
      </c>
      <c r="J184" s="116" t="e">
        <f t="shared" si="37"/>
        <v>#REF!</v>
      </c>
      <c r="K184" s="116"/>
      <c r="L184" s="116" t="e">
        <f t="shared" si="38"/>
        <v>#REF!</v>
      </c>
      <c r="M184" s="116" t="e">
        <f t="shared" si="38"/>
        <v>#REF!</v>
      </c>
      <c r="N184" s="116" t="e">
        <f t="shared" si="38"/>
        <v>#REF!</v>
      </c>
      <c r="O184" s="117"/>
      <c r="P184" s="107"/>
      <c r="Q184" s="107"/>
    </row>
    <row r="185" spans="1:17" ht="31.5" x14ac:dyDescent="0.25">
      <c r="A185" s="107"/>
      <c r="B185" s="114" t="s">
        <v>708</v>
      </c>
      <c r="C185" s="115" t="s">
        <v>707</v>
      </c>
      <c r="D185" s="116" t="e">
        <f t="shared" si="32"/>
        <v>#REF!</v>
      </c>
      <c r="E185" s="116" t="e">
        <f t="shared" si="33"/>
        <v>#REF!</v>
      </c>
      <c r="F185" s="116" t="e">
        <f t="shared" si="34"/>
        <v>#REF!</v>
      </c>
      <c r="G185" s="116"/>
      <c r="H185" s="116" t="e">
        <f t="shared" si="35"/>
        <v>#REF!</v>
      </c>
      <c r="I185" s="116" t="e">
        <f t="shared" si="36"/>
        <v>#REF!</v>
      </c>
      <c r="J185" s="116" t="e">
        <f t="shared" si="37"/>
        <v>#REF!</v>
      </c>
      <c r="K185" s="116"/>
      <c r="L185" s="116" t="e">
        <f t="shared" si="38"/>
        <v>#REF!</v>
      </c>
      <c r="M185" s="116" t="e">
        <f t="shared" si="38"/>
        <v>#REF!</v>
      </c>
      <c r="N185" s="116" t="e">
        <f t="shared" si="38"/>
        <v>#REF!</v>
      </c>
      <c r="O185" s="117"/>
      <c r="P185" s="107"/>
      <c r="Q185" s="107"/>
    </row>
    <row r="186" spans="1:17" ht="63" x14ac:dyDescent="0.25">
      <c r="A186" s="107"/>
      <c r="B186" s="114" t="s">
        <v>710</v>
      </c>
      <c r="C186" s="115" t="s">
        <v>1070</v>
      </c>
      <c r="D186" s="116" t="e">
        <f t="shared" si="32"/>
        <v>#REF!</v>
      </c>
      <c r="E186" s="116" t="e">
        <f t="shared" si="33"/>
        <v>#REF!</v>
      </c>
      <c r="F186" s="116" t="e">
        <f t="shared" si="34"/>
        <v>#REF!</v>
      </c>
      <c r="G186" s="116"/>
      <c r="H186" s="116" t="e">
        <f t="shared" si="35"/>
        <v>#REF!</v>
      </c>
      <c r="I186" s="116" t="e">
        <f t="shared" si="36"/>
        <v>#REF!</v>
      </c>
      <c r="J186" s="116" t="e">
        <f t="shared" si="37"/>
        <v>#REF!</v>
      </c>
      <c r="K186" s="116"/>
      <c r="L186" s="116" t="e">
        <f t="shared" si="38"/>
        <v>#REF!</v>
      </c>
      <c r="M186" s="116" t="e">
        <f t="shared" si="38"/>
        <v>#REF!</v>
      </c>
      <c r="N186" s="116" t="e">
        <f t="shared" si="38"/>
        <v>#REF!</v>
      </c>
      <c r="O186" s="117"/>
      <c r="P186" s="107"/>
      <c r="Q186" s="107"/>
    </row>
    <row r="187" spans="1:17" ht="15.75" x14ac:dyDescent="0.25">
      <c r="A187" s="107"/>
      <c r="B187" s="114">
        <v>7</v>
      </c>
      <c r="C187" s="115" t="s">
        <v>268</v>
      </c>
      <c r="D187" s="116" t="e">
        <f t="shared" si="32"/>
        <v>#REF!</v>
      </c>
      <c r="E187" s="116" t="e">
        <f t="shared" si="33"/>
        <v>#REF!</v>
      </c>
      <c r="F187" s="116" t="e">
        <f t="shared" si="34"/>
        <v>#REF!</v>
      </c>
      <c r="G187" s="116"/>
      <c r="H187" s="116" t="e">
        <f t="shared" si="35"/>
        <v>#REF!</v>
      </c>
      <c r="I187" s="116" t="e">
        <f t="shared" si="36"/>
        <v>#REF!</v>
      </c>
      <c r="J187" s="116" t="e">
        <f t="shared" si="37"/>
        <v>#REF!</v>
      </c>
      <c r="K187" s="116"/>
      <c r="L187" s="116" t="e">
        <f t="shared" si="38"/>
        <v>#REF!</v>
      </c>
      <c r="M187" s="116" t="e">
        <f t="shared" si="38"/>
        <v>#REF!</v>
      </c>
      <c r="N187" s="116" t="e">
        <f t="shared" si="38"/>
        <v>#REF!</v>
      </c>
      <c r="O187" s="117"/>
      <c r="P187" s="107"/>
      <c r="Q187" s="107"/>
    </row>
    <row r="188" spans="1:17" ht="15.75" x14ac:dyDescent="0.25">
      <c r="A188" s="107"/>
      <c r="B188" s="114">
        <v>8</v>
      </c>
      <c r="C188" s="115" t="s">
        <v>711</v>
      </c>
      <c r="D188" s="116" t="e">
        <f t="shared" si="32"/>
        <v>#REF!</v>
      </c>
      <c r="E188" s="116" t="e">
        <f t="shared" si="33"/>
        <v>#REF!</v>
      </c>
      <c r="F188" s="116" t="e">
        <f t="shared" si="34"/>
        <v>#REF!</v>
      </c>
      <c r="G188" s="116"/>
      <c r="H188" s="116" t="e">
        <f t="shared" si="35"/>
        <v>#REF!</v>
      </c>
      <c r="I188" s="116" t="e">
        <f t="shared" si="36"/>
        <v>#REF!</v>
      </c>
      <c r="J188" s="116" t="e">
        <f t="shared" si="37"/>
        <v>#REF!</v>
      </c>
      <c r="K188" s="116"/>
      <c r="L188" s="116" t="e">
        <f t="shared" si="38"/>
        <v>#REF!</v>
      </c>
      <c r="M188" s="116" t="e">
        <f t="shared" si="38"/>
        <v>#REF!</v>
      </c>
      <c r="N188" s="116" t="e">
        <f t="shared" si="38"/>
        <v>#REF!</v>
      </c>
      <c r="O188" s="117"/>
      <c r="P188" s="107"/>
      <c r="Q188" s="107"/>
    </row>
    <row r="189" spans="1:17" ht="15.75" x14ac:dyDescent="0.25">
      <c r="A189" s="107"/>
      <c r="B189" s="114">
        <v>9</v>
      </c>
      <c r="C189" s="115" t="s">
        <v>683</v>
      </c>
      <c r="D189" s="116" t="e">
        <f t="shared" si="32"/>
        <v>#REF!</v>
      </c>
      <c r="E189" s="116" t="e">
        <f t="shared" si="33"/>
        <v>#REF!</v>
      </c>
      <c r="F189" s="116" t="e">
        <f t="shared" si="34"/>
        <v>#REF!</v>
      </c>
      <c r="G189" s="116"/>
      <c r="H189" s="116" t="e">
        <f t="shared" si="35"/>
        <v>#REF!</v>
      </c>
      <c r="I189" s="116" t="e">
        <f t="shared" si="36"/>
        <v>#REF!</v>
      </c>
      <c r="J189" s="116" t="e">
        <f t="shared" si="37"/>
        <v>#REF!</v>
      </c>
      <c r="K189" s="116"/>
      <c r="L189" s="116" t="e">
        <f t="shared" si="38"/>
        <v>#REF!</v>
      </c>
      <c r="M189" s="116" t="e">
        <f t="shared" si="38"/>
        <v>#REF!</v>
      </c>
      <c r="N189" s="116" t="e">
        <f t="shared" si="38"/>
        <v>#REF!</v>
      </c>
      <c r="O189" s="117"/>
      <c r="P189" s="107"/>
      <c r="Q189" s="107"/>
    </row>
    <row r="190" spans="1:17" ht="15.75" x14ac:dyDescent="0.25">
      <c r="A190" s="107"/>
      <c r="B190" s="114">
        <v>10</v>
      </c>
      <c r="C190" s="115" t="s">
        <v>684</v>
      </c>
      <c r="D190" s="116" t="e">
        <f t="shared" si="32"/>
        <v>#REF!</v>
      </c>
      <c r="E190" s="116" t="e">
        <f t="shared" si="33"/>
        <v>#REF!</v>
      </c>
      <c r="F190" s="116" t="e">
        <f t="shared" si="34"/>
        <v>#REF!</v>
      </c>
      <c r="G190" s="116"/>
      <c r="H190" s="116" t="e">
        <f t="shared" si="35"/>
        <v>#REF!</v>
      </c>
      <c r="I190" s="116" t="e">
        <f t="shared" si="36"/>
        <v>#REF!</v>
      </c>
      <c r="J190" s="116" t="e">
        <f t="shared" si="37"/>
        <v>#REF!</v>
      </c>
      <c r="K190" s="116"/>
      <c r="L190" s="116" t="e">
        <f t="shared" si="38"/>
        <v>#REF!</v>
      </c>
      <c r="M190" s="116" t="e">
        <f t="shared" si="38"/>
        <v>#REF!</v>
      </c>
      <c r="N190" s="116" t="e">
        <f t="shared" si="38"/>
        <v>#REF!</v>
      </c>
      <c r="O190" s="117"/>
      <c r="P190" s="107"/>
      <c r="Q190" s="107"/>
    </row>
    <row r="191" spans="1:17" ht="15.75" x14ac:dyDescent="0.25">
      <c r="A191" s="107"/>
      <c r="B191" s="114">
        <v>11</v>
      </c>
      <c r="C191" s="115" t="s">
        <v>685</v>
      </c>
      <c r="D191" s="116" t="e">
        <f t="shared" si="32"/>
        <v>#REF!</v>
      </c>
      <c r="E191" s="116" t="e">
        <f t="shared" si="33"/>
        <v>#REF!</v>
      </c>
      <c r="F191" s="116" t="e">
        <f t="shared" si="34"/>
        <v>#REF!</v>
      </c>
      <c r="G191" s="116"/>
      <c r="H191" s="116" t="e">
        <f t="shared" si="35"/>
        <v>#REF!</v>
      </c>
      <c r="I191" s="116" t="e">
        <f t="shared" si="36"/>
        <v>#REF!</v>
      </c>
      <c r="J191" s="116" t="e">
        <f t="shared" si="37"/>
        <v>#REF!</v>
      </c>
      <c r="K191" s="116"/>
      <c r="L191" s="116" t="e">
        <f t="shared" si="38"/>
        <v>#REF!</v>
      </c>
      <c r="M191" s="116" t="e">
        <f t="shared" si="38"/>
        <v>#REF!</v>
      </c>
      <c r="N191" s="116" t="e">
        <f t="shared" si="38"/>
        <v>#REF!</v>
      </c>
      <c r="O191" s="117"/>
      <c r="P191" s="107"/>
      <c r="Q191" s="107"/>
    </row>
    <row r="192" spans="1:17" ht="15.75" x14ac:dyDescent="0.25">
      <c r="A192" s="107"/>
      <c r="B192" s="114">
        <v>12</v>
      </c>
      <c r="C192" s="115" t="s">
        <v>686</v>
      </c>
      <c r="D192" s="116" t="e">
        <f t="shared" si="32"/>
        <v>#REF!</v>
      </c>
      <c r="E192" s="116" t="e">
        <f t="shared" si="33"/>
        <v>#REF!</v>
      </c>
      <c r="F192" s="116" t="e">
        <f t="shared" si="34"/>
        <v>#REF!</v>
      </c>
      <c r="G192" s="116"/>
      <c r="H192" s="116" t="e">
        <f t="shared" si="35"/>
        <v>#REF!</v>
      </c>
      <c r="I192" s="116" t="e">
        <f t="shared" si="36"/>
        <v>#REF!</v>
      </c>
      <c r="J192" s="116" t="e">
        <f t="shared" si="37"/>
        <v>#REF!</v>
      </c>
      <c r="K192" s="116"/>
      <c r="L192" s="116" t="e">
        <f t="shared" si="38"/>
        <v>#REF!</v>
      </c>
      <c r="M192" s="116" t="e">
        <f t="shared" si="38"/>
        <v>#REF!</v>
      </c>
      <c r="N192" s="116" t="e">
        <f t="shared" si="38"/>
        <v>#REF!</v>
      </c>
      <c r="O192" s="117"/>
      <c r="P192" s="107"/>
      <c r="Q192" s="107"/>
    </row>
    <row r="193" spans="1:54" ht="63" x14ac:dyDescent="0.25">
      <c r="A193" s="107"/>
      <c r="B193" s="114">
        <v>13</v>
      </c>
      <c r="C193" s="115" t="s">
        <v>1071</v>
      </c>
      <c r="D193" s="116" t="e">
        <f t="shared" si="32"/>
        <v>#REF!</v>
      </c>
      <c r="E193" s="116" t="e">
        <f t="shared" si="33"/>
        <v>#REF!</v>
      </c>
      <c r="F193" s="116" t="e">
        <f t="shared" si="34"/>
        <v>#REF!</v>
      </c>
      <c r="G193" s="116"/>
      <c r="H193" s="116" t="e">
        <f t="shared" si="35"/>
        <v>#REF!</v>
      </c>
      <c r="I193" s="116" t="e">
        <f t="shared" si="36"/>
        <v>#REF!</v>
      </c>
      <c r="J193" s="116" t="e">
        <f t="shared" si="37"/>
        <v>#REF!</v>
      </c>
      <c r="K193" s="116"/>
      <c r="L193" s="116" t="e">
        <f t="shared" si="38"/>
        <v>#REF!</v>
      </c>
      <c r="M193" s="116" t="e">
        <f t="shared" si="38"/>
        <v>#REF!</v>
      </c>
      <c r="N193" s="116" t="e">
        <f t="shared" si="38"/>
        <v>#REF!</v>
      </c>
      <c r="O193" s="117"/>
      <c r="P193" s="107"/>
      <c r="Q193" s="107"/>
    </row>
    <row r="194" spans="1:54" ht="15.75" x14ac:dyDescent="0.25">
      <c r="A194" s="107"/>
      <c r="B194" s="194" t="s">
        <v>1062</v>
      </c>
      <c r="C194" s="195"/>
      <c r="D194" s="118" t="e">
        <f>SUM(D179:D193)</f>
        <v>#REF!</v>
      </c>
      <c r="E194" s="118" t="e">
        <f t="shared" ref="E194:F194" si="39">SUM(E179:E193)</f>
        <v>#REF!</v>
      </c>
      <c r="F194" s="118" t="e">
        <f t="shared" si="39"/>
        <v>#REF!</v>
      </c>
      <c r="G194" s="118"/>
      <c r="H194" s="118" t="e">
        <f t="shared" ref="H194:J194" si="40">SUM(H179:H193)</f>
        <v>#REF!</v>
      </c>
      <c r="I194" s="118" t="e">
        <f t="shared" si="40"/>
        <v>#REF!</v>
      </c>
      <c r="J194" s="118" t="e">
        <f t="shared" si="40"/>
        <v>#REF!</v>
      </c>
      <c r="K194" s="118"/>
      <c r="L194" s="118" t="e">
        <f t="shared" ref="L194:N194" si="41">SUM(L179:L193)</f>
        <v>#REF!</v>
      </c>
      <c r="M194" s="118" t="e">
        <f t="shared" si="41"/>
        <v>#REF!</v>
      </c>
      <c r="N194" s="118" t="e">
        <f t="shared" si="41"/>
        <v>#REF!</v>
      </c>
      <c r="O194" s="119"/>
      <c r="P194" s="120"/>
      <c r="Q194" s="107"/>
    </row>
    <row r="195" spans="1:54" ht="15.75" x14ac:dyDescent="0.25">
      <c r="A195" s="107"/>
      <c r="B195" s="121"/>
      <c r="C195" s="121"/>
      <c r="D195" s="107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</row>
    <row r="196" spans="1:54" ht="15.75" x14ac:dyDescent="0.25">
      <c r="A196" s="107"/>
      <c r="B196" s="121"/>
      <c r="C196" s="121"/>
      <c r="D196" s="107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</row>
    <row r="197" spans="1:54" ht="15.75" x14ac:dyDescent="0.25">
      <c r="A197" s="107"/>
      <c r="B197" s="121"/>
      <c r="C197" s="122" t="s">
        <v>1076</v>
      </c>
      <c r="D197" s="123" t="s">
        <v>261</v>
      </c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BB197" t="s">
        <v>250</v>
      </c>
    </row>
    <row r="198" spans="1:54" x14ac:dyDescent="0.25">
      <c r="BB198" t="s">
        <v>253</v>
      </c>
    </row>
    <row r="199" spans="1:54" x14ac:dyDescent="0.25">
      <c r="A199" s="124"/>
      <c r="B199" s="125"/>
      <c r="P199" s="124"/>
      <c r="BB199" t="s">
        <v>256</v>
      </c>
    </row>
    <row r="200" spans="1:54" ht="18.75" x14ac:dyDescent="0.3">
      <c r="A200" s="124"/>
      <c r="B200" s="126"/>
      <c r="P200" s="124"/>
      <c r="BB200" t="s">
        <v>261</v>
      </c>
    </row>
    <row r="201" spans="1:54" ht="10.5" customHeight="1" x14ac:dyDescent="0.3">
      <c r="A201" s="124"/>
      <c r="B201" s="126"/>
      <c r="P201" s="124"/>
    </row>
    <row r="202" spans="1:54" x14ac:dyDescent="0.25">
      <c r="A202" s="124"/>
      <c r="B202" s="193" t="s">
        <v>1061</v>
      </c>
      <c r="P202" s="124"/>
    </row>
    <row r="203" spans="1:54" x14ac:dyDescent="0.25">
      <c r="A203" s="124"/>
      <c r="B203" s="193"/>
      <c r="P203" s="124"/>
    </row>
    <row r="204" spans="1:54" ht="69" customHeight="1" x14ac:dyDescent="0.25">
      <c r="A204" s="124"/>
      <c r="B204" s="193"/>
      <c r="P204" s="124"/>
    </row>
    <row r="205" spans="1:54" ht="18" customHeight="1" x14ac:dyDescent="0.25">
      <c r="A205" s="124"/>
      <c r="B205" s="128" t="s">
        <v>1083</v>
      </c>
      <c r="P205" s="124"/>
    </row>
    <row r="206" spans="1:54" ht="18" customHeight="1" x14ac:dyDescent="0.25">
      <c r="A206" s="124"/>
      <c r="B206" s="134">
        <v>3</v>
      </c>
      <c r="P206" s="124"/>
    </row>
    <row r="207" spans="1:54" ht="18" customHeight="1" x14ac:dyDescent="0.25">
      <c r="A207" s="124"/>
      <c r="B207" s="134">
        <v>4</v>
      </c>
      <c r="P207" s="124"/>
    </row>
    <row r="208" spans="1:54" ht="18" customHeight="1" x14ac:dyDescent="0.25">
      <c r="A208" s="124"/>
      <c r="B208" s="134">
        <v>5</v>
      </c>
      <c r="P208" s="124"/>
    </row>
    <row r="209" spans="1:16" ht="18" customHeight="1" x14ac:dyDescent="0.25">
      <c r="A209" s="124"/>
      <c r="B209" s="134">
        <v>6</v>
      </c>
      <c r="P209" s="124"/>
    </row>
    <row r="210" spans="1:16" ht="18" customHeight="1" x14ac:dyDescent="0.25">
      <c r="A210" s="124"/>
      <c r="B210" s="134">
        <v>7</v>
      </c>
      <c r="P210" s="124"/>
    </row>
    <row r="211" spans="1:16" ht="18" customHeight="1" x14ac:dyDescent="0.25">
      <c r="A211" s="124"/>
      <c r="B211" s="140" t="s">
        <v>1086</v>
      </c>
      <c r="P211" s="124"/>
    </row>
    <row r="212" spans="1:16" ht="19.5" customHeight="1" x14ac:dyDescent="0.25">
      <c r="A212" s="124"/>
      <c r="B212" s="141"/>
      <c r="P212" s="124"/>
    </row>
    <row r="213" spans="1:16" ht="19.5" customHeight="1" x14ac:dyDescent="0.25">
      <c r="A213" s="124"/>
      <c r="B213" s="142"/>
      <c r="P213" s="124"/>
    </row>
    <row r="214" spans="1:16" x14ac:dyDescent="0.25">
      <c r="A214" s="124"/>
      <c r="B214" s="125"/>
      <c r="P214" s="124"/>
    </row>
    <row r="215" spans="1:16" ht="18.75" x14ac:dyDescent="0.3">
      <c r="A215" s="124"/>
      <c r="B215" s="126"/>
      <c r="P215" s="124"/>
    </row>
    <row r="216" spans="1:16" ht="10.5" customHeight="1" x14ac:dyDescent="0.25">
      <c r="A216" s="124"/>
      <c r="B216" s="125"/>
      <c r="P216" s="124"/>
    </row>
    <row r="217" spans="1:16" x14ac:dyDescent="0.25">
      <c r="A217" s="124"/>
      <c r="B217" s="193" t="s">
        <v>1061</v>
      </c>
      <c r="P217" s="124"/>
    </row>
    <row r="218" spans="1:16" x14ac:dyDescent="0.25">
      <c r="A218" s="124"/>
      <c r="B218" s="193"/>
      <c r="P218" s="124"/>
    </row>
    <row r="219" spans="1:16" ht="69" customHeight="1" x14ac:dyDescent="0.25">
      <c r="A219" s="124"/>
      <c r="B219" s="193"/>
      <c r="P219" s="124"/>
    </row>
    <row r="220" spans="1:16" ht="18" customHeight="1" x14ac:dyDescent="0.25">
      <c r="A220" s="124"/>
      <c r="B220" s="143" t="s">
        <v>1083</v>
      </c>
      <c r="P220" s="124"/>
    </row>
    <row r="221" spans="1:16" ht="18" customHeight="1" x14ac:dyDescent="0.25">
      <c r="A221" s="124"/>
      <c r="B221" s="144">
        <v>3</v>
      </c>
      <c r="P221" s="124"/>
    </row>
    <row r="222" spans="1:16" ht="18" customHeight="1" x14ac:dyDescent="0.25">
      <c r="A222" s="124"/>
      <c r="B222" s="144">
        <v>4</v>
      </c>
      <c r="P222" s="124"/>
    </row>
    <row r="223" spans="1:16" ht="18" customHeight="1" x14ac:dyDescent="0.25">
      <c r="A223" s="124"/>
      <c r="B223" s="144">
        <v>5</v>
      </c>
      <c r="P223" s="124"/>
    </row>
    <row r="224" spans="1:16" ht="18" customHeight="1" x14ac:dyDescent="0.25">
      <c r="A224" s="124"/>
      <c r="B224" s="144">
        <v>6</v>
      </c>
      <c r="P224" s="124"/>
    </row>
    <row r="225" spans="1:16" ht="18" customHeight="1" x14ac:dyDescent="0.25">
      <c r="A225" s="124"/>
      <c r="B225" s="144">
        <v>7</v>
      </c>
      <c r="P225" s="124"/>
    </row>
    <row r="226" spans="1:16" ht="18" customHeight="1" x14ac:dyDescent="0.25">
      <c r="A226" s="124"/>
      <c r="B226" s="145" t="s">
        <v>1086</v>
      </c>
      <c r="P226" s="124"/>
    </row>
    <row r="227" spans="1:16" ht="19.5" customHeight="1" x14ac:dyDescent="0.25">
      <c r="A227" s="124"/>
      <c r="B227" s="141"/>
      <c r="P227" s="124"/>
    </row>
    <row r="228" spans="1:16" ht="15.75" x14ac:dyDescent="0.25">
      <c r="A228" s="124"/>
      <c r="B228" s="146"/>
      <c r="P228" s="124"/>
    </row>
    <row r="229" spans="1:16" x14ac:dyDescent="0.25">
      <c r="A229" s="124"/>
      <c r="B229" s="125"/>
      <c r="P229" s="124"/>
    </row>
    <row r="230" spans="1:16" ht="18.75" x14ac:dyDescent="0.3">
      <c r="A230" s="124"/>
      <c r="B230" s="126"/>
      <c r="P230" s="124"/>
    </row>
    <row r="231" spans="1:16" x14ac:dyDescent="0.25">
      <c r="A231" s="124"/>
      <c r="B231" s="125"/>
      <c r="P231" s="124"/>
    </row>
    <row r="232" spans="1:16" x14ac:dyDescent="0.25">
      <c r="A232" s="124"/>
      <c r="B232" s="193" t="s">
        <v>1061</v>
      </c>
      <c r="P232" s="124"/>
    </row>
    <row r="233" spans="1:16" x14ac:dyDescent="0.25">
      <c r="A233" s="124"/>
      <c r="B233" s="193"/>
      <c r="P233" s="124"/>
    </row>
    <row r="234" spans="1:16" ht="69" customHeight="1" x14ac:dyDescent="0.25">
      <c r="A234" s="124"/>
      <c r="B234" s="193"/>
      <c r="P234" s="124"/>
    </row>
    <row r="235" spans="1:16" ht="19.5" customHeight="1" x14ac:dyDescent="0.25">
      <c r="A235" s="124"/>
      <c r="B235" s="143" t="s">
        <v>1083</v>
      </c>
      <c r="P235" s="124"/>
    </row>
    <row r="236" spans="1:16" ht="19.5" customHeight="1" x14ac:dyDescent="0.25">
      <c r="A236" s="124"/>
      <c r="B236" s="144">
        <v>3</v>
      </c>
      <c r="P236" s="124"/>
    </row>
    <row r="237" spans="1:16" ht="19.5" customHeight="1" x14ac:dyDescent="0.25">
      <c r="A237" s="124"/>
      <c r="B237" s="144">
        <v>4</v>
      </c>
      <c r="P237" s="124"/>
    </row>
    <row r="238" spans="1:16" ht="19.5" customHeight="1" x14ac:dyDescent="0.25">
      <c r="A238" s="124"/>
      <c r="B238" s="144">
        <v>5</v>
      </c>
      <c r="P238" s="124"/>
    </row>
    <row r="239" spans="1:16" ht="19.5" customHeight="1" x14ac:dyDescent="0.25">
      <c r="A239" s="124"/>
      <c r="B239" s="144">
        <v>6</v>
      </c>
      <c r="P239" s="124"/>
    </row>
    <row r="240" spans="1:16" ht="19.5" customHeight="1" x14ac:dyDescent="0.25">
      <c r="A240" s="124"/>
      <c r="B240" s="144">
        <v>7</v>
      </c>
      <c r="P240" s="124"/>
    </row>
    <row r="241" spans="1:16" ht="19.5" customHeight="1" x14ac:dyDescent="0.25">
      <c r="A241" s="124"/>
      <c r="B241" s="145" t="s">
        <v>1086</v>
      </c>
      <c r="P241" s="124"/>
    </row>
    <row r="242" spans="1:16" ht="19.5" customHeight="1" x14ac:dyDescent="0.25">
      <c r="A242" s="124"/>
      <c r="B242" s="141"/>
      <c r="P242" s="124"/>
    </row>
    <row r="243" spans="1:16" ht="15.75" x14ac:dyDescent="0.25">
      <c r="A243" s="124"/>
      <c r="B243" s="146"/>
      <c r="P243" s="124"/>
    </row>
    <row r="244" spans="1:16" ht="15.75" x14ac:dyDescent="0.25">
      <c r="A244" s="124"/>
      <c r="B244" s="146"/>
      <c r="P244" s="124"/>
    </row>
    <row r="245" spans="1:16" ht="33.75" customHeight="1" x14ac:dyDescent="0.25">
      <c r="A245" s="124"/>
      <c r="B245" s="125"/>
      <c r="P245" s="124"/>
    </row>
    <row r="246" spans="1:16" x14ac:dyDescent="0.25">
      <c r="A246" s="124"/>
      <c r="B246" s="125"/>
      <c r="P246" s="124"/>
    </row>
    <row r="247" spans="1:16" x14ac:dyDescent="0.25">
      <c r="A247" s="124"/>
      <c r="B247" s="193" t="s">
        <v>1061</v>
      </c>
      <c r="P247" s="124"/>
    </row>
    <row r="248" spans="1:16" x14ac:dyDescent="0.25">
      <c r="A248" s="124"/>
      <c r="B248" s="193"/>
      <c r="P248" s="124"/>
    </row>
    <row r="249" spans="1:16" ht="69" customHeight="1" x14ac:dyDescent="0.25">
      <c r="A249" s="124"/>
      <c r="B249" s="193"/>
      <c r="P249" s="124"/>
    </row>
    <row r="250" spans="1:16" ht="19.5" customHeight="1" x14ac:dyDescent="0.25">
      <c r="A250" s="124"/>
      <c r="B250" s="143" t="s">
        <v>1083</v>
      </c>
      <c r="P250" s="124"/>
    </row>
    <row r="251" spans="1:16" ht="19.5" customHeight="1" x14ac:dyDescent="0.25">
      <c r="A251" s="124"/>
      <c r="B251" s="144">
        <v>3</v>
      </c>
      <c r="P251" s="124"/>
    </row>
    <row r="252" spans="1:16" ht="19.5" customHeight="1" x14ac:dyDescent="0.25">
      <c r="A252" s="124"/>
      <c r="B252" s="144">
        <v>4</v>
      </c>
      <c r="P252" s="124"/>
    </row>
    <row r="253" spans="1:16" ht="19.5" customHeight="1" x14ac:dyDescent="0.25">
      <c r="A253" s="124"/>
      <c r="B253" s="144">
        <v>5</v>
      </c>
      <c r="P253" s="124"/>
    </row>
    <row r="254" spans="1:16" ht="19.5" customHeight="1" x14ac:dyDescent="0.25">
      <c r="A254" s="124"/>
      <c r="B254" s="144">
        <v>6</v>
      </c>
      <c r="P254" s="124"/>
    </row>
    <row r="255" spans="1:16" ht="19.5" customHeight="1" x14ac:dyDescent="0.25">
      <c r="A255" s="124"/>
      <c r="B255" s="144">
        <v>7</v>
      </c>
      <c r="P255" s="124"/>
    </row>
    <row r="256" spans="1:16" ht="19.5" customHeight="1" x14ac:dyDescent="0.25">
      <c r="A256" s="124"/>
      <c r="B256" s="145" t="s">
        <v>1086</v>
      </c>
      <c r="P256" s="124"/>
    </row>
    <row r="257" spans="1:16" ht="19.5" customHeight="1" x14ac:dyDescent="0.25">
      <c r="A257" s="124"/>
      <c r="B257" s="141"/>
      <c r="P257" s="124"/>
    </row>
    <row r="258" spans="1:16" x14ac:dyDescent="0.25">
      <c r="A258" s="124"/>
      <c r="B258" s="125"/>
      <c r="P258" s="124"/>
    </row>
    <row r="259" spans="1:16" x14ac:dyDescent="0.25">
      <c r="A259" s="124"/>
      <c r="B259" s="125"/>
      <c r="C259" s="125"/>
      <c r="D259" s="124"/>
      <c r="E259" s="124"/>
      <c r="F259" s="124"/>
      <c r="G259" s="124"/>
      <c r="H259" s="124"/>
      <c r="I259" s="124"/>
      <c r="J259" s="124"/>
      <c r="K259" s="124"/>
      <c r="L259" s="124"/>
      <c r="M259" s="124"/>
      <c r="N259" s="124"/>
      <c r="O259" s="124"/>
      <c r="P259" s="124"/>
    </row>
    <row r="260" spans="1:16" ht="28.5" customHeight="1" x14ac:dyDescent="0.25">
      <c r="A260" s="124"/>
      <c r="B260" s="125"/>
      <c r="P260" s="124"/>
    </row>
    <row r="261" spans="1:16" ht="46.5" customHeight="1" x14ac:dyDescent="0.25">
      <c r="A261" s="124"/>
      <c r="B261" s="125"/>
      <c r="P261" s="124"/>
    </row>
    <row r="262" spans="1:16" ht="62.25" customHeight="1" x14ac:dyDescent="0.25"/>
    <row r="263" spans="1:16" ht="33.75" customHeight="1" x14ac:dyDescent="0.25"/>
    <row r="264" spans="1:16" ht="48.75" customHeight="1" x14ac:dyDescent="0.25"/>
    <row r="266" spans="1:16" ht="30" customHeight="1" x14ac:dyDescent="0.25"/>
    <row r="267" spans="1:16" ht="30.75" customHeight="1" x14ac:dyDescent="0.25"/>
    <row r="268" spans="1:16" ht="32.25" customHeight="1" x14ac:dyDescent="0.25"/>
  </sheetData>
  <sheetProtection algorithmName="SHA-512" hashValue="It9fvhobtXTzbf9spvErKP9pP2raHdszVmLgdLzoiUbkiiAjwxKeWnEoD+og+S5BFbWGy9Wh8PwJ1LJjVuv8cw==" saltValue="/22MmQKpLPtOa3dbJzpUeA==" spinCount="100000" sheet="1" objects="1" scenarios="1"/>
  <mergeCells count="36">
    <mergeCell ref="C106:N106"/>
    <mergeCell ref="B108:B110"/>
    <mergeCell ref="C108:C110"/>
    <mergeCell ref="D108:J108"/>
    <mergeCell ref="L108:N109"/>
    <mergeCell ref="D109:F109"/>
    <mergeCell ref="H109:J109"/>
    <mergeCell ref="B126:C126"/>
    <mergeCell ref="C129:N129"/>
    <mergeCell ref="B131:B133"/>
    <mergeCell ref="C131:C133"/>
    <mergeCell ref="D131:J131"/>
    <mergeCell ref="L131:N132"/>
    <mergeCell ref="D132:F132"/>
    <mergeCell ref="H132:J132"/>
    <mergeCell ref="B149:C149"/>
    <mergeCell ref="C152:N152"/>
    <mergeCell ref="B154:B156"/>
    <mergeCell ref="C154:C156"/>
    <mergeCell ref="D154:J154"/>
    <mergeCell ref="L154:N155"/>
    <mergeCell ref="D155:F155"/>
    <mergeCell ref="H155:J155"/>
    <mergeCell ref="B172:C172"/>
    <mergeCell ref="C174:N174"/>
    <mergeCell ref="B176:B178"/>
    <mergeCell ref="C176:C178"/>
    <mergeCell ref="D176:J176"/>
    <mergeCell ref="L176:N177"/>
    <mergeCell ref="D177:F177"/>
    <mergeCell ref="H177:J177"/>
    <mergeCell ref="B247:B249"/>
    <mergeCell ref="B232:B234"/>
    <mergeCell ref="B217:B219"/>
    <mergeCell ref="B194:C194"/>
    <mergeCell ref="B202:B204"/>
  </mergeCells>
  <dataValidations disablePrompts="1" count="1">
    <dataValidation type="list" allowBlank="1" showInputMessage="1" showErrorMessage="1" sqref="D197" xr:uid="{B48CDBF8-9C9F-45CF-9885-592E978C9E88}">
      <formula1>$BB$197:$BB$200</formula1>
    </dataValidation>
  </dataValidations>
  <pageMargins left="0.7" right="0.7" top="0.75" bottom="0.75" header="0.3" footer="0.3"/>
  <pageSetup paperSize="281" scale="72" orientation="landscape" r:id="rId1"/>
  <rowBreaks count="2" manualBreakCount="2">
    <brk id="228" max="14" man="1"/>
    <brk id="258" max="1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D396"/>
  <sheetViews>
    <sheetView topLeftCell="A2" zoomScaleNormal="100" workbookViewId="0">
      <selection activeCell="B381" sqref="B381"/>
    </sheetView>
  </sheetViews>
  <sheetFormatPr baseColWidth="10" defaultColWidth="11.42578125" defaultRowHeight="12.75" x14ac:dyDescent="0.2"/>
  <cols>
    <col min="1" max="1" width="15.7109375" style="52" customWidth="1"/>
    <col min="2" max="4" width="40.7109375" style="52" customWidth="1"/>
    <col min="5" max="16384" width="11.42578125" style="19"/>
  </cols>
  <sheetData>
    <row r="1" spans="1:4" x14ac:dyDescent="0.2">
      <c r="A1" s="80" t="s">
        <v>37</v>
      </c>
      <c r="B1" s="80" t="s">
        <v>38</v>
      </c>
      <c r="C1" s="80" t="s">
        <v>39</v>
      </c>
      <c r="D1" s="80" t="s">
        <v>40</v>
      </c>
    </row>
    <row r="2" spans="1:4" x14ac:dyDescent="0.2">
      <c r="A2" s="78" t="s">
        <v>41</v>
      </c>
      <c r="B2" s="79" t="s">
        <v>275</v>
      </c>
      <c r="C2" s="79" t="s">
        <v>276</v>
      </c>
      <c r="D2" s="81" t="s">
        <v>276</v>
      </c>
    </row>
    <row r="3" spans="1:4" x14ac:dyDescent="0.2">
      <c r="A3" s="78" t="s">
        <v>42</v>
      </c>
      <c r="B3" s="79" t="s">
        <v>43</v>
      </c>
      <c r="C3" s="79" t="s">
        <v>277</v>
      </c>
      <c r="D3" s="81" t="s">
        <v>277</v>
      </c>
    </row>
    <row r="4" spans="1:4" x14ac:dyDescent="0.2">
      <c r="A4" s="78" t="s">
        <v>856</v>
      </c>
      <c r="B4" s="79" t="s">
        <v>43</v>
      </c>
      <c r="C4" s="79" t="s">
        <v>277</v>
      </c>
      <c r="D4" s="81" t="s">
        <v>277</v>
      </c>
    </row>
    <row r="5" spans="1:4" x14ac:dyDescent="0.2">
      <c r="A5" s="78" t="s">
        <v>857</v>
      </c>
      <c r="B5" s="79" t="s">
        <v>43</v>
      </c>
      <c r="C5" s="79" t="s">
        <v>277</v>
      </c>
      <c r="D5" s="81" t="s">
        <v>277</v>
      </c>
    </row>
    <row r="6" spans="1:4" x14ac:dyDescent="0.2">
      <c r="A6" s="78" t="s">
        <v>44</v>
      </c>
      <c r="B6" s="79" t="s">
        <v>43</v>
      </c>
      <c r="C6" s="79" t="s">
        <v>278</v>
      </c>
      <c r="D6" s="81" t="s">
        <v>278</v>
      </c>
    </row>
    <row r="7" spans="1:4" x14ac:dyDescent="0.2">
      <c r="A7" s="78" t="s">
        <v>45</v>
      </c>
      <c r="B7" s="79" t="s">
        <v>43</v>
      </c>
      <c r="C7" s="79" t="s">
        <v>279</v>
      </c>
      <c r="D7" s="81" t="s">
        <v>279</v>
      </c>
    </row>
    <row r="8" spans="1:4" x14ac:dyDescent="0.2">
      <c r="A8" s="78" t="s">
        <v>46</v>
      </c>
      <c r="B8" s="79" t="s">
        <v>43</v>
      </c>
      <c r="C8" s="79" t="s">
        <v>280</v>
      </c>
      <c r="D8" s="81" t="s">
        <v>280</v>
      </c>
    </row>
    <row r="9" spans="1:4" x14ac:dyDescent="0.2">
      <c r="A9" s="78" t="s">
        <v>799</v>
      </c>
      <c r="B9" s="79" t="s">
        <v>43</v>
      </c>
      <c r="C9" s="79" t="s">
        <v>280</v>
      </c>
      <c r="D9" s="81" t="s">
        <v>858</v>
      </c>
    </row>
    <row r="10" spans="1:4" x14ac:dyDescent="0.2">
      <c r="A10" s="78" t="s">
        <v>47</v>
      </c>
      <c r="B10" s="79" t="s">
        <v>48</v>
      </c>
      <c r="C10" s="79" t="s">
        <v>281</v>
      </c>
      <c r="D10" s="81" t="s">
        <v>281</v>
      </c>
    </row>
    <row r="11" spans="1:4" x14ac:dyDescent="0.2">
      <c r="A11" s="78" t="s">
        <v>601</v>
      </c>
      <c r="B11" s="79" t="s">
        <v>48</v>
      </c>
      <c r="C11" s="79" t="s">
        <v>281</v>
      </c>
      <c r="D11" s="81" t="s">
        <v>653</v>
      </c>
    </row>
    <row r="12" spans="1:4" x14ac:dyDescent="0.2">
      <c r="A12" s="78" t="s">
        <v>49</v>
      </c>
      <c r="B12" s="79" t="s">
        <v>48</v>
      </c>
      <c r="C12" s="79" t="s">
        <v>282</v>
      </c>
      <c r="D12" s="81" t="s">
        <v>282</v>
      </c>
    </row>
    <row r="13" spans="1:4" x14ac:dyDescent="0.2">
      <c r="A13" s="78" t="s">
        <v>50</v>
      </c>
      <c r="B13" s="79" t="s">
        <v>48</v>
      </c>
      <c r="C13" s="79" t="s">
        <v>283</v>
      </c>
      <c r="D13" s="81" t="s">
        <v>283</v>
      </c>
    </row>
    <row r="14" spans="1:4" x14ac:dyDescent="0.2">
      <c r="A14" s="78" t="s">
        <v>51</v>
      </c>
      <c r="B14" s="79" t="s">
        <v>284</v>
      </c>
      <c r="C14" s="79" t="s">
        <v>285</v>
      </c>
      <c r="D14" s="81" t="s">
        <v>285</v>
      </c>
    </row>
    <row r="15" spans="1:4" x14ac:dyDescent="0.2">
      <c r="A15" s="78" t="s">
        <v>52</v>
      </c>
      <c r="B15" s="79" t="s">
        <v>723</v>
      </c>
      <c r="C15" s="79" t="s">
        <v>288</v>
      </c>
      <c r="D15" s="81" t="s">
        <v>288</v>
      </c>
    </row>
    <row r="16" spans="1:4" x14ac:dyDescent="0.2">
      <c r="A16" s="78" t="s">
        <v>53</v>
      </c>
      <c r="B16" s="79" t="s">
        <v>723</v>
      </c>
      <c r="C16" s="79" t="s">
        <v>859</v>
      </c>
      <c r="D16" s="81" t="s">
        <v>859</v>
      </c>
    </row>
    <row r="17" spans="1:4" x14ac:dyDescent="0.2">
      <c r="A17" s="78" t="s">
        <v>24</v>
      </c>
      <c r="B17" s="79" t="s">
        <v>723</v>
      </c>
      <c r="C17" s="79" t="s">
        <v>469</v>
      </c>
      <c r="D17" s="81" t="s">
        <v>469</v>
      </c>
    </row>
    <row r="18" spans="1:4" x14ac:dyDescent="0.2">
      <c r="A18" s="78" t="s">
        <v>25</v>
      </c>
      <c r="B18" s="79" t="s">
        <v>723</v>
      </c>
      <c r="C18" s="79" t="s">
        <v>469</v>
      </c>
      <c r="D18" s="81" t="s">
        <v>290</v>
      </c>
    </row>
    <row r="19" spans="1:4" x14ac:dyDescent="0.2">
      <c r="A19" s="78" t="s">
        <v>54</v>
      </c>
      <c r="B19" s="79" t="s">
        <v>723</v>
      </c>
      <c r="C19" s="79" t="s">
        <v>469</v>
      </c>
      <c r="D19" s="81" t="s">
        <v>724</v>
      </c>
    </row>
    <row r="20" spans="1:4" x14ac:dyDescent="0.2">
      <c r="A20" s="78" t="s">
        <v>602</v>
      </c>
      <c r="B20" s="79" t="s">
        <v>723</v>
      </c>
      <c r="C20" s="79" t="s">
        <v>469</v>
      </c>
      <c r="D20" s="81" t="s">
        <v>603</v>
      </c>
    </row>
    <row r="21" spans="1:4" x14ac:dyDescent="0.2">
      <c r="A21" s="78" t="s">
        <v>34</v>
      </c>
      <c r="B21" s="79" t="s">
        <v>723</v>
      </c>
      <c r="C21" s="79" t="s">
        <v>291</v>
      </c>
      <c r="D21" s="81" t="s">
        <v>291</v>
      </c>
    </row>
    <row r="22" spans="1:4" ht="14.25" customHeight="1" x14ac:dyDescent="0.2">
      <c r="A22" s="78" t="s">
        <v>292</v>
      </c>
      <c r="B22" s="79" t="s">
        <v>723</v>
      </c>
      <c r="C22" s="79" t="s">
        <v>860</v>
      </c>
      <c r="D22" s="81" t="s">
        <v>861</v>
      </c>
    </row>
    <row r="23" spans="1:4" x14ac:dyDescent="0.2">
      <c r="A23" s="78" t="s">
        <v>293</v>
      </c>
      <c r="B23" s="79" t="s">
        <v>723</v>
      </c>
      <c r="C23" s="79" t="s">
        <v>294</v>
      </c>
      <c r="D23" s="81" t="s">
        <v>294</v>
      </c>
    </row>
    <row r="24" spans="1:4" x14ac:dyDescent="0.2">
      <c r="A24" s="78" t="s">
        <v>467</v>
      </c>
      <c r="B24" s="79" t="s">
        <v>723</v>
      </c>
      <c r="C24" s="79" t="s">
        <v>294</v>
      </c>
      <c r="D24" s="81" t="s">
        <v>286</v>
      </c>
    </row>
    <row r="25" spans="1:4" x14ac:dyDescent="0.2">
      <c r="A25" s="78" t="s">
        <v>468</v>
      </c>
      <c r="B25" s="79" t="s">
        <v>723</v>
      </c>
      <c r="C25" s="79" t="s">
        <v>294</v>
      </c>
      <c r="D25" s="81" t="s">
        <v>287</v>
      </c>
    </row>
    <row r="26" spans="1:4" x14ac:dyDescent="0.2">
      <c r="A26" s="78" t="s">
        <v>584</v>
      </c>
      <c r="B26" s="79" t="s">
        <v>723</v>
      </c>
      <c r="C26" s="79" t="s">
        <v>294</v>
      </c>
      <c r="D26" s="81" t="s">
        <v>585</v>
      </c>
    </row>
    <row r="27" spans="1:4" x14ac:dyDescent="0.2">
      <c r="A27" s="78" t="s">
        <v>815</v>
      </c>
      <c r="B27" s="79" t="s">
        <v>723</v>
      </c>
      <c r="C27" s="79" t="s">
        <v>816</v>
      </c>
      <c r="D27" s="81" t="s">
        <v>816</v>
      </c>
    </row>
    <row r="28" spans="1:4" x14ac:dyDescent="0.2">
      <c r="A28" s="78" t="s">
        <v>55</v>
      </c>
      <c r="B28" s="79" t="s">
        <v>56</v>
      </c>
      <c r="C28" s="79" t="s">
        <v>297</v>
      </c>
      <c r="D28" s="81" t="s">
        <v>297</v>
      </c>
    </row>
    <row r="29" spans="1:4" x14ac:dyDescent="0.2">
      <c r="A29" s="78" t="s">
        <v>57</v>
      </c>
      <c r="B29" s="79" t="s">
        <v>56</v>
      </c>
      <c r="C29" s="79" t="s">
        <v>298</v>
      </c>
      <c r="D29" s="81" t="s">
        <v>298</v>
      </c>
    </row>
    <row r="30" spans="1:4" x14ac:dyDescent="0.2">
      <c r="A30" s="78" t="s">
        <v>58</v>
      </c>
      <c r="B30" s="79" t="s">
        <v>56</v>
      </c>
      <c r="C30" s="79" t="s">
        <v>299</v>
      </c>
      <c r="D30" s="81" t="s">
        <v>299</v>
      </c>
    </row>
    <row r="31" spans="1:4" x14ac:dyDescent="0.2">
      <c r="A31" s="78" t="s">
        <v>59</v>
      </c>
      <c r="B31" s="79" t="s">
        <v>56</v>
      </c>
      <c r="C31" s="79" t="s">
        <v>862</v>
      </c>
      <c r="D31" s="81" t="s">
        <v>862</v>
      </c>
    </row>
    <row r="32" spans="1:4" x14ac:dyDescent="0.2">
      <c r="A32" s="78" t="s">
        <v>738</v>
      </c>
      <c r="B32" s="79" t="s">
        <v>56</v>
      </c>
      <c r="C32" s="79" t="s">
        <v>863</v>
      </c>
      <c r="D32" s="81" t="s">
        <v>863</v>
      </c>
    </row>
    <row r="33" spans="1:4" x14ac:dyDescent="0.2">
      <c r="A33" s="78" t="s">
        <v>739</v>
      </c>
      <c r="B33" s="79" t="s">
        <v>56</v>
      </c>
      <c r="C33" s="79" t="s">
        <v>864</v>
      </c>
      <c r="D33" s="81" t="s">
        <v>864</v>
      </c>
    </row>
    <row r="34" spans="1:4" x14ac:dyDescent="0.2">
      <c r="A34" s="78" t="s">
        <v>60</v>
      </c>
      <c r="B34" s="79" t="s">
        <v>300</v>
      </c>
      <c r="C34" s="79" t="s">
        <v>301</v>
      </c>
      <c r="D34" s="81" t="s">
        <v>301</v>
      </c>
    </row>
    <row r="35" spans="1:4" x14ac:dyDescent="0.2">
      <c r="A35" s="78" t="s">
        <v>61</v>
      </c>
      <c r="B35" s="79" t="s">
        <v>300</v>
      </c>
      <c r="C35" s="79" t="s">
        <v>301</v>
      </c>
      <c r="D35" s="81" t="s">
        <v>865</v>
      </c>
    </row>
    <row r="36" spans="1:4" x14ac:dyDescent="0.2">
      <c r="A36" s="78" t="s">
        <v>866</v>
      </c>
      <c r="B36" s="79" t="s">
        <v>300</v>
      </c>
      <c r="C36" s="79" t="s">
        <v>301</v>
      </c>
      <c r="D36" s="81" t="s">
        <v>847</v>
      </c>
    </row>
    <row r="37" spans="1:4" x14ac:dyDescent="0.2">
      <c r="A37" s="78" t="s">
        <v>62</v>
      </c>
      <c r="B37" s="79" t="s">
        <v>300</v>
      </c>
      <c r="C37" s="79" t="s">
        <v>302</v>
      </c>
      <c r="D37" s="81" t="s">
        <v>302</v>
      </c>
    </row>
    <row r="38" spans="1:4" x14ac:dyDescent="0.2">
      <c r="A38" s="78" t="s">
        <v>63</v>
      </c>
      <c r="B38" s="79" t="s">
        <v>300</v>
      </c>
      <c r="C38" s="79" t="s">
        <v>586</v>
      </c>
      <c r="D38" s="81" t="s">
        <v>586</v>
      </c>
    </row>
    <row r="39" spans="1:4" x14ac:dyDescent="0.2">
      <c r="A39" s="78" t="s">
        <v>64</v>
      </c>
      <c r="B39" s="79" t="s">
        <v>300</v>
      </c>
      <c r="C39" s="79" t="s">
        <v>587</v>
      </c>
      <c r="D39" s="81" t="s">
        <v>587</v>
      </c>
    </row>
    <row r="40" spans="1:4" x14ac:dyDescent="0.2">
      <c r="A40" s="78" t="s">
        <v>65</v>
      </c>
      <c r="B40" s="79" t="s">
        <v>300</v>
      </c>
      <c r="C40" s="79" t="s">
        <v>303</v>
      </c>
      <c r="D40" s="81" t="s">
        <v>303</v>
      </c>
    </row>
    <row r="41" spans="1:4" x14ac:dyDescent="0.2">
      <c r="A41" s="78" t="s">
        <v>1097</v>
      </c>
      <c r="B41" s="79" t="s">
        <v>300</v>
      </c>
      <c r="C41" s="79" t="s">
        <v>303</v>
      </c>
      <c r="D41" s="81" t="s">
        <v>1098</v>
      </c>
    </row>
    <row r="42" spans="1:4" x14ac:dyDescent="0.2">
      <c r="A42" s="78" t="s">
        <v>1099</v>
      </c>
      <c r="B42" s="79" t="s">
        <v>300</v>
      </c>
      <c r="C42" s="79" t="s">
        <v>303</v>
      </c>
      <c r="D42" s="81" t="s">
        <v>1100</v>
      </c>
    </row>
    <row r="43" spans="1:4" x14ac:dyDescent="0.2">
      <c r="A43" s="78" t="s">
        <v>1101</v>
      </c>
      <c r="B43" s="79" t="s">
        <v>300</v>
      </c>
      <c r="C43" s="79" t="s">
        <v>303</v>
      </c>
      <c r="D43" s="81" t="s">
        <v>1102</v>
      </c>
    </row>
    <row r="44" spans="1:4" x14ac:dyDescent="0.2">
      <c r="A44" s="78" t="s">
        <v>1103</v>
      </c>
      <c r="B44" s="79" t="s">
        <v>300</v>
      </c>
      <c r="C44" s="79" t="s">
        <v>303</v>
      </c>
      <c r="D44" s="81" t="s">
        <v>1104</v>
      </c>
    </row>
    <row r="45" spans="1:4" x14ac:dyDescent="0.2">
      <c r="A45" s="78" t="s">
        <v>643</v>
      </c>
      <c r="B45" s="79" t="s">
        <v>300</v>
      </c>
      <c r="C45" s="79" t="s">
        <v>303</v>
      </c>
      <c r="D45" s="81" t="s">
        <v>740</v>
      </c>
    </row>
    <row r="46" spans="1:4" x14ac:dyDescent="0.2">
      <c r="A46" s="78" t="s">
        <v>644</v>
      </c>
      <c r="B46" s="79" t="s">
        <v>300</v>
      </c>
      <c r="C46" s="79" t="s">
        <v>303</v>
      </c>
      <c r="D46" s="81" t="s">
        <v>741</v>
      </c>
    </row>
    <row r="47" spans="1:4" ht="25.5" x14ac:dyDescent="0.2">
      <c r="A47" s="78" t="s">
        <v>1105</v>
      </c>
      <c r="B47" s="179" t="s">
        <v>300</v>
      </c>
      <c r="C47" s="180" t="s">
        <v>303</v>
      </c>
      <c r="D47" s="181" t="s">
        <v>1106</v>
      </c>
    </row>
    <row r="48" spans="1:4" x14ac:dyDescent="0.2">
      <c r="A48" s="78" t="s">
        <v>645</v>
      </c>
      <c r="B48" s="79" t="s">
        <v>300</v>
      </c>
      <c r="C48" s="79" t="s">
        <v>303</v>
      </c>
      <c r="D48" s="81" t="s">
        <v>742</v>
      </c>
    </row>
    <row r="49" spans="1:4" x14ac:dyDescent="0.2">
      <c r="A49" s="78" t="s">
        <v>850</v>
      </c>
      <c r="B49" s="79" t="s">
        <v>300</v>
      </c>
      <c r="C49" s="79" t="s">
        <v>303</v>
      </c>
      <c r="D49" s="81" t="s">
        <v>303</v>
      </c>
    </row>
    <row r="50" spans="1:4" x14ac:dyDescent="0.2">
      <c r="A50" s="78" t="s">
        <v>646</v>
      </c>
      <c r="B50" s="79" t="s">
        <v>300</v>
      </c>
      <c r="C50" s="79" t="s">
        <v>303</v>
      </c>
      <c r="D50" s="81" t="s">
        <v>743</v>
      </c>
    </row>
    <row r="51" spans="1:4" x14ac:dyDescent="0.2">
      <c r="A51" s="78" t="s">
        <v>844</v>
      </c>
      <c r="B51" s="79" t="s">
        <v>300</v>
      </c>
      <c r="C51" s="79" t="s">
        <v>303</v>
      </c>
      <c r="D51" s="81" t="s">
        <v>846</v>
      </c>
    </row>
    <row r="52" spans="1:4" x14ac:dyDescent="0.2">
      <c r="A52" s="78" t="s">
        <v>845</v>
      </c>
      <c r="B52" s="79" t="s">
        <v>300</v>
      </c>
      <c r="C52" s="79" t="s">
        <v>303</v>
      </c>
      <c r="D52" s="81" t="s">
        <v>847</v>
      </c>
    </row>
    <row r="53" spans="1:4" x14ac:dyDescent="0.2">
      <c r="A53" s="78" t="s">
        <v>66</v>
      </c>
      <c r="B53" s="79" t="s">
        <v>300</v>
      </c>
      <c r="C53" s="79" t="s">
        <v>304</v>
      </c>
      <c r="D53" s="81" t="s">
        <v>304</v>
      </c>
    </row>
    <row r="54" spans="1:4" x14ac:dyDescent="0.2">
      <c r="A54" s="78" t="s">
        <v>655</v>
      </c>
      <c r="B54" s="79" t="s">
        <v>300</v>
      </c>
      <c r="C54" s="79" t="s">
        <v>304</v>
      </c>
      <c r="D54" s="81" t="s">
        <v>744</v>
      </c>
    </row>
    <row r="55" spans="1:4" x14ac:dyDescent="0.2">
      <c r="A55" s="78" t="s">
        <v>1142</v>
      </c>
      <c r="B55" s="79" t="s">
        <v>300</v>
      </c>
      <c r="C55" s="79" t="s">
        <v>304</v>
      </c>
      <c r="D55" s="81" t="s">
        <v>1143</v>
      </c>
    </row>
    <row r="56" spans="1:4" x14ac:dyDescent="0.2">
      <c r="A56" s="78" t="s">
        <v>1144</v>
      </c>
      <c r="B56" s="79" t="s">
        <v>300</v>
      </c>
      <c r="C56" s="79" t="s">
        <v>304</v>
      </c>
      <c r="D56" s="81" t="s">
        <v>1145</v>
      </c>
    </row>
    <row r="57" spans="1:4" x14ac:dyDescent="0.2">
      <c r="A57" s="78" t="s">
        <v>1146</v>
      </c>
      <c r="B57" s="79" t="s">
        <v>300</v>
      </c>
      <c r="C57" s="79" t="s">
        <v>304</v>
      </c>
      <c r="D57" s="81" t="s">
        <v>1147</v>
      </c>
    </row>
    <row r="58" spans="1:4" x14ac:dyDescent="0.2">
      <c r="A58" s="78" t="s">
        <v>1148</v>
      </c>
      <c r="B58" s="79" t="s">
        <v>300</v>
      </c>
      <c r="C58" s="79" t="s">
        <v>304</v>
      </c>
      <c r="D58" s="81" t="s">
        <v>1149</v>
      </c>
    </row>
    <row r="59" spans="1:4" x14ac:dyDescent="0.2">
      <c r="A59" s="78" t="s">
        <v>1150</v>
      </c>
      <c r="B59" s="79" t="s">
        <v>300</v>
      </c>
      <c r="C59" s="79" t="s">
        <v>304</v>
      </c>
      <c r="D59" s="81" t="s">
        <v>1151</v>
      </c>
    </row>
    <row r="60" spans="1:4" x14ac:dyDescent="0.2">
      <c r="A60" s="78" t="s">
        <v>1152</v>
      </c>
      <c r="B60" s="79" t="s">
        <v>300</v>
      </c>
      <c r="C60" s="79" t="s">
        <v>304</v>
      </c>
      <c r="D60" s="81" t="s">
        <v>1153</v>
      </c>
    </row>
    <row r="61" spans="1:4" x14ac:dyDescent="0.2">
      <c r="A61" s="78" t="s">
        <v>1154</v>
      </c>
      <c r="B61" s="79" t="s">
        <v>300</v>
      </c>
      <c r="C61" s="79" t="s">
        <v>304</v>
      </c>
      <c r="D61" s="81" t="s">
        <v>1155</v>
      </c>
    </row>
    <row r="62" spans="1:4" x14ac:dyDescent="0.2">
      <c r="A62" s="78" t="s">
        <v>1156</v>
      </c>
      <c r="B62" s="79" t="s">
        <v>300</v>
      </c>
      <c r="C62" s="79" t="s">
        <v>304</v>
      </c>
      <c r="D62" s="81" t="s">
        <v>1157</v>
      </c>
    </row>
    <row r="63" spans="1:4" x14ac:dyDescent="0.2">
      <c r="A63" s="78" t="s">
        <v>67</v>
      </c>
      <c r="B63" s="79" t="s">
        <v>300</v>
      </c>
      <c r="C63" s="79" t="s">
        <v>305</v>
      </c>
      <c r="D63" s="81" t="s">
        <v>305</v>
      </c>
    </row>
    <row r="64" spans="1:4" x14ac:dyDescent="0.2">
      <c r="A64" s="78" t="s">
        <v>68</v>
      </c>
      <c r="B64" s="79" t="s">
        <v>300</v>
      </c>
      <c r="C64" s="79" t="s">
        <v>306</v>
      </c>
      <c r="D64" s="81" t="s">
        <v>306</v>
      </c>
    </row>
    <row r="65" spans="1:4" x14ac:dyDescent="0.2">
      <c r="A65" s="78" t="s">
        <v>656</v>
      </c>
      <c r="B65" s="79" t="s">
        <v>300</v>
      </c>
      <c r="C65" s="79" t="s">
        <v>306</v>
      </c>
      <c r="D65" s="81" t="s">
        <v>867</v>
      </c>
    </row>
    <row r="66" spans="1:4" x14ac:dyDescent="0.2">
      <c r="A66" s="78" t="s">
        <v>69</v>
      </c>
      <c r="B66" s="79" t="s">
        <v>300</v>
      </c>
      <c r="C66" s="79" t="s">
        <v>307</v>
      </c>
      <c r="D66" s="81" t="s">
        <v>307</v>
      </c>
    </row>
    <row r="67" spans="1:4" x14ac:dyDescent="0.2">
      <c r="A67" s="78" t="s">
        <v>70</v>
      </c>
      <c r="B67" s="79" t="s">
        <v>300</v>
      </c>
      <c r="C67" s="79" t="s">
        <v>308</v>
      </c>
      <c r="D67" s="81" t="s">
        <v>308</v>
      </c>
    </row>
    <row r="68" spans="1:4" x14ac:dyDescent="0.2">
      <c r="A68" s="78" t="s">
        <v>71</v>
      </c>
      <c r="B68" s="79" t="s">
        <v>300</v>
      </c>
      <c r="C68" s="79" t="s">
        <v>657</v>
      </c>
      <c r="D68" s="81" t="s">
        <v>657</v>
      </c>
    </row>
    <row r="69" spans="1:4" x14ac:dyDescent="0.2">
      <c r="A69" s="78" t="s">
        <v>72</v>
      </c>
      <c r="B69" s="79" t="s">
        <v>300</v>
      </c>
      <c r="C69" s="79" t="s">
        <v>470</v>
      </c>
      <c r="D69" s="81" t="s">
        <v>470</v>
      </c>
    </row>
    <row r="70" spans="1:4" x14ac:dyDescent="0.2">
      <c r="A70" s="78" t="s">
        <v>73</v>
      </c>
      <c r="B70" s="79" t="s">
        <v>300</v>
      </c>
      <c r="C70" s="79" t="s">
        <v>309</v>
      </c>
      <c r="D70" s="81" t="s">
        <v>309</v>
      </c>
    </row>
    <row r="71" spans="1:4" s="53" customFormat="1" x14ac:dyDescent="0.2">
      <c r="A71" s="78" t="s">
        <v>604</v>
      </c>
      <c r="B71" s="79" t="s">
        <v>300</v>
      </c>
      <c r="C71" s="79" t="s">
        <v>605</v>
      </c>
      <c r="D71" s="81" t="s">
        <v>605</v>
      </c>
    </row>
    <row r="72" spans="1:4" x14ac:dyDescent="0.2">
      <c r="A72" s="78" t="s">
        <v>745</v>
      </c>
      <c r="B72" s="79" t="s">
        <v>300</v>
      </c>
      <c r="C72" s="79" t="s">
        <v>868</v>
      </c>
      <c r="D72" s="81" t="s">
        <v>868</v>
      </c>
    </row>
    <row r="73" spans="1:4" x14ac:dyDescent="0.2">
      <c r="A73" s="78" t="s">
        <v>74</v>
      </c>
      <c r="B73" s="79" t="s">
        <v>75</v>
      </c>
      <c r="C73" s="79" t="s">
        <v>869</v>
      </c>
      <c r="D73" s="81" t="s">
        <v>869</v>
      </c>
    </row>
    <row r="74" spans="1:4" x14ac:dyDescent="0.2">
      <c r="A74" s="78" t="s">
        <v>76</v>
      </c>
      <c r="B74" s="79" t="s">
        <v>75</v>
      </c>
      <c r="C74" s="79" t="s">
        <v>869</v>
      </c>
      <c r="D74" s="81" t="s">
        <v>746</v>
      </c>
    </row>
    <row r="75" spans="1:4" x14ac:dyDescent="0.2">
      <c r="A75" s="78" t="s">
        <v>680</v>
      </c>
      <c r="B75" s="79" t="s">
        <v>75</v>
      </c>
      <c r="C75" s="79" t="s">
        <v>869</v>
      </c>
      <c r="D75" s="81" t="s">
        <v>870</v>
      </c>
    </row>
    <row r="76" spans="1:4" x14ac:dyDescent="0.2">
      <c r="A76" s="78" t="s">
        <v>658</v>
      </c>
      <c r="B76" s="79" t="s">
        <v>75</v>
      </c>
      <c r="C76" s="79" t="s">
        <v>869</v>
      </c>
      <c r="D76" s="81" t="s">
        <v>871</v>
      </c>
    </row>
    <row r="77" spans="1:4" x14ac:dyDescent="0.2">
      <c r="A77" s="78" t="s">
        <v>659</v>
      </c>
      <c r="B77" s="79" t="s">
        <v>75</v>
      </c>
      <c r="C77" s="79" t="s">
        <v>869</v>
      </c>
      <c r="D77" s="81" t="s">
        <v>660</v>
      </c>
    </row>
    <row r="78" spans="1:4" x14ac:dyDescent="0.2">
      <c r="A78" s="78" t="s">
        <v>817</v>
      </c>
      <c r="B78" s="79" t="s">
        <v>75</v>
      </c>
      <c r="C78" s="79" t="s">
        <v>869</v>
      </c>
      <c r="D78" s="81" t="s">
        <v>807</v>
      </c>
    </row>
    <row r="79" spans="1:4" x14ac:dyDescent="0.2">
      <c r="A79" s="78" t="s">
        <v>1107</v>
      </c>
      <c r="B79" s="79" t="s">
        <v>75</v>
      </c>
      <c r="C79" s="79" t="s">
        <v>1108</v>
      </c>
      <c r="D79" s="81" t="s">
        <v>1109</v>
      </c>
    </row>
    <row r="80" spans="1:4" x14ac:dyDescent="0.2">
      <c r="A80" s="78" t="s">
        <v>77</v>
      </c>
      <c r="B80" s="79" t="s">
        <v>75</v>
      </c>
      <c r="C80" s="79" t="s">
        <v>311</v>
      </c>
      <c r="D80" s="81" t="s">
        <v>311</v>
      </c>
    </row>
    <row r="81" spans="1:4" x14ac:dyDescent="0.2">
      <c r="A81" s="78" t="s">
        <v>747</v>
      </c>
      <c r="B81" s="79" t="s">
        <v>75</v>
      </c>
      <c r="C81" s="79" t="s">
        <v>311</v>
      </c>
      <c r="D81" s="81" t="s">
        <v>748</v>
      </c>
    </row>
    <row r="82" spans="1:4" x14ac:dyDescent="0.2">
      <c r="A82" s="78" t="s">
        <v>21</v>
      </c>
      <c r="B82" s="79" t="s">
        <v>75</v>
      </c>
      <c r="C82" s="79" t="s">
        <v>312</v>
      </c>
      <c r="D82" s="81" t="s">
        <v>312</v>
      </c>
    </row>
    <row r="83" spans="1:4" x14ac:dyDescent="0.2">
      <c r="A83" s="78" t="s">
        <v>18</v>
      </c>
      <c r="B83" s="79" t="s">
        <v>75</v>
      </c>
      <c r="C83" s="79" t="s">
        <v>313</v>
      </c>
      <c r="D83" s="81" t="s">
        <v>313</v>
      </c>
    </row>
    <row r="84" spans="1:4" x14ac:dyDescent="0.2">
      <c r="A84" s="78" t="s">
        <v>22</v>
      </c>
      <c r="B84" s="79" t="s">
        <v>75</v>
      </c>
      <c r="C84" s="79" t="s">
        <v>314</v>
      </c>
      <c r="D84" s="81" t="s">
        <v>314</v>
      </c>
    </row>
    <row r="85" spans="1:4" x14ac:dyDescent="0.2">
      <c r="A85" s="78" t="s">
        <v>19</v>
      </c>
      <c r="B85" s="79" t="s">
        <v>75</v>
      </c>
      <c r="C85" s="79" t="s">
        <v>315</v>
      </c>
      <c r="D85" s="81" t="s">
        <v>315</v>
      </c>
    </row>
    <row r="86" spans="1:4" x14ac:dyDescent="0.2">
      <c r="A86" s="78" t="s">
        <v>1110</v>
      </c>
      <c r="B86" s="79" t="s">
        <v>75</v>
      </c>
      <c r="C86" s="79" t="s">
        <v>315</v>
      </c>
      <c r="D86" s="81" t="s">
        <v>1111</v>
      </c>
    </row>
    <row r="87" spans="1:4" x14ac:dyDescent="0.2">
      <c r="A87" s="78" t="s">
        <v>20</v>
      </c>
      <c r="B87" s="79" t="s">
        <v>75</v>
      </c>
      <c r="C87" s="79" t="s">
        <v>316</v>
      </c>
      <c r="D87" s="81" t="s">
        <v>316</v>
      </c>
    </row>
    <row r="88" spans="1:4" x14ac:dyDescent="0.2">
      <c r="A88" s="78" t="s">
        <v>78</v>
      </c>
      <c r="B88" s="79" t="s">
        <v>75</v>
      </c>
      <c r="C88" s="79" t="s">
        <v>317</v>
      </c>
      <c r="D88" s="81" t="s">
        <v>317</v>
      </c>
    </row>
    <row r="89" spans="1:4" x14ac:dyDescent="0.2">
      <c r="A89" s="78" t="s">
        <v>31</v>
      </c>
      <c r="B89" s="79" t="s">
        <v>75</v>
      </c>
      <c r="C89" s="79" t="s">
        <v>318</v>
      </c>
      <c r="D89" s="81" t="s">
        <v>318</v>
      </c>
    </row>
    <row r="90" spans="1:4" x14ac:dyDescent="0.2">
      <c r="A90" s="78" t="s">
        <v>79</v>
      </c>
      <c r="B90" s="79" t="s">
        <v>75</v>
      </c>
      <c r="C90" s="79" t="s">
        <v>319</v>
      </c>
      <c r="D90" s="81" t="s">
        <v>319</v>
      </c>
    </row>
    <row r="91" spans="1:4" x14ac:dyDescent="0.2">
      <c r="A91" s="78" t="s">
        <v>681</v>
      </c>
      <c r="B91" s="79" t="s">
        <v>75</v>
      </c>
      <c r="C91" s="79" t="s">
        <v>682</v>
      </c>
      <c r="D91" s="81" t="s">
        <v>682</v>
      </c>
    </row>
    <row r="92" spans="1:4" x14ac:dyDescent="0.2">
      <c r="A92" s="78" t="s">
        <v>872</v>
      </c>
      <c r="B92" s="79" t="s">
        <v>75</v>
      </c>
      <c r="C92" s="79" t="s">
        <v>810</v>
      </c>
      <c r="D92" s="81" t="s">
        <v>810</v>
      </c>
    </row>
    <row r="93" spans="1:4" x14ac:dyDescent="0.2">
      <c r="A93" s="78" t="s">
        <v>676</v>
      </c>
      <c r="B93" s="79" t="s">
        <v>320</v>
      </c>
      <c r="C93" s="79" t="s">
        <v>321</v>
      </c>
      <c r="D93" s="81" t="s">
        <v>321</v>
      </c>
    </row>
    <row r="94" spans="1:4" x14ac:dyDescent="0.2">
      <c r="A94" s="78" t="s">
        <v>80</v>
      </c>
      <c r="B94" s="79" t="s">
        <v>320</v>
      </c>
      <c r="C94" s="79" t="s">
        <v>321</v>
      </c>
      <c r="D94" s="81" t="s">
        <v>322</v>
      </c>
    </row>
    <row r="95" spans="1:4" x14ac:dyDescent="0.2">
      <c r="A95" s="78" t="s">
        <v>81</v>
      </c>
      <c r="B95" s="79" t="s">
        <v>320</v>
      </c>
      <c r="C95" s="79" t="s">
        <v>321</v>
      </c>
      <c r="D95" s="81" t="s">
        <v>661</v>
      </c>
    </row>
    <row r="96" spans="1:4" x14ac:dyDescent="0.2">
      <c r="A96" s="78" t="s">
        <v>82</v>
      </c>
      <c r="B96" s="79" t="s">
        <v>320</v>
      </c>
      <c r="C96" s="79" t="s">
        <v>321</v>
      </c>
      <c r="D96" s="81" t="s">
        <v>323</v>
      </c>
    </row>
    <row r="97" spans="1:4" x14ac:dyDescent="0.2">
      <c r="A97" s="78" t="s">
        <v>83</v>
      </c>
      <c r="B97" s="79" t="s">
        <v>320</v>
      </c>
      <c r="C97" s="79" t="s">
        <v>321</v>
      </c>
      <c r="D97" s="81" t="s">
        <v>324</v>
      </c>
    </row>
    <row r="98" spans="1:4" x14ac:dyDescent="0.2">
      <c r="A98" s="78" t="s">
        <v>84</v>
      </c>
      <c r="B98" s="79" t="s">
        <v>320</v>
      </c>
      <c r="C98" s="79" t="s">
        <v>321</v>
      </c>
      <c r="D98" s="81" t="s">
        <v>325</v>
      </c>
    </row>
    <row r="99" spans="1:4" x14ac:dyDescent="0.2">
      <c r="A99" s="78" t="s">
        <v>505</v>
      </c>
      <c r="B99" s="79" t="s">
        <v>320</v>
      </c>
      <c r="C99" s="79" t="s">
        <v>607</v>
      </c>
      <c r="D99" s="81" t="s">
        <v>607</v>
      </c>
    </row>
    <row r="100" spans="1:4" x14ac:dyDescent="0.2">
      <c r="A100" s="78" t="s">
        <v>506</v>
      </c>
      <c r="B100" s="79" t="s">
        <v>320</v>
      </c>
      <c r="C100" s="79" t="s">
        <v>507</v>
      </c>
      <c r="D100" s="81" t="s">
        <v>507</v>
      </c>
    </row>
    <row r="101" spans="1:4" x14ac:dyDescent="0.2">
      <c r="A101" s="78" t="s">
        <v>622</v>
      </c>
      <c r="B101" s="79" t="s">
        <v>320</v>
      </c>
      <c r="C101" s="79" t="s">
        <v>623</v>
      </c>
      <c r="D101" s="81" t="s">
        <v>623</v>
      </c>
    </row>
    <row r="102" spans="1:4" x14ac:dyDescent="0.2">
      <c r="A102" s="78" t="s">
        <v>85</v>
      </c>
      <c r="B102" s="79" t="s">
        <v>320</v>
      </c>
      <c r="C102" s="79" t="s">
        <v>326</v>
      </c>
      <c r="D102" s="81" t="s">
        <v>326</v>
      </c>
    </row>
    <row r="103" spans="1:4" x14ac:dyDescent="0.2">
      <c r="A103" s="78" t="s">
        <v>86</v>
      </c>
      <c r="B103" s="79" t="s">
        <v>320</v>
      </c>
      <c r="C103" s="79" t="s">
        <v>326</v>
      </c>
      <c r="D103" s="81" t="s">
        <v>327</v>
      </c>
    </row>
    <row r="104" spans="1:4" x14ac:dyDescent="0.2">
      <c r="A104" s="78" t="s">
        <v>87</v>
      </c>
      <c r="B104" s="79" t="s">
        <v>320</v>
      </c>
      <c r="C104" s="79" t="s">
        <v>326</v>
      </c>
      <c r="D104" s="81" t="s">
        <v>328</v>
      </c>
    </row>
    <row r="105" spans="1:4" x14ac:dyDescent="0.2">
      <c r="A105" s="78" t="s">
        <v>88</v>
      </c>
      <c r="B105" s="79" t="s">
        <v>320</v>
      </c>
      <c r="C105" s="79" t="s">
        <v>329</v>
      </c>
      <c r="D105" s="81" t="s">
        <v>329</v>
      </c>
    </row>
    <row r="106" spans="1:4" x14ac:dyDescent="0.2">
      <c r="A106" s="78" t="s">
        <v>89</v>
      </c>
      <c r="B106" s="79" t="s">
        <v>320</v>
      </c>
      <c r="C106" s="79" t="s">
        <v>329</v>
      </c>
      <c r="D106" s="81" t="s">
        <v>873</v>
      </c>
    </row>
    <row r="107" spans="1:4" x14ac:dyDescent="0.2">
      <c r="A107" s="78" t="s">
        <v>1112</v>
      </c>
      <c r="B107" s="79" t="s">
        <v>320</v>
      </c>
      <c r="C107" s="79" t="s">
        <v>329</v>
      </c>
      <c r="D107" s="81" t="s">
        <v>1113</v>
      </c>
    </row>
    <row r="108" spans="1:4" x14ac:dyDescent="0.2">
      <c r="A108" s="78" t="s">
        <v>90</v>
      </c>
      <c r="B108" s="79" t="s">
        <v>320</v>
      </c>
      <c r="C108" s="79" t="s">
        <v>330</v>
      </c>
      <c r="D108" s="81" t="s">
        <v>330</v>
      </c>
    </row>
    <row r="109" spans="1:4" x14ac:dyDescent="0.2">
      <c r="A109" s="78" t="s">
        <v>91</v>
      </c>
      <c r="B109" s="79" t="s">
        <v>320</v>
      </c>
      <c r="C109" s="79" t="s">
        <v>331</v>
      </c>
      <c r="D109" s="81" t="s">
        <v>331</v>
      </c>
    </row>
    <row r="110" spans="1:4" x14ac:dyDescent="0.2">
      <c r="A110" s="78" t="s">
        <v>677</v>
      </c>
      <c r="B110" s="79" t="s">
        <v>320</v>
      </c>
      <c r="C110" s="79" t="s">
        <v>662</v>
      </c>
      <c r="D110" s="81" t="s">
        <v>662</v>
      </c>
    </row>
    <row r="111" spans="1:4" x14ac:dyDescent="0.2">
      <c r="A111" s="78" t="s">
        <v>678</v>
      </c>
      <c r="B111" s="79" t="s">
        <v>320</v>
      </c>
      <c r="C111" s="79" t="s">
        <v>662</v>
      </c>
      <c r="D111" s="81" t="s">
        <v>606</v>
      </c>
    </row>
    <row r="112" spans="1:4" x14ac:dyDescent="0.2">
      <c r="A112" s="78" t="s">
        <v>679</v>
      </c>
      <c r="B112" s="79" t="s">
        <v>320</v>
      </c>
      <c r="C112" s="79" t="s">
        <v>662</v>
      </c>
      <c r="D112" s="81" t="s">
        <v>663</v>
      </c>
    </row>
    <row r="113" spans="1:4" x14ac:dyDescent="0.2">
      <c r="A113" s="78" t="s">
        <v>749</v>
      </c>
      <c r="B113" s="79" t="s">
        <v>320</v>
      </c>
      <c r="C113" s="79" t="s">
        <v>874</v>
      </c>
      <c r="D113" s="81" t="s">
        <v>874</v>
      </c>
    </row>
    <row r="114" spans="1:4" x14ac:dyDescent="0.2">
      <c r="A114" s="78" t="s">
        <v>774</v>
      </c>
      <c r="B114" s="79" t="s">
        <v>320</v>
      </c>
      <c r="C114" s="79" t="s">
        <v>874</v>
      </c>
      <c r="D114" s="81" t="s">
        <v>875</v>
      </c>
    </row>
    <row r="115" spans="1:4" x14ac:dyDescent="0.2">
      <c r="A115" s="78" t="s">
        <v>775</v>
      </c>
      <c r="B115" s="79" t="s">
        <v>320</v>
      </c>
      <c r="C115" s="79" t="s">
        <v>874</v>
      </c>
      <c r="D115" s="81" t="s">
        <v>776</v>
      </c>
    </row>
    <row r="116" spans="1:4" x14ac:dyDescent="0.2">
      <c r="A116" s="78" t="s">
        <v>750</v>
      </c>
      <c r="B116" s="79" t="s">
        <v>320</v>
      </c>
      <c r="C116" s="79" t="s">
        <v>751</v>
      </c>
      <c r="D116" s="81" t="s">
        <v>751</v>
      </c>
    </row>
    <row r="117" spans="1:4" x14ac:dyDescent="0.2">
      <c r="A117" s="78" t="s">
        <v>92</v>
      </c>
      <c r="B117" s="79" t="s">
        <v>752</v>
      </c>
      <c r="C117" s="79" t="s">
        <v>869</v>
      </c>
      <c r="D117" s="81" t="s">
        <v>869</v>
      </c>
    </row>
    <row r="118" spans="1:4" x14ac:dyDescent="0.2">
      <c r="A118" s="78" t="s">
        <v>93</v>
      </c>
      <c r="B118" s="79" t="s">
        <v>752</v>
      </c>
      <c r="C118" s="79" t="s">
        <v>869</v>
      </c>
      <c r="D118" s="81" t="s">
        <v>664</v>
      </c>
    </row>
    <row r="119" spans="1:4" x14ac:dyDescent="0.2">
      <c r="A119" s="78" t="s">
        <v>94</v>
      </c>
      <c r="B119" s="79" t="s">
        <v>752</v>
      </c>
      <c r="C119" s="79" t="s">
        <v>588</v>
      </c>
      <c r="D119" s="81" t="s">
        <v>588</v>
      </c>
    </row>
    <row r="120" spans="1:4" x14ac:dyDescent="0.2">
      <c r="A120" s="78" t="s">
        <v>95</v>
      </c>
      <c r="B120" s="79" t="s">
        <v>752</v>
      </c>
      <c r="C120" s="79" t="s">
        <v>333</v>
      </c>
      <c r="D120" s="81" t="s">
        <v>333</v>
      </c>
    </row>
    <row r="121" spans="1:4" x14ac:dyDescent="0.2">
      <c r="A121" s="78" t="s">
        <v>96</v>
      </c>
      <c r="B121" s="79" t="s">
        <v>752</v>
      </c>
      <c r="C121" s="79" t="s">
        <v>334</v>
      </c>
      <c r="D121" s="81" t="s">
        <v>334</v>
      </c>
    </row>
    <row r="122" spans="1:4" x14ac:dyDescent="0.2">
      <c r="A122" s="78" t="s">
        <v>97</v>
      </c>
      <c r="B122" s="79" t="s">
        <v>752</v>
      </c>
      <c r="C122" s="79" t="s">
        <v>334</v>
      </c>
      <c r="D122" s="81" t="s">
        <v>335</v>
      </c>
    </row>
    <row r="123" spans="1:4" x14ac:dyDescent="0.2">
      <c r="A123" s="78" t="s">
        <v>647</v>
      </c>
      <c r="B123" s="79" t="s">
        <v>752</v>
      </c>
      <c r="C123" s="79" t="s">
        <v>648</v>
      </c>
      <c r="D123" s="81" t="s">
        <v>648</v>
      </c>
    </row>
    <row r="124" spans="1:4" x14ac:dyDescent="0.2">
      <c r="A124" s="78" t="s">
        <v>98</v>
      </c>
      <c r="B124" s="79" t="s">
        <v>752</v>
      </c>
      <c r="C124" s="79" t="s">
        <v>336</v>
      </c>
      <c r="D124" s="81" t="s">
        <v>336</v>
      </c>
    </row>
    <row r="125" spans="1:4" x14ac:dyDescent="0.2">
      <c r="A125" s="78" t="s">
        <v>99</v>
      </c>
      <c r="B125" s="79" t="s">
        <v>752</v>
      </c>
      <c r="C125" s="79" t="s">
        <v>336</v>
      </c>
      <c r="D125" s="81" t="s">
        <v>337</v>
      </c>
    </row>
    <row r="126" spans="1:4" x14ac:dyDescent="0.2">
      <c r="A126" s="78" t="s">
        <v>100</v>
      </c>
      <c r="B126" s="79" t="s">
        <v>752</v>
      </c>
      <c r="C126" s="79" t="s">
        <v>338</v>
      </c>
      <c r="D126" s="81" t="s">
        <v>338</v>
      </c>
    </row>
    <row r="127" spans="1:4" x14ac:dyDescent="0.2">
      <c r="A127" s="78" t="s">
        <v>848</v>
      </c>
      <c r="B127" s="79" t="s">
        <v>752</v>
      </c>
      <c r="C127" s="79" t="s">
        <v>849</v>
      </c>
      <c r="D127" s="81" t="s">
        <v>849</v>
      </c>
    </row>
    <row r="128" spans="1:4" x14ac:dyDescent="0.2">
      <c r="A128" s="78" t="s">
        <v>876</v>
      </c>
      <c r="B128" s="79" t="s">
        <v>752</v>
      </c>
      <c r="C128" s="79" t="s">
        <v>849</v>
      </c>
      <c r="D128" s="81" t="s">
        <v>877</v>
      </c>
    </row>
    <row r="129" spans="1:4" x14ac:dyDescent="0.2">
      <c r="A129" s="78" t="s">
        <v>339</v>
      </c>
      <c r="B129" s="79" t="s">
        <v>101</v>
      </c>
      <c r="C129" s="79" t="s">
        <v>340</v>
      </c>
      <c r="D129" s="81" t="s">
        <v>340</v>
      </c>
    </row>
    <row r="130" spans="1:4" x14ac:dyDescent="0.2">
      <c r="A130" s="78" t="s">
        <v>341</v>
      </c>
      <c r="B130" s="79" t="s">
        <v>101</v>
      </c>
      <c r="C130" s="79" t="s">
        <v>608</v>
      </c>
      <c r="D130" s="81" t="s">
        <v>608</v>
      </c>
    </row>
    <row r="131" spans="1:4" x14ac:dyDescent="0.2">
      <c r="A131" s="78" t="s">
        <v>342</v>
      </c>
      <c r="B131" s="79" t="s">
        <v>101</v>
      </c>
      <c r="C131" s="79" t="s">
        <v>609</v>
      </c>
      <c r="D131" s="81" t="s">
        <v>609</v>
      </c>
    </row>
    <row r="132" spans="1:4" x14ac:dyDescent="0.2">
      <c r="A132" s="78" t="s">
        <v>343</v>
      </c>
      <c r="B132" s="79" t="s">
        <v>101</v>
      </c>
      <c r="C132" s="79" t="s">
        <v>344</v>
      </c>
      <c r="D132" s="81" t="s">
        <v>344</v>
      </c>
    </row>
    <row r="133" spans="1:4" x14ac:dyDescent="0.2">
      <c r="A133" s="78" t="s">
        <v>345</v>
      </c>
      <c r="B133" s="79" t="s">
        <v>101</v>
      </c>
      <c r="C133" s="79" t="s">
        <v>753</v>
      </c>
      <c r="D133" s="81" t="s">
        <v>753</v>
      </c>
    </row>
    <row r="134" spans="1:4" x14ac:dyDescent="0.2">
      <c r="A134" s="78" t="s">
        <v>346</v>
      </c>
      <c r="B134" s="79" t="s">
        <v>101</v>
      </c>
      <c r="C134" s="79" t="s">
        <v>347</v>
      </c>
      <c r="D134" s="81" t="s">
        <v>347</v>
      </c>
    </row>
    <row r="135" spans="1:4" x14ac:dyDescent="0.2">
      <c r="A135" s="78" t="s">
        <v>348</v>
      </c>
      <c r="B135" s="79" t="s">
        <v>101</v>
      </c>
      <c r="C135" s="79" t="s">
        <v>349</v>
      </c>
      <c r="D135" s="81" t="s">
        <v>349</v>
      </c>
    </row>
    <row r="136" spans="1:4" x14ac:dyDescent="0.2">
      <c r="A136" s="78" t="s">
        <v>878</v>
      </c>
      <c r="B136" s="79" t="s">
        <v>101</v>
      </c>
      <c r="C136" s="79" t="s">
        <v>349</v>
      </c>
      <c r="D136" s="81" t="s">
        <v>879</v>
      </c>
    </row>
    <row r="137" spans="1:4" x14ac:dyDescent="0.2">
      <c r="A137" s="78" t="s">
        <v>350</v>
      </c>
      <c r="B137" s="79" t="s">
        <v>101</v>
      </c>
      <c r="C137" s="79" t="s">
        <v>880</v>
      </c>
      <c r="D137" s="81" t="s">
        <v>880</v>
      </c>
    </row>
    <row r="138" spans="1:4" x14ac:dyDescent="0.2">
      <c r="A138" s="78" t="s">
        <v>102</v>
      </c>
      <c r="B138" s="79" t="s">
        <v>101</v>
      </c>
      <c r="C138" s="79" t="s">
        <v>351</v>
      </c>
      <c r="D138" s="81" t="s">
        <v>351</v>
      </c>
    </row>
    <row r="139" spans="1:4" x14ac:dyDescent="0.2">
      <c r="A139" s="78" t="s">
        <v>103</v>
      </c>
      <c r="B139" s="79" t="s">
        <v>101</v>
      </c>
      <c r="C139" s="79" t="s">
        <v>352</v>
      </c>
      <c r="D139" s="81" t="s">
        <v>352</v>
      </c>
    </row>
    <row r="140" spans="1:4" x14ac:dyDescent="0.2">
      <c r="A140" s="78" t="s">
        <v>104</v>
      </c>
      <c r="B140" s="79" t="s">
        <v>101</v>
      </c>
      <c r="C140" s="79" t="s">
        <v>353</v>
      </c>
      <c r="D140" s="81" t="s">
        <v>353</v>
      </c>
    </row>
    <row r="141" spans="1:4" x14ac:dyDescent="0.2">
      <c r="A141" s="78" t="s">
        <v>105</v>
      </c>
      <c r="B141" s="79" t="s">
        <v>101</v>
      </c>
      <c r="C141" s="79" t="s">
        <v>354</v>
      </c>
      <c r="D141" s="81" t="s">
        <v>354</v>
      </c>
    </row>
    <row r="142" spans="1:4" x14ac:dyDescent="0.2">
      <c r="A142" s="78" t="s">
        <v>106</v>
      </c>
      <c r="B142" s="79" t="s">
        <v>101</v>
      </c>
      <c r="C142" s="79" t="s">
        <v>881</v>
      </c>
      <c r="D142" s="81" t="s">
        <v>881</v>
      </c>
    </row>
    <row r="143" spans="1:4" x14ac:dyDescent="0.2">
      <c r="A143" s="78" t="s">
        <v>107</v>
      </c>
      <c r="B143" s="79" t="s">
        <v>101</v>
      </c>
      <c r="C143" s="79" t="s">
        <v>355</v>
      </c>
      <c r="D143" s="81" t="s">
        <v>355</v>
      </c>
    </row>
    <row r="144" spans="1:4" x14ac:dyDescent="0.2">
      <c r="A144" s="78" t="s">
        <v>108</v>
      </c>
      <c r="B144" s="79" t="s">
        <v>101</v>
      </c>
      <c r="C144" s="79" t="s">
        <v>356</v>
      </c>
      <c r="D144" s="81" t="s">
        <v>356</v>
      </c>
    </row>
    <row r="145" spans="1:4" x14ac:dyDescent="0.2">
      <c r="A145" s="78" t="s">
        <v>800</v>
      </c>
      <c r="B145" s="79" t="s">
        <v>101</v>
      </c>
      <c r="C145" s="79" t="s">
        <v>356</v>
      </c>
      <c r="D145" s="81" t="s">
        <v>882</v>
      </c>
    </row>
    <row r="146" spans="1:4" x14ac:dyDescent="0.2">
      <c r="A146" s="78" t="s">
        <v>109</v>
      </c>
      <c r="B146" s="79" t="s">
        <v>101</v>
      </c>
      <c r="C146" s="79" t="s">
        <v>357</v>
      </c>
      <c r="D146" s="81" t="s">
        <v>357</v>
      </c>
    </row>
    <row r="147" spans="1:4" x14ac:dyDescent="0.2">
      <c r="A147" s="78" t="s">
        <v>33</v>
      </c>
      <c r="B147" s="79" t="s">
        <v>358</v>
      </c>
      <c r="C147" s="79" t="s">
        <v>869</v>
      </c>
      <c r="D147" s="81" t="s">
        <v>869</v>
      </c>
    </row>
    <row r="148" spans="1:4" x14ac:dyDescent="0.2">
      <c r="A148" s="78" t="s">
        <v>110</v>
      </c>
      <c r="B148" s="79" t="s">
        <v>358</v>
      </c>
      <c r="C148" s="79" t="s">
        <v>359</v>
      </c>
      <c r="D148" s="81" t="s">
        <v>361</v>
      </c>
    </row>
    <row r="149" spans="1:4" x14ac:dyDescent="0.2">
      <c r="A149" s="78" t="s">
        <v>111</v>
      </c>
      <c r="B149" s="79" t="s">
        <v>358</v>
      </c>
      <c r="C149" s="79" t="s">
        <v>359</v>
      </c>
      <c r="D149" s="81" t="s">
        <v>362</v>
      </c>
    </row>
    <row r="150" spans="1:4" x14ac:dyDescent="0.2">
      <c r="A150" s="78" t="s">
        <v>112</v>
      </c>
      <c r="B150" s="79" t="s">
        <v>358</v>
      </c>
      <c r="C150" s="79" t="s">
        <v>359</v>
      </c>
      <c r="D150" s="81" t="s">
        <v>363</v>
      </c>
    </row>
    <row r="151" spans="1:4" x14ac:dyDescent="0.2">
      <c r="A151" s="78" t="s">
        <v>113</v>
      </c>
      <c r="B151" s="79" t="s">
        <v>358</v>
      </c>
      <c r="C151" s="79" t="s">
        <v>359</v>
      </c>
      <c r="D151" s="81" t="s">
        <v>364</v>
      </c>
    </row>
    <row r="152" spans="1:4" x14ac:dyDescent="0.2">
      <c r="A152" s="78" t="s">
        <v>114</v>
      </c>
      <c r="B152" s="79" t="s">
        <v>358</v>
      </c>
      <c r="C152" s="79" t="s">
        <v>359</v>
      </c>
      <c r="D152" s="81" t="s">
        <v>365</v>
      </c>
    </row>
    <row r="153" spans="1:4" x14ac:dyDescent="0.2">
      <c r="A153" s="78" t="s">
        <v>883</v>
      </c>
      <c r="B153" s="79" t="s">
        <v>358</v>
      </c>
      <c r="C153" s="79" t="s">
        <v>359</v>
      </c>
      <c r="D153" s="81" t="s">
        <v>359</v>
      </c>
    </row>
    <row r="154" spans="1:4" x14ac:dyDescent="0.2">
      <c r="A154" s="78" t="s">
        <v>884</v>
      </c>
      <c r="B154" s="79" t="s">
        <v>358</v>
      </c>
      <c r="C154" s="79" t="s">
        <v>359</v>
      </c>
      <c r="D154" s="81" t="s">
        <v>885</v>
      </c>
    </row>
    <row r="155" spans="1:4" x14ac:dyDescent="0.2">
      <c r="A155" s="78" t="s">
        <v>115</v>
      </c>
      <c r="B155" s="79" t="s">
        <v>358</v>
      </c>
      <c r="C155" s="79" t="s">
        <v>359</v>
      </c>
      <c r="D155" s="81" t="s">
        <v>366</v>
      </c>
    </row>
    <row r="156" spans="1:4" x14ac:dyDescent="0.2">
      <c r="A156" s="78" t="s">
        <v>116</v>
      </c>
      <c r="B156" s="79" t="s">
        <v>358</v>
      </c>
      <c r="C156" s="79" t="s">
        <v>359</v>
      </c>
      <c r="D156" s="81" t="s">
        <v>886</v>
      </c>
    </row>
    <row r="157" spans="1:4" x14ac:dyDescent="0.2">
      <c r="A157" s="78" t="s">
        <v>887</v>
      </c>
      <c r="B157" s="79" t="s">
        <v>358</v>
      </c>
      <c r="C157" s="79" t="s">
        <v>359</v>
      </c>
      <c r="D157" s="81" t="s">
        <v>360</v>
      </c>
    </row>
    <row r="158" spans="1:4" x14ac:dyDescent="0.2">
      <c r="A158" s="78" t="s">
        <v>888</v>
      </c>
      <c r="B158" s="79" t="s">
        <v>358</v>
      </c>
      <c r="C158" s="79" t="s">
        <v>359</v>
      </c>
      <c r="D158" s="81" t="s">
        <v>889</v>
      </c>
    </row>
    <row r="159" spans="1:4" x14ac:dyDescent="0.2">
      <c r="A159" s="78" t="s">
        <v>890</v>
      </c>
      <c r="B159" s="79" t="s">
        <v>358</v>
      </c>
      <c r="C159" s="79" t="s">
        <v>359</v>
      </c>
      <c r="D159" s="81" t="s">
        <v>891</v>
      </c>
    </row>
    <row r="160" spans="1:4" x14ac:dyDescent="0.2">
      <c r="A160" s="78" t="s">
        <v>892</v>
      </c>
      <c r="B160" s="79" t="s">
        <v>358</v>
      </c>
      <c r="C160" s="79" t="s">
        <v>359</v>
      </c>
      <c r="D160" s="81" t="s">
        <v>893</v>
      </c>
    </row>
    <row r="161" spans="1:4" x14ac:dyDescent="0.2">
      <c r="A161" s="78" t="s">
        <v>1138</v>
      </c>
      <c r="B161" s="79" t="s">
        <v>358</v>
      </c>
      <c r="C161" s="79" t="s">
        <v>359</v>
      </c>
      <c r="D161" s="81" t="s">
        <v>1139</v>
      </c>
    </row>
    <row r="162" spans="1:4" x14ac:dyDescent="0.2">
      <c r="A162" s="78" t="s">
        <v>894</v>
      </c>
      <c r="B162" s="79" t="s">
        <v>358</v>
      </c>
      <c r="C162" s="79" t="s">
        <v>359</v>
      </c>
      <c r="D162" s="81" t="s">
        <v>895</v>
      </c>
    </row>
    <row r="163" spans="1:4" x14ac:dyDescent="0.2">
      <c r="A163" s="78" t="s">
        <v>896</v>
      </c>
      <c r="B163" s="79" t="s">
        <v>358</v>
      </c>
      <c r="C163" s="79" t="s">
        <v>359</v>
      </c>
      <c r="D163" s="81" t="s">
        <v>897</v>
      </c>
    </row>
    <row r="164" spans="1:4" x14ac:dyDescent="0.2">
      <c r="A164" s="78" t="s">
        <v>754</v>
      </c>
      <c r="B164" s="79" t="s">
        <v>358</v>
      </c>
      <c r="C164" s="79" t="s">
        <v>755</v>
      </c>
      <c r="D164" s="81" t="s">
        <v>755</v>
      </c>
    </row>
    <row r="165" spans="1:4" x14ac:dyDescent="0.2">
      <c r="A165" s="78" t="s">
        <v>117</v>
      </c>
      <c r="B165" s="79" t="s">
        <v>358</v>
      </c>
      <c r="C165" s="79" t="s">
        <v>367</v>
      </c>
      <c r="D165" s="81" t="s">
        <v>367</v>
      </c>
    </row>
    <row r="166" spans="1:4" x14ac:dyDescent="0.2">
      <c r="A166" s="78" t="s">
        <v>898</v>
      </c>
      <c r="B166" s="79" t="s">
        <v>358</v>
      </c>
      <c r="C166" s="79" t="s">
        <v>367</v>
      </c>
      <c r="D166" s="81" t="s">
        <v>899</v>
      </c>
    </row>
    <row r="167" spans="1:4" x14ac:dyDescent="0.2">
      <c r="A167" s="78" t="s">
        <v>1140</v>
      </c>
      <c r="B167" s="79" t="s">
        <v>358</v>
      </c>
      <c r="C167" s="79" t="s">
        <v>367</v>
      </c>
      <c r="D167" s="81" t="s">
        <v>1141</v>
      </c>
    </row>
    <row r="168" spans="1:4" x14ac:dyDescent="0.2">
      <c r="A168" s="78" t="s">
        <v>32</v>
      </c>
      <c r="B168" s="79" t="s">
        <v>358</v>
      </c>
      <c r="C168" s="79" t="s">
        <v>368</v>
      </c>
      <c r="D168" s="81" t="s">
        <v>368</v>
      </c>
    </row>
    <row r="169" spans="1:4" x14ac:dyDescent="0.2">
      <c r="A169" s="78" t="s">
        <v>118</v>
      </c>
      <c r="B169" s="79" t="s">
        <v>358</v>
      </c>
      <c r="C169" s="79" t="s">
        <v>369</v>
      </c>
      <c r="D169" s="81" t="s">
        <v>369</v>
      </c>
    </row>
    <row r="170" spans="1:4" x14ac:dyDescent="0.2">
      <c r="A170" s="78" t="s">
        <v>30</v>
      </c>
      <c r="B170" s="79" t="s">
        <v>119</v>
      </c>
      <c r="C170" s="79" t="s">
        <v>370</v>
      </c>
      <c r="D170" s="81" t="s">
        <v>370</v>
      </c>
    </row>
    <row r="171" spans="1:4" x14ac:dyDescent="0.2">
      <c r="A171" s="78" t="s">
        <v>120</v>
      </c>
      <c r="B171" s="79" t="s">
        <v>119</v>
      </c>
      <c r="C171" s="79" t="s">
        <v>370</v>
      </c>
      <c r="D171" s="81" t="s">
        <v>371</v>
      </c>
    </row>
    <row r="172" spans="1:4" x14ac:dyDescent="0.2">
      <c r="A172" s="78" t="s">
        <v>1114</v>
      </c>
      <c r="B172" s="79" t="s">
        <v>119</v>
      </c>
      <c r="C172" s="79" t="s">
        <v>370</v>
      </c>
      <c r="D172" s="81" t="s">
        <v>1115</v>
      </c>
    </row>
    <row r="173" spans="1:4" x14ac:dyDescent="0.2">
      <c r="A173" s="78" t="s">
        <v>35</v>
      </c>
      <c r="B173" s="79" t="s">
        <v>119</v>
      </c>
      <c r="C173" s="79" t="s">
        <v>372</v>
      </c>
      <c r="D173" s="81" t="s">
        <v>372</v>
      </c>
    </row>
    <row r="174" spans="1:4" x14ac:dyDescent="0.2">
      <c r="A174" s="78" t="s">
        <v>121</v>
      </c>
      <c r="B174" s="79" t="s">
        <v>119</v>
      </c>
      <c r="C174" s="79" t="s">
        <v>471</v>
      </c>
      <c r="D174" s="81" t="s">
        <v>471</v>
      </c>
    </row>
    <row r="175" spans="1:4" x14ac:dyDescent="0.2">
      <c r="A175" s="78" t="s">
        <v>122</v>
      </c>
      <c r="B175" s="79" t="s">
        <v>119</v>
      </c>
      <c r="C175" s="79" t="s">
        <v>373</v>
      </c>
      <c r="D175" s="81" t="s">
        <v>373</v>
      </c>
    </row>
    <row r="176" spans="1:4" x14ac:dyDescent="0.2">
      <c r="A176" s="78" t="s">
        <v>123</v>
      </c>
      <c r="B176" s="79" t="s">
        <v>119</v>
      </c>
      <c r="C176" s="79" t="s">
        <v>373</v>
      </c>
      <c r="D176" s="81" t="s">
        <v>374</v>
      </c>
    </row>
    <row r="177" spans="1:4" x14ac:dyDescent="0.2">
      <c r="A177" s="78" t="s">
        <v>124</v>
      </c>
      <c r="B177" s="79" t="s">
        <v>119</v>
      </c>
      <c r="C177" s="79" t="s">
        <v>373</v>
      </c>
      <c r="D177" s="81" t="s">
        <v>375</v>
      </c>
    </row>
    <row r="178" spans="1:4" x14ac:dyDescent="0.2">
      <c r="A178" s="78" t="s">
        <v>125</v>
      </c>
      <c r="B178" s="79" t="s">
        <v>119</v>
      </c>
      <c r="C178" s="79" t="s">
        <v>373</v>
      </c>
      <c r="D178" s="81" t="s">
        <v>376</v>
      </c>
    </row>
    <row r="179" spans="1:4" x14ac:dyDescent="0.2">
      <c r="A179" s="78" t="s">
        <v>126</v>
      </c>
      <c r="B179" s="79" t="s">
        <v>119</v>
      </c>
      <c r="C179" s="79" t="s">
        <v>373</v>
      </c>
      <c r="D179" s="81" t="s">
        <v>377</v>
      </c>
    </row>
    <row r="180" spans="1:4" x14ac:dyDescent="0.2">
      <c r="A180" s="78" t="s">
        <v>378</v>
      </c>
      <c r="B180" s="79" t="s">
        <v>119</v>
      </c>
      <c r="C180" s="79" t="s">
        <v>373</v>
      </c>
      <c r="D180" s="81" t="s">
        <v>379</v>
      </c>
    </row>
    <row r="181" spans="1:4" x14ac:dyDescent="0.2">
      <c r="A181" s="78" t="s">
        <v>579</v>
      </c>
      <c r="B181" s="79" t="s">
        <v>119</v>
      </c>
      <c r="C181" s="79" t="s">
        <v>373</v>
      </c>
      <c r="D181" s="81" t="s">
        <v>580</v>
      </c>
    </row>
    <row r="182" spans="1:4" x14ac:dyDescent="0.2">
      <c r="A182" s="78" t="s">
        <v>127</v>
      </c>
      <c r="B182" s="79" t="s">
        <v>119</v>
      </c>
      <c r="C182" s="79" t="s">
        <v>380</v>
      </c>
      <c r="D182" s="81" t="s">
        <v>380</v>
      </c>
    </row>
    <row r="183" spans="1:4" x14ac:dyDescent="0.2">
      <c r="A183" s="78" t="s">
        <v>128</v>
      </c>
      <c r="B183" s="79" t="s">
        <v>119</v>
      </c>
      <c r="C183" s="79" t="s">
        <v>380</v>
      </c>
      <c r="D183" s="81" t="s">
        <v>381</v>
      </c>
    </row>
    <row r="184" spans="1:4" x14ac:dyDescent="0.2">
      <c r="A184" s="78" t="s">
        <v>129</v>
      </c>
      <c r="B184" s="79" t="s">
        <v>119</v>
      </c>
      <c r="C184" s="79" t="s">
        <v>380</v>
      </c>
      <c r="D184" s="81" t="s">
        <v>382</v>
      </c>
    </row>
    <row r="185" spans="1:4" x14ac:dyDescent="0.2">
      <c r="A185" s="78" t="s">
        <v>130</v>
      </c>
      <c r="B185" s="79" t="s">
        <v>119</v>
      </c>
      <c r="C185" s="79" t="s">
        <v>380</v>
      </c>
      <c r="D185" s="81" t="s">
        <v>383</v>
      </c>
    </row>
    <row r="186" spans="1:4" x14ac:dyDescent="0.2">
      <c r="A186" s="78" t="s">
        <v>384</v>
      </c>
      <c r="B186" s="79" t="s">
        <v>119</v>
      </c>
      <c r="C186" s="79" t="s">
        <v>380</v>
      </c>
      <c r="D186" s="81" t="s">
        <v>385</v>
      </c>
    </row>
    <row r="187" spans="1:4" x14ac:dyDescent="0.2">
      <c r="A187" s="78" t="s">
        <v>1094</v>
      </c>
      <c r="B187" s="79" t="s">
        <v>119</v>
      </c>
      <c r="C187" s="79" t="s">
        <v>380</v>
      </c>
      <c r="D187" s="81" t="s">
        <v>1095</v>
      </c>
    </row>
    <row r="188" spans="1:4" x14ac:dyDescent="0.2">
      <c r="A188" s="78" t="s">
        <v>13</v>
      </c>
      <c r="B188" s="79" t="s">
        <v>119</v>
      </c>
      <c r="C188" s="79" t="s">
        <v>386</v>
      </c>
      <c r="D188" s="81" t="s">
        <v>386</v>
      </c>
    </row>
    <row r="189" spans="1:4" x14ac:dyDescent="0.2">
      <c r="A189" s="78" t="s">
        <v>131</v>
      </c>
      <c r="B189" s="79" t="s">
        <v>132</v>
      </c>
      <c r="C189" s="79" t="s">
        <v>387</v>
      </c>
      <c r="D189" s="81" t="s">
        <v>387</v>
      </c>
    </row>
    <row r="190" spans="1:4" x14ac:dyDescent="0.2">
      <c r="A190" s="78" t="s">
        <v>610</v>
      </c>
      <c r="B190" s="79" t="s">
        <v>132</v>
      </c>
      <c r="C190" s="79" t="s">
        <v>387</v>
      </c>
      <c r="D190" s="81" t="s">
        <v>611</v>
      </c>
    </row>
    <row r="191" spans="1:4" x14ac:dyDescent="0.2">
      <c r="A191" s="78" t="s">
        <v>612</v>
      </c>
      <c r="B191" s="79" t="s">
        <v>132</v>
      </c>
      <c r="C191" s="79" t="s">
        <v>387</v>
      </c>
      <c r="D191" s="81" t="s">
        <v>613</v>
      </c>
    </row>
    <row r="192" spans="1:4" x14ac:dyDescent="0.2">
      <c r="A192" s="78" t="s">
        <v>614</v>
      </c>
      <c r="B192" s="79" t="s">
        <v>132</v>
      </c>
      <c r="C192" s="79" t="s">
        <v>387</v>
      </c>
      <c r="D192" s="81" t="s">
        <v>615</v>
      </c>
    </row>
    <row r="193" spans="1:4" x14ac:dyDescent="0.2">
      <c r="A193" s="78" t="s">
        <v>133</v>
      </c>
      <c r="B193" s="79" t="s">
        <v>900</v>
      </c>
      <c r="C193" s="79" t="s">
        <v>388</v>
      </c>
      <c r="D193" s="81" t="s">
        <v>388</v>
      </c>
    </row>
    <row r="194" spans="1:4" x14ac:dyDescent="0.2">
      <c r="A194" s="78" t="s">
        <v>134</v>
      </c>
      <c r="B194" s="79" t="s">
        <v>900</v>
      </c>
      <c r="C194" s="79" t="s">
        <v>388</v>
      </c>
      <c r="D194" s="81" t="s">
        <v>389</v>
      </c>
    </row>
    <row r="195" spans="1:4" x14ac:dyDescent="0.2">
      <c r="A195" s="78" t="s">
        <v>135</v>
      </c>
      <c r="B195" s="79" t="s">
        <v>900</v>
      </c>
      <c r="C195" s="79" t="s">
        <v>390</v>
      </c>
      <c r="D195" s="81" t="s">
        <v>390</v>
      </c>
    </row>
    <row r="196" spans="1:4" x14ac:dyDescent="0.2">
      <c r="A196" s="78" t="s">
        <v>136</v>
      </c>
      <c r="B196" s="79" t="s">
        <v>900</v>
      </c>
      <c r="C196" s="79" t="s">
        <v>616</v>
      </c>
      <c r="D196" s="81" t="s">
        <v>616</v>
      </c>
    </row>
    <row r="197" spans="1:4" x14ac:dyDescent="0.2">
      <c r="A197" s="78" t="s">
        <v>137</v>
      </c>
      <c r="B197" s="79" t="s">
        <v>900</v>
      </c>
      <c r="C197" s="79" t="s">
        <v>391</v>
      </c>
      <c r="D197" s="81" t="s">
        <v>391</v>
      </c>
    </row>
    <row r="198" spans="1:4" x14ac:dyDescent="0.2">
      <c r="A198" s="78" t="s">
        <v>138</v>
      </c>
      <c r="B198" s="79" t="s">
        <v>900</v>
      </c>
      <c r="C198" s="79" t="s">
        <v>392</v>
      </c>
      <c r="D198" s="81" t="s">
        <v>392</v>
      </c>
    </row>
    <row r="199" spans="1:4" x14ac:dyDescent="0.2">
      <c r="A199" s="78" t="s">
        <v>901</v>
      </c>
      <c r="B199" s="79" t="s">
        <v>900</v>
      </c>
      <c r="C199" s="79" t="s">
        <v>392</v>
      </c>
      <c r="D199" s="79" t="s">
        <v>902</v>
      </c>
    </row>
    <row r="200" spans="1:4" x14ac:dyDescent="0.2">
      <c r="A200" s="78" t="s">
        <v>139</v>
      </c>
      <c r="B200" s="79" t="s">
        <v>900</v>
      </c>
      <c r="C200" s="79" t="s">
        <v>393</v>
      </c>
      <c r="D200" s="79" t="s">
        <v>393</v>
      </c>
    </row>
    <row r="201" spans="1:4" x14ac:dyDescent="0.2">
      <c r="A201" s="78" t="s">
        <v>140</v>
      </c>
      <c r="B201" s="79" t="s">
        <v>900</v>
      </c>
      <c r="C201" s="79" t="s">
        <v>394</v>
      </c>
      <c r="D201" s="81" t="s">
        <v>394</v>
      </c>
    </row>
    <row r="202" spans="1:4" x14ac:dyDescent="0.2">
      <c r="A202" s="78" t="s">
        <v>141</v>
      </c>
      <c r="B202" s="79" t="s">
        <v>900</v>
      </c>
      <c r="C202" s="79" t="s">
        <v>617</v>
      </c>
      <c r="D202" s="81" t="s">
        <v>617</v>
      </c>
    </row>
    <row r="203" spans="1:4" x14ac:dyDescent="0.2">
      <c r="A203" s="78" t="s">
        <v>142</v>
      </c>
      <c r="B203" s="79" t="s">
        <v>900</v>
      </c>
      <c r="C203" s="79" t="s">
        <v>395</v>
      </c>
      <c r="D203" s="81" t="s">
        <v>395</v>
      </c>
    </row>
    <row r="204" spans="1:4" x14ac:dyDescent="0.2">
      <c r="A204" s="78" t="s">
        <v>979</v>
      </c>
      <c r="B204" s="79" t="s">
        <v>900</v>
      </c>
      <c r="C204" s="79" t="s">
        <v>980</v>
      </c>
      <c r="D204" s="81" t="s">
        <v>980</v>
      </c>
    </row>
    <row r="205" spans="1:4" x14ac:dyDescent="0.2">
      <c r="A205" s="78" t="s">
        <v>143</v>
      </c>
      <c r="B205" s="79" t="s">
        <v>900</v>
      </c>
      <c r="C205" s="79" t="s">
        <v>618</v>
      </c>
      <c r="D205" s="81" t="s">
        <v>618</v>
      </c>
    </row>
    <row r="206" spans="1:4" x14ac:dyDescent="0.2">
      <c r="A206" s="78" t="s">
        <v>144</v>
      </c>
      <c r="B206" s="79" t="s">
        <v>900</v>
      </c>
      <c r="C206" s="79" t="s">
        <v>618</v>
      </c>
      <c r="D206" s="81" t="s">
        <v>396</v>
      </c>
    </row>
    <row r="207" spans="1:4" x14ac:dyDescent="0.2">
      <c r="A207" s="78" t="s">
        <v>145</v>
      </c>
      <c r="B207" s="79" t="s">
        <v>900</v>
      </c>
      <c r="C207" s="79" t="s">
        <v>397</v>
      </c>
      <c r="D207" s="81" t="s">
        <v>397</v>
      </c>
    </row>
    <row r="208" spans="1:4" x14ac:dyDescent="0.2">
      <c r="A208" s="78" t="s">
        <v>146</v>
      </c>
      <c r="B208" s="79" t="s">
        <v>147</v>
      </c>
      <c r="C208" s="79" t="s">
        <v>398</v>
      </c>
      <c r="D208" s="79" t="s">
        <v>398</v>
      </c>
    </row>
    <row r="209" spans="1:4" x14ac:dyDescent="0.2">
      <c r="A209" s="78" t="s">
        <v>148</v>
      </c>
      <c r="B209" s="79" t="s">
        <v>147</v>
      </c>
      <c r="C209" s="79" t="s">
        <v>398</v>
      </c>
      <c r="D209" s="81" t="s">
        <v>399</v>
      </c>
    </row>
    <row r="210" spans="1:4" x14ac:dyDescent="0.2">
      <c r="A210" s="78" t="s">
        <v>149</v>
      </c>
      <c r="B210" s="79" t="s">
        <v>147</v>
      </c>
      <c r="C210" s="79" t="s">
        <v>398</v>
      </c>
      <c r="D210" s="81" t="s">
        <v>400</v>
      </c>
    </row>
    <row r="211" spans="1:4" x14ac:dyDescent="0.2">
      <c r="A211" s="78" t="s">
        <v>801</v>
      </c>
      <c r="B211" s="79" t="s">
        <v>147</v>
      </c>
      <c r="C211" s="79" t="s">
        <v>398</v>
      </c>
      <c r="D211" s="81" t="s">
        <v>903</v>
      </c>
    </row>
    <row r="212" spans="1:4" x14ac:dyDescent="0.2">
      <c r="A212" s="78" t="s">
        <v>150</v>
      </c>
      <c r="B212" s="79" t="s">
        <v>147</v>
      </c>
      <c r="C212" s="79" t="s">
        <v>401</v>
      </c>
      <c r="D212" s="81" t="s">
        <v>401</v>
      </c>
    </row>
    <row r="213" spans="1:4" x14ac:dyDescent="0.2">
      <c r="A213" s="78" t="s">
        <v>151</v>
      </c>
      <c r="B213" s="79" t="s">
        <v>147</v>
      </c>
      <c r="C213" s="79" t="s">
        <v>904</v>
      </c>
      <c r="D213" s="81" t="s">
        <v>904</v>
      </c>
    </row>
    <row r="214" spans="1:4" x14ac:dyDescent="0.2">
      <c r="A214" s="78" t="s">
        <v>152</v>
      </c>
      <c r="B214" s="79" t="s">
        <v>147</v>
      </c>
      <c r="C214" s="79" t="s">
        <v>402</v>
      </c>
      <c r="D214" s="81" t="s">
        <v>402</v>
      </c>
    </row>
    <row r="215" spans="1:4" x14ac:dyDescent="0.2">
      <c r="A215" s="78" t="s">
        <v>153</v>
      </c>
      <c r="B215" s="79" t="s">
        <v>147</v>
      </c>
      <c r="C215" s="79" t="s">
        <v>403</v>
      </c>
      <c r="D215" s="81" t="s">
        <v>403</v>
      </c>
    </row>
    <row r="216" spans="1:4" x14ac:dyDescent="0.2">
      <c r="A216" s="78" t="s">
        <v>154</v>
      </c>
      <c r="B216" s="79" t="s">
        <v>147</v>
      </c>
      <c r="C216" s="79" t="s">
        <v>403</v>
      </c>
      <c r="D216" s="81" t="s">
        <v>404</v>
      </c>
    </row>
    <row r="217" spans="1:4" x14ac:dyDescent="0.2">
      <c r="A217" s="78" t="s">
        <v>155</v>
      </c>
      <c r="B217" s="79" t="s">
        <v>147</v>
      </c>
      <c r="C217" s="79" t="s">
        <v>405</v>
      </c>
      <c r="D217" s="79" t="s">
        <v>405</v>
      </c>
    </row>
    <row r="218" spans="1:4" x14ac:dyDescent="0.2">
      <c r="A218" s="78" t="s">
        <v>156</v>
      </c>
      <c r="B218" s="79" t="s">
        <v>147</v>
      </c>
      <c r="C218" s="79" t="s">
        <v>823</v>
      </c>
      <c r="D218" s="81" t="s">
        <v>823</v>
      </c>
    </row>
    <row r="219" spans="1:4" x14ac:dyDescent="0.2">
      <c r="A219" s="78" t="s">
        <v>157</v>
      </c>
      <c r="B219" s="79" t="s">
        <v>147</v>
      </c>
      <c r="C219" s="79" t="s">
        <v>824</v>
      </c>
      <c r="D219" s="81" t="s">
        <v>824</v>
      </c>
    </row>
    <row r="220" spans="1:4" x14ac:dyDescent="0.2">
      <c r="A220" s="78" t="s">
        <v>158</v>
      </c>
      <c r="B220" s="79" t="s">
        <v>147</v>
      </c>
      <c r="C220" s="79" t="s">
        <v>406</v>
      </c>
      <c r="D220" s="79" t="s">
        <v>406</v>
      </c>
    </row>
    <row r="221" spans="1:4" x14ac:dyDescent="0.2">
      <c r="A221" s="78" t="s">
        <v>159</v>
      </c>
      <c r="B221" s="79" t="s">
        <v>147</v>
      </c>
      <c r="C221" s="79" t="s">
        <v>407</v>
      </c>
      <c r="D221" s="81" t="s">
        <v>407</v>
      </c>
    </row>
    <row r="222" spans="1:4" x14ac:dyDescent="0.2">
      <c r="A222" s="78" t="s">
        <v>160</v>
      </c>
      <c r="B222" s="79" t="s">
        <v>147</v>
      </c>
      <c r="C222" s="79" t="s">
        <v>408</v>
      </c>
      <c r="D222" s="81" t="s">
        <v>408</v>
      </c>
    </row>
    <row r="223" spans="1:4" x14ac:dyDescent="0.2">
      <c r="A223" s="78" t="s">
        <v>161</v>
      </c>
      <c r="B223" s="79" t="s">
        <v>147</v>
      </c>
      <c r="C223" s="79" t="s">
        <v>619</v>
      </c>
      <c r="D223" s="81" t="s">
        <v>619</v>
      </c>
    </row>
    <row r="224" spans="1:4" x14ac:dyDescent="0.2">
      <c r="A224" s="78" t="s">
        <v>162</v>
      </c>
      <c r="B224" s="79" t="s">
        <v>147</v>
      </c>
      <c r="C224" s="79" t="s">
        <v>409</v>
      </c>
      <c r="D224" s="81" t="s">
        <v>409</v>
      </c>
    </row>
    <row r="225" spans="1:4" x14ac:dyDescent="0.2">
      <c r="A225" s="78" t="s">
        <v>163</v>
      </c>
      <c r="B225" s="79" t="s">
        <v>147</v>
      </c>
      <c r="C225" s="79" t="s">
        <v>410</v>
      </c>
      <c r="D225" s="81" t="s">
        <v>410</v>
      </c>
    </row>
    <row r="226" spans="1:4" x14ac:dyDescent="0.2">
      <c r="A226" s="78" t="s">
        <v>164</v>
      </c>
      <c r="B226" s="79" t="s">
        <v>147</v>
      </c>
      <c r="C226" s="79" t="s">
        <v>905</v>
      </c>
      <c r="D226" s="81" t="s">
        <v>905</v>
      </c>
    </row>
    <row r="227" spans="1:4" x14ac:dyDescent="0.2">
      <c r="A227" s="78" t="s">
        <v>165</v>
      </c>
      <c r="B227" s="79" t="s">
        <v>147</v>
      </c>
      <c r="C227" s="79" t="s">
        <v>411</v>
      </c>
      <c r="D227" s="81" t="s">
        <v>411</v>
      </c>
    </row>
    <row r="228" spans="1:4" x14ac:dyDescent="0.2">
      <c r="A228" s="78" t="s">
        <v>166</v>
      </c>
      <c r="B228" s="79" t="s">
        <v>147</v>
      </c>
      <c r="C228" s="79" t="s">
        <v>412</v>
      </c>
      <c r="D228" s="81" t="s">
        <v>412</v>
      </c>
    </row>
    <row r="229" spans="1:4" x14ac:dyDescent="0.2">
      <c r="A229" s="78" t="s">
        <v>167</v>
      </c>
      <c r="B229" s="79" t="s">
        <v>147</v>
      </c>
      <c r="C229" s="79" t="s">
        <v>413</v>
      </c>
      <c r="D229" s="81" t="s">
        <v>413</v>
      </c>
    </row>
    <row r="230" spans="1:4" x14ac:dyDescent="0.2">
      <c r="A230" s="78" t="s">
        <v>168</v>
      </c>
      <c r="B230" s="79" t="s">
        <v>147</v>
      </c>
      <c r="C230" s="79" t="s">
        <v>414</v>
      </c>
      <c r="D230" s="81" t="s">
        <v>414</v>
      </c>
    </row>
    <row r="231" spans="1:4" x14ac:dyDescent="0.2">
      <c r="A231" s="78" t="s">
        <v>169</v>
      </c>
      <c r="B231" s="79" t="s">
        <v>147</v>
      </c>
      <c r="C231" s="79" t="s">
        <v>906</v>
      </c>
      <c r="D231" s="81" t="s">
        <v>906</v>
      </c>
    </row>
    <row r="232" spans="1:4" x14ac:dyDescent="0.2">
      <c r="A232" s="78" t="s">
        <v>170</v>
      </c>
      <c r="B232" s="79" t="s">
        <v>147</v>
      </c>
      <c r="C232" s="79" t="s">
        <v>415</v>
      </c>
      <c r="D232" s="81" t="s">
        <v>415</v>
      </c>
    </row>
    <row r="233" spans="1:4" x14ac:dyDescent="0.2">
      <c r="A233" s="78" t="s">
        <v>171</v>
      </c>
      <c r="B233" s="79" t="s">
        <v>147</v>
      </c>
      <c r="C233" s="79" t="s">
        <v>416</v>
      </c>
      <c r="D233" s="81" t="s">
        <v>416</v>
      </c>
    </row>
    <row r="234" spans="1:4" x14ac:dyDescent="0.2">
      <c r="A234" s="78" t="s">
        <v>172</v>
      </c>
      <c r="B234" s="79" t="s">
        <v>147</v>
      </c>
      <c r="C234" s="79" t="s">
        <v>417</v>
      </c>
      <c r="D234" s="81" t="s">
        <v>417</v>
      </c>
    </row>
    <row r="235" spans="1:4" x14ac:dyDescent="0.2">
      <c r="A235" s="78" t="s">
        <v>173</v>
      </c>
      <c r="B235" s="79" t="s">
        <v>147</v>
      </c>
      <c r="C235" s="79" t="s">
        <v>907</v>
      </c>
      <c r="D235" s="81" t="s">
        <v>907</v>
      </c>
    </row>
    <row r="236" spans="1:4" x14ac:dyDescent="0.2">
      <c r="A236" s="78" t="s">
        <v>174</v>
      </c>
      <c r="B236" s="79" t="s">
        <v>147</v>
      </c>
      <c r="C236" s="79" t="s">
        <v>418</v>
      </c>
      <c r="D236" s="81" t="s">
        <v>418</v>
      </c>
    </row>
    <row r="237" spans="1:4" x14ac:dyDescent="0.2">
      <c r="A237" s="78" t="s">
        <v>175</v>
      </c>
      <c r="B237" s="79" t="s">
        <v>147</v>
      </c>
      <c r="C237" s="79" t="s">
        <v>419</v>
      </c>
      <c r="D237" s="81" t="s">
        <v>419</v>
      </c>
    </row>
    <row r="238" spans="1:4" x14ac:dyDescent="0.2">
      <c r="A238" s="78" t="s">
        <v>176</v>
      </c>
      <c r="B238" s="79" t="s">
        <v>147</v>
      </c>
      <c r="C238" s="79" t="s">
        <v>825</v>
      </c>
      <c r="D238" s="81" t="s">
        <v>825</v>
      </c>
    </row>
    <row r="239" spans="1:4" x14ac:dyDescent="0.2">
      <c r="A239" s="78" t="s">
        <v>177</v>
      </c>
      <c r="B239" s="79" t="s">
        <v>147</v>
      </c>
      <c r="C239" s="79" t="s">
        <v>420</v>
      </c>
      <c r="D239" s="81" t="s">
        <v>420</v>
      </c>
    </row>
    <row r="240" spans="1:4" x14ac:dyDescent="0.2">
      <c r="A240" s="78" t="s">
        <v>178</v>
      </c>
      <c r="B240" s="79" t="s">
        <v>147</v>
      </c>
      <c r="C240" s="79" t="s">
        <v>421</v>
      </c>
      <c r="D240" s="81" t="s">
        <v>421</v>
      </c>
    </row>
    <row r="241" spans="1:4" x14ac:dyDescent="0.2">
      <c r="A241" s="78" t="s">
        <v>179</v>
      </c>
      <c r="B241" s="79" t="s">
        <v>147</v>
      </c>
      <c r="C241" s="79" t="s">
        <v>422</v>
      </c>
      <c r="D241" s="81" t="s">
        <v>422</v>
      </c>
    </row>
    <row r="242" spans="1:4" x14ac:dyDescent="0.2">
      <c r="A242" s="78" t="s">
        <v>180</v>
      </c>
      <c r="B242" s="79" t="s">
        <v>147</v>
      </c>
      <c r="C242" s="79" t="s">
        <v>423</v>
      </c>
      <c r="D242" s="81" t="s">
        <v>423</v>
      </c>
    </row>
    <row r="243" spans="1:4" x14ac:dyDescent="0.2">
      <c r="A243" s="78" t="s">
        <v>181</v>
      </c>
      <c r="B243" s="79" t="s">
        <v>147</v>
      </c>
      <c r="C243" s="79" t="s">
        <v>424</v>
      </c>
      <c r="D243" s="81" t="s">
        <v>424</v>
      </c>
    </row>
    <row r="244" spans="1:4" x14ac:dyDescent="0.2">
      <c r="A244" s="78" t="s">
        <v>182</v>
      </c>
      <c r="B244" s="79" t="s">
        <v>147</v>
      </c>
      <c r="C244" s="79" t="s">
        <v>425</v>
      </c>
      <c r="D244" s="81" t="s">
        <v>425</v>
      </c>
    </row>
    <row r="245" spans="1:4" x14ac:dyDescent="0.2">
      <c r="A245" s="78" t="s">
        <v>183</v>
      </c>
      <c r="B245" s="79" t="s">
        <v>147</v>
      </c>
      <c r="C245" s="79" t="s">
        <v>908</v>
      </c>
      <c r="D245" s="81" t="s">
        <v>908</v>
      </c>
    </row>
    <row r="246" spans="1:4" x14ac:dyDescent="0.2">
      <c r="A246" s="78" t="s">
        <v>184</v>
      </c>
      <c r="B246" s="79" t="s">
        <v>147</v>
      </c>
      <c r="C246" s="79" t="s">
        <v>426</v>
      </c>
      <c r="D246" s="81" t="s">
        <v>426</v>
      </c>
    </row>
    <row r="247" spans="1:4" x14ac:dyDescent="0.2">
      <c r="A247" s="78" t="s">
        <v>185</v>
      </c>
      <c r="B247" s="79" t="s">
        <v>147</v>
      </c>
      <c r="C247" s="79" t="s">
        <v>909</v>
      </c>
      <c r="D247" s="81" t="s">
        <v>909</v>
      </c>
    </row>
    <row r="248" spans="1:4" x14ac:dyDescent="0.2">
      <c r="A248" s="78" t="s">
        <v>186</v>
      </c>
      <c r="B248" s="79" t="s">
        <v>147</v>
      </c>
      <c r="C248" s="79" t="s">
        <v>427</v>
      </c>
      <c r="D248" s="81" t="s">
        <v>427</v>
      </c>
    </row>
    <row r="249" spans="1:4" x14ac:dyDescent="0.2">
      <c r="A249" s="78" t="s">
        <v>187</v>
      </c>
      <c r="B249" s="79" t="s">
        <v>147</v>
      </c>
      <c r="C249" s="79" t="s">
        <v>428</v>
      </c>
      <c r="D249" s="81" t="s">
        <v>428</v>
      </c>
    </row>
    <row r="250" spans="1:4" x14ac:dyDescent="0.2">
      <c r="A250" s="78" t="s">
        <v>188</v>
      </c>
      <c r="B250" s="79" t="s">
        <v>429</v>
      </c>
      <c r="C250" s="79" t="s">
        <v>869</v>
      </c>
      <c r="D250" s="81" t="s">
        <v>869</v>
      </c>
    </row>
    <row r="251" spans="1:4" x14ac:dyDescent="0.2">
      <c r="A251" s="78" t="s">
        <v>189</v>
      </c>
      <c r="B251" s="79" t="s">
        <v>429</v>
      </c>
      <c r="C251" s="79" t="s">
        <v>869</v>
      </c>
      <c r="D251" s="81" t="s">
        <v>430</v>
      </c>
    </row>
    <row r="252" spans="1:4" x14ac:dyDescent="0.2">
      <c r="A252" s="78" t="s">
        <v>190</v>
      </c>
      <c r="B252" s="79" t="s">
        <v>429</v>
      </c>
      <c r="C252" s="79" t="s">
        <v>431</v>
      </c>
      <c r="D252" s="81" t="s">
        <v>431</v>
      </c>
    </row>
    <row r="253" spans="1:4" x14ac:dyDescent="0.2">
      <c r="A253" s="78" t="s">
        <v>191</v>
      </c>
      <c r="B253" s="79" t="s">
        <v>429</v>
      </c>
      <c r="C253" s="79" t="s">
        <v>432</v>
      </c>
      <c r="D253" s="81" t="s">
        <v>432</v>
      </c>
    </row>
    <row r="254" spans="1:4" x14ac:dyDescent="0.2">
      <c r="A254" s="82" t="s">
        <v>786</v>
      </c>
      <c r="B254" s="83" t="s">
        <v>429</v>
      </c>
      <c r="C254" s="84" t="s">
        <v>802</v>
      </c>
      <c r="D254" s="84" t="s">
        <v>781</v>
      </c>
    </row>
    <row r="255" spans="1:4" x14ac:dyDescent="0.2">
      <c r="A255" s="82" t="s">
        <v>787</v>
      </c>
      <c r="B255" s="83" t="s">
        <v>429</v>
      </c>
      <c r="C255" s="84" t="s">
        <v>803</v>
      </c>
      <c r="D255" s="84" t="s">
        <v>782</v>
      </c>
    </row>
    <row r="256" spans="1:4" x14ac:dyDescent="0.2">
      <c r="A256" s="82" t="s">
        <v>788</v>
      </c>
      <c r="B256" s="83" t="s">
        <v>429</v>
      </c>
      <c r="C256" s="84" t="s">
        <v>804</v>
      </c>
      <c r="D256" s="84" t="s">
        <v>783</v>
      </c>
    </row>
    <row r="257" spans="1:4" x14ac:dyDescent="0.2">
      <c r="A257" s="82" t="s">
        <v>789</v>
      </c>
      <c r="B257" s="83" t="s">
        <v>429</v>
      </c>
      <c r="C257" s="84" t="s">
        <v>805</v>
      </c>
      <c r="D257" s="84" t="s">
        <v>784</v>
      </c>
    </row>
    <row r="258" spans="1:4" x14ac:dyDescent="0.2">
      <c r="A258" s="82" t="s">
        <v>790</v>
      </c>
      <c r="B258" s="83" t="s">
        <v>429</v>
      </c>
      <c r="C258" s="84" t="s">
        <v>806</v>
      </c>
      <c r="D258" s="84" t="s">
        <v>785</v>
      </c>
    </row>
    <row r="259" spans="1:4" x14ac:dyDescent="0.2">
      <c r="A259" s="78" t="s">
        <v>192</v>
      </c>
      <c r="B259" s="79" t="s">
        <v>429</v>
      </c>
      <c r="C259" s="79" t="s">
        <v>432</v>
      </c>
      <c r="D259" s="81" t="s">
        <v>433</v>
      </c>
    </row>
    <row r="260" spans="1:4" x14ac:dyDescent="0.2">
      <c r="A260" s="78" t="s">
        <v>193</v>
      </c>
      <c r="B260" s="79" t="s">
        <v>429</v>
      </c>
      <c r="C260" s="79" t="s">
        <v>432</v>
      </c>
      <c r="D260" s="81" t="s">
        <v>434</v>
      </c>
    </row>
    <row r="261" spans="1:4" x14ac:dyDescent="0.2">
      <c r="A261" s="78" t="s">
        <v>194</v>
      </c>
      <c r="B261" s="79" t="s">
        <v>429</v>
      </c>
      <c r="C261" s="79" t="s">
        <v>432</v>
      </c>
      <c r="D261" s="81" t="s">
        <v>435</v>
      </c>
    </row>
    <row r="262" spans="1:4" x14ac:dyDescent="0.2">
      <c r="A262" s="78" t="s">
        <v>195</v>
      </c>
      <c r="B262" s="79" t="s">
        <v>196</v>
      </c>
      <c r="C262" s="79" t="s">
        <v>436</v>
      </c>
      <c r="D262" s="81" t="s">
        <v>436</v>
      </c>
    </row>
    <row r="263" spans="1:4" x14ac:dyDescent="0.2">
      <c r="A263" s="78" t="s">
        <v>197</v>
      </c>
      <c r="B263" s="79" t="s">
        <v>196</v>
      </c>
      <c r="C263" s="79" t="s">
        <v>436</v>
      </c>
      <c r="D263" s="81" t="s">
        <v>756</v>
      </c>
    </row>
    <row r="264" spans="1:4" x14ac:dyDescent="0.2">
      <c r="A264" s="78" t="s">
        <v>198</v>
      </c>
      <c r="B264" s="79" t="s">
        <v>196</v>
      </c>
      <c r="C264" s="79" t="s">
        <v>436</v>
      </c>
      <c r="D264" s="81" t="s">
        <v>437</v>
      </c>
    </row>
    <row r="265" spans="1:4" x14ac:dyDescent="0.2">
      <c r="A265" s="78" t="s">
        <v>910</v>
      </c>
      <c r="B265" s="79" t="s">
        <v>196</v>
      </c>
      <c r="C265" s="79" t="s">
        <v>436</v>
      </c>
      <c r="D265" s="81" t="s">
        <v>911</v>
      </c>
    </row>
    <row r="266" spans="1:4" x14ac:dyDescent="0.2">
      <c r="A266" s="78" t="s">
        <v>199</v>
      </c>
      <c r="B266" s="79" t="s">
        <v>196</v>
      </c>
      <c r="C266" s="79" t="s">
        <v>438</v>
      </c>
      <c r="D266" s="81" t="s">
        <v>438</v>
      </c>
    </row>
    <row r="267" spans="1:4" x14ac:dyDescent="0.2">
      <c r="A267" s="78" t="s">
        <v>200</v>
      </c>
      <c r="B267" s="79" t="s">
        <v>196</v>
      </c>
      <c r="C267" s="79" t="s">
        <v>757</v>
      </c>
      <c r="D267" s="81" t="s">
        <v>757</v>
      </c>
    </row>
    <row r="268" spans="1:4" x14ac:dyDescent="0.2">
      <c r="A268" s="78" t="s">
        <v>201</v>
      </c>
      <c r="B268" s="79" t="s">
        <v>196</v>
      </c>
      <c r="C268" s="79" t="s">
        <v>758</v>
      </c>
      <c r="D268" s="81" t="s">
        <v>758</v>
      </c>
    </row>
    <row r="269" spans="1:4" x14ac:dyDescent="0.2">
      <c r="A269" s="78" t="s">
        <v>202</v>
      </c>
      <c r="B269" s="79" t="s">
        <v>196</v>
      </c>
      <c r="C269" s="79" t="s">
        <v>759</v>
      </c>
      <c r="D269" s="81" t="s">
        <v>759</v>
      </c>
    </row>
    <row r="270" spans="1:4" x14ac:dyDescent="0.2">
      <c r="A270" s="78" t="s">
        <v>203</v>
      </c>
      <c r="B270" s="79" t="s">
        <v>196</v>
      </c>
      <c r="C270" s="79" t="s">
        <v>760</v>
      </c>
      <c r="D270" s="81" t="s">
        <v>760</v>
      </c>
    </row>
    <row r="271" spans="1:4" x14ac:dyDescent="0.2">
      <c r="A271" s="78" t="s">
        <v>204</v>
      </c>
      <c r="B271" s="79" t="s">
        <v>196</v>
      </c>
      <c r="C271" s="79" t="s">
        <v>761</v>
      </c>
      <c r="D271" s="81" t="s">
        <v>761</v>
      </c>
    </row>
    <row r="272" spans="1:4" s="53" customFormat="1" x14ac:dyDescent="0.2">
      <c r="A272" s="78" t="s">
        <v>205</v>
      </c>
      <c r="B272" s="79" t="s">
        <v>196</v>
      </c>
      <c r="C272" s="79" t="s">
        <v>762</v>
      </c>
      <c r="D272" s="81" t="s">
        <v>762</v>
      </c>
    </row>
    <row r="273" spans="1:4" s="53" customFormat="1" x14ac:dyDescent="0.2">
      <c r="A273" s="78" t="s">
        <v>206</v>
      </c>
      <c r="B273" s="79" t="s">
        <v>196</v>
      </c>
      <c r="C273" s="79" t="s">
        <v>763</v>
      </c>
      <c r="D273" s="81" t="s">
        <v>763</v>
      </c>
    </row>
    <row r="274" spans="1:4" x14ac:dyDescent="0.2">
      <c r="A274" s="78" t="s">
        <v>207</v>
      </c>
      <c r="B274" s="79" t="s">
        <v>196</v>
      </c>
      <c r="C274" s="79" t="s">
        <v>764</v>
      </c>
      <c r="D274" s="81" t="s">
        <v>764</v>
      </c>
    </row>
    <row r="275" spans="1:4" x14ac:dyDescent="0.2">
      <c r="A275" s="78" t="s">
        <v>208</v>
      </c>
      <c r="B275" s="79" t="s">
        <v>196</v>
      </c>
      <c r="C275" s="79" t="s">
        <v>765</v>
      </c>
      <c r="D275" s="81" t="s">
        <v>765</v>
      </c>
    </row>
    <row r="276" spans="1:4" x14ac:dyDescent="0.2">
      <c r="A276" s="78" t="s">
        <v>209</v>
      </c>
      <c r="B276" s="79" t="s">
        <v>196</v>
      </c>
      <c r="C276" s="79" t="s">
        <v>766</v>
      </c>
      <c r="D276" s="81" t="s">
        <v>766</v>
      </c>
    </row>
    <row r="277" spans="1:4" x14ac:dyDescent="0.2">
      <c r="A277" s="78" t="s">
        <v>210</v>
      </c>
      <c r="B277" s="79" t="s">
        <v>196</v>
      </c>
      <c r="C277" s="79" t="s">
        <v>912</v>
      </c>
      <c r="D277" s="81" t="s">
        <v>912</v>
      </c>
    </row>
    <row r="278" spans="1:4" x14ac:dyDescent="0.2">
      <c r="A278" s="78" t="s">
        <v>211</v>
      </c>
      <c r="B278" s="79" t="s">
        <v>196</v>
      </c>
      <c r="C278" s="79" t="s">
        <v>913</v>
      </c>
      <c r="D278" s="81" t="s">
        <v>913</v>
      </c>
    </row>
    <row r="279" spans="1:4" x14ac:dyDescent="0.2">
      <c r="A279" s="78" t="s">
        <v>212</v>
      </c>
      <c r="B279" s="79" t="s">
        <v>196</v>
      </c>
      <c r="C279" s="79" t="s">
        <v>767</v>
      </c>
      <c r="D279" s="81" t="s">
        <v>767</v>
      </c>
    </row>
    <row r="280" spans="1:4" x14ac:dyDescent="0.2">
      <c r="A280" s="78" t="s">
        <v>213</v>
      </c>
      <c r="B280" s="79" t="s">
        <v>196</v>
      </c>
      <c r="C280" s="79" t="s">
        <v>768</v>
      </c>
      <c r="D280" s="81" t="s">
        <v>768</v>
      </c>
    </row>
    <row r="281" spans="1:4" x14ac:dyDescent="0.2">
      <c r="A281" s="78" t="s">
        <v>214</v>
      </c>
      <c r="B281" s="79" t="s">
        <v>196</v>
      </c>
      <c r="C281" s="79" t="s">
        <v>769</v>
      </c>
      <c r="D281" s="81" t="s">
        <v>769</v>
      </c>
    </row>
    <row r="282" spans="1:4" x14ac:dyDescent="0.2">
      <c r="A282" s="78" t="s">
        <v>770</v>
      </c>
      <c r="B282" s="79" t="s">
        <v>196</v>
      </c>
      <c r="C282" s="79" t="s">
        <v>914</v>
      </c>
      <c r="D282" s="81" t="s">
        <v>914</v>
      </c>
    </row>
    <row r="283" spans="1:4" x14ac:dyDescent="0.2">
      <c r="A283" s="78" t="s">
        <v>215</v>
      </c>
      <c r="B283" s="79" t="s">
        <v>216</v>
      </c>
      <c r="C283" s="79" t="s">
        <v>439</v>
      </c>
      <c r="D283" s="81" t="s">
        <v>439</v>
      </c>
    </row>
    <row r="284" spans="1:4" x14ac:dyDescent="0.2">
      <c r="A284" s="78" t="s">
        <v>217</v>
      </c>
      <c r="B284" s="79" t="s">
        <v>216</v>
      </c>
      <c r="C284" s="79" t="s">
        <v>439</v>
      </c>
      <c r="D284" s="81" t="s">
        <v>915</v>
      </c>
    </row>
    <row r="285" spans="1:4" x14ac:dyDescent="0.2">
      <c r="A285" s="78" t="s">
        <v>218</v>
      </c>
      <c r="B285" s="79" t="s">
        <v>216</v>
      </c>
      <c r="C285" s="79" t="s">
        <v>439</v>
      </c>
      <c r="D285" s="81" t="s">
        <v>440</v>
      </c>
    </row>
    <row r="286" spans="1:4" x14ac:dyDescent="0.2">
      <c r="A286" s="78" t="s">
        <v>219</v>
      </c>
      <c r="B286" s="79" t="s">
        <v>216</v>
      </c>
      <c r="C286" s="79" t="s">
        <v>439</v>
      </c>
      <c r="D286" s="81" t="s">
        <v>916</v>
      </c>
    </row>
    <row r="287" spans="1:4" ht="15.75" customHeight="1" x14ac:dyDescent="0.2">
      <c r="A287" s="78" t="s">
        <v>220</v>
      </c>
      <c r="B287" s="79" t="s">
        <v>216</v>
      </c>
      <c r="C287" s="79" t="s">
        <v>439</v>
      </c>
      <c r="D287" s="81" t="s">
        <v>589</v>
      </c>
    </row>
    <row r="288" spans="1:4" ht="15.75" customHeight="1" x14ac:dyDescent="0.2">
      <c r="A288" s="78" t="s">
        <v>221</v>
      </c>
      <c r="B288" s="79" t="s">
        <v>216</v>
      </c>
      <c r="C288" s="79" t="s">
        <v>439</v>
      </c>
      <c r="D288" s="81" t="s">
        <v>441</v>
      </c>
    </row>
    <row r="289" spans="1:4" ht="15.75" customHeight="1" x14ac:dyDescent="0.2">
      <c r="A289" s="78" t="s">
        <v>222</v>
      </c>
      <c r="B289" s="79" t="s">
        <v>216</v>
      </c>
      <c r="C289" s="79" t="s">
        <v>439</v>
      </c>
      <c r="D289" s="81" t="s">
        <v>442</v>
      </c>
    </row>
    <row r="290" spans="1:4" ht="15.75" customHeight="1" x14ac:dyDescent="0.2">
      <c r="A290" s="78" t="s">
        <v>917</v>
      </c>
      <c r="B290" s="79" t="s">
        <v>216</v>
      </c>
      <c r="C290" s="79" t="s">
        <v>439</v>
      </c>
      <c r="D290" s="81" t="s">
        <v>918</v>
      </c>
    </row>
    <row r="291" spans="1:4" ht="15.75" customHeight="1" x14ac:dyDescent="0.2">
      <c r="A291" s="78" t="s">
        <v>1116</v>
      </c>
      <c r="B291" s="79" t="s">
        <v>216</v>
      </c>
      <c r="C291" s="79" t="s">
        <v>439</v>
      </c>
      <c r="D291" s="81" t="s">
        <v>1117</v>
      </c>
    </row>
    <row r="292" spans="1:4" ht="15.75" customHeight="1" x14ac:dyDescent="0.2">
      <c r="A292" s="78" t="s">
        <v>223</v>
      </c>
      <c r="B292" s="79" t="s">
        <v>216</v>
      </c>
      <c r="C292" s="79" t="s">
        <v>443</v>
      </c>
      <c r="D292" s="81" t="s">
        <v>443</v>
      </c>
    </row>
    <row r="293" spans="1:4" ht="15.75" customHeight="1" x14ac:dyDescent="0.2">
      <c r="A293" s="78" t="s">
        <v>224</v>
      </c>
      <c r="B293" s="79" t="s">
        <v>216</v>
      </c>
      <c r="C293" s="79" t="s">
        <v>444</v>
      </c>
      <c r="D293" s="81" t="s">
        <v>444</v>
      </c>
    </row>
    <row r="294" spans="1:4" ht="15.75" customHeight="1" x14ac:dyDescent="0.2">
      <c r="A294" s="78" t="s">
        <v>225</v>
      </c>
      <c r="B294" s="79" t="s">
        <v>445</v>
      </c>
      <c r="C294" s="79" t="s">
        <v>446</v>
      </c>
      <c r="D294" s="81" t="s">
        <v>446</v>
      </c>
    </row>
    <row r="295" spans="1:4" ht="15.75" customHeight="1" x14ac:dyDescent="0.2">
      <c r="A295" s="78" t="s">
        <v>226</v>
      </c>
      <c r="B295" s="79" t="s">
        <v>445</v>
      </c>
      <c r="C295" s="79" t="s">
        <v>447</v>
      </c>
      <c r="D295" s="81" t="s">
        <v>447</v>
      </c>
    </row>
    <row r="296" spans="1:4" ht="15.75" customHeight="1" x14ac:dyDescent="0.2">
      <c r="A296" s="78" t="s">
        <v>503</v>
      </c>
      <c r="B296" s="79" t="s">
        <v>919</v>
      </c>
      <c r="C296" s="79" t="s">
        <v>473</v>
      </c>
      <c r="D296" s="81" t="s">
        <v>473</v>
      </c>
    </row>
    <row r="297" spans="1:4" ht="15.75" customHeight="1" x14ac:dyDescent="0.2">
      <c r="A297" s="78" t="s">
        <v>590</v>
      </c>
      <c r="B297" s="79" t="s">
        <v>919</v>
      </c>
      <c r="C297" s="79" t="s">
        <v>473</v>
      </c>
      <c r="D297" s="81" t="s">
        <v>591</v>
      </c>
    </row>
    <row r="298" spans="1:4" ht="15.75" customHeight="1" x14ac:dyDescent="0.2">
      <c r="A298" s="78" t="s">
        <v>920</v>
      </c>
      <c r="B298" s="79" t="s">
        <v>919</v>
      </c>
      <c r="C298" s="79" t="s">
        <v>473</v>
      </c>
      <c r="D298" s="81" t="s">
        <v>921</v>
      </c>
    </row>
    <row r="299" spans="1:4" ht="15.75" customHeight="1" x14ac:dyDescent="0.2">
      <c r="A299" s="78" t="s">
        <v>227</v>
      </c>
      <c r="B299" s="79" t="s">
        <v>919</v>
      </c>
      <c r="C299" s="79" t="s">
        <v>620</v>
      </c>
      <c r="D299" s="81" t="s">
        <v>620</v>
      </c>
    </row>
    <row r="300" spans="1:4" ht="15.75" customHeight="1" x14ac:dyDescent="0.2">
      <c r="A300" s="78" t="s">
        <v>818</v>
      </c>
      <c r="B300" s="79" t="s">
        <v>919</v>
      </c>
      <c r="C300" s="79" t="s">
        <v>620</v>
      </c>
      <c r="D300" s="81" t="s">
        <v>922</v>
      </c>
    </row>
    <row r="301" spans="1:4" ht="15.75" customHeight="1" x14ac:dyDescent="0.2">
      <c r="A301" s="78" t="s">
        <v>819</v>
      </c>
      <c r="B301" s="79" t="s">
        <v>919</v>
      </c>
      <c r="C301" s="79" t="s">
        <v>620</v>
      </c>
      <c r="D301" s="81" t="s">
        <v>923</v>
      </c>
    </row>
    <row r="302" spans="1:4" x14ac:dyDescent="0.2">
      <c r="A302" s="78" t="s">
        <v>228</v>
      </c>
      <c r="B302" s="79" t="s">
        <v>919</v>
      </c>
      <c r="C302" s="79" t="s">
        <v>449</v>
      </c>
      <c r="D302" s="81" t="s">
        <v>449</v>
      </c>
    </row>
    <row r="303" spans="1:4" x14ac:dyDescent="0.2">
      <c r="A303" s="78" t="s">
        <v>229</v>
      </c>
      <c r="B303" s="79" t="s">
        <v>919</v>
      </c>
      <c r="C303" s="79" t="s">
        <v>450</v>
      </c>
      <c r="D303" s="81" t="s">
        <v>450</v>
      </c>
    </row>
    <row r="304" spans="1:4" x14ac:dyDescent="0.2">
      <c r="A304" s="78" t="s">
        <v>230</v>
      </c>
      <c r="B304" s="79" t="s">
        <v>919</v>
      </c>
      <c r="C304" s="79" t="s">
        <v>451</v>
      </c>
      <c r="D304" s="81" t="s">
        <v>451</v>
      </c>
    </row>
    <row r="305" spans="1:4" x14ac:dyDescent="0.2">
      <c r="A305" s="78" t="s">
        <v>231</v>
      </c>
      <c r="B305" s="79" t="s">
        <v>919</v>
      </c>
      <c r="C305" s="79" t="s">
        <v>452</v>
      </c>
      <c r="D305" s="81" t="s">
        <v>452</v>
      </c>
    </row>
    <row r="306" spans="1:4" x14ac:dyDescent="0.2">
      <c r="A306" s="78" t="s">
        <v>504</v>
      </c>
      <c r="B306" s="79" t="s">
        <v>919</v>
      </c>
      <c r="C306" s="79" t="s">
        <v>472</v>
      </c>
      <c r="D306" s="81" t="s">
        <v>472</v>
      </c>
    </row>
    <row r="307" spans="1:4" x14ac:dyDescent="0.2">
      <c r="A307" s="78" t="s">
        <v>687</v>
      </c>
      <c r="B307" s="79" t="s">
        <v>919</v>
      </c>
      <c r="C307" s="79" t="s">
        <v>771</v>
      </c>
      <c r="D307" s="81" t="s">
        <v>771</v>
      </c>
    </row>
    <row r="308" spans="1:4" x14ac:dyDescent="0.2">
      <c r="A308" s="78" t="s">
        <v>688</v>
      </c>
      <c r="B308" s="79" t="s">
        <v>919</v>
      </c>
      <c r="C308" s="79" t="s">
        <v>771</v>
      </c>
      <c r="D308" s="81" t="s">
        <v>924</v>
      </c>
    </row>
    <row r="309" spans="1:4" x14ac:dyDescent="0.2">
      <c r="A309" s="78" t="s">
        <v>811</v>
      </c>
      <c r="B309" s="79" t="s">
        <v>919</v>
      </c>
      <c r="C309" s="79" t="s">
        <v>812</v>
      </c>
      <c r="D309" s="81" t="s">
        <v>812</v>
      </c>
    </row>
    <row r="310" spans="1:4" x14ac:dyDescent="0.2">
      <c r="A310" s="78" t="s">
        <v>820</v>
      </c>
      <c r="B310" s="79" t="s">
        <v>919</v>
      </c>
      <c r="C310" s="79" t="s">
        <v>812</v>
      </c>
      <c r="D310" s="81" t="s">
        <v>925</v>
      </c>
    </row>
    <row r="311" spans="1:4" x14ac:dyDescent="0.2">
      <c r="A311" s="78" t="s">
        <v>232</v>
      </c>
      <c r="B311" s="79" t="s">
        <v>453</v>
      </c>
      <c r="C311" s="79" t="s">
        <v>454</v>
      </c>
      <c r="D311" s="81" t="s">
        <v>454</v>
      </c>
    </row>
    <row r="312" spans="1:4" x14ac:dyDescent="0.2">
      <c r="A312" s="78" t="s">
        <v>455</v>
      </c>
      <c r="B312" s="79" t="s">
        <v>453</v>
      </c>
      <c r="C312" s="79" t="s">
        <v>454</v>
      </c>
      <c r="D312" s="81" t="s">
        <v>665</v>
      </c>
    </row>
    <row r="313" spans="1:4" x14ac:dyDescent="0.2">
      <c r="A313" s="78" t="s">
        <v>581</v>
      </c>
      <c r="B313" s="79" t="s">
        <v>453</v>
      </c>
      <c r="C313" s="79" t="s">
        <v>454</v>
      </c>
      <c r="D313" s="81" t="s">
        <v>310</v>
      </c>
    </row>
    <row r="314" spans="1:4" x14ac:dyDescent="0.2">
      <c r="A314" s="78" t="s">
        <v>926</v>
      </c>
      <c r="B314" s="79" t="s">
        <v>453</v>
      </c>
      <c r="C314" s="79" t="s">
        <v>454</v>
      </c>
      <c r="D314" s="81" t="s">
        <v>927</v>
      </c>
    </row>
    <row r="315" spans="1:4" x14ac:dyDescent="0.2">
      <c r="A315" s="78" t="s">
        <v>928</v>
      </c>
      <c r="B315" s="79" t="s">
        <v>453</v>
      </c>
      <c r="C315" s="79" t="s">
        <v>454</v>
      </c>
      <c r="D315" s="81" t="s">
        <v>929</v>
      </c>
    </row>
    <row r="316" spans="1:4" x14ac:dyDescent="0.2">
      <c r="A316" s="78" t="s">
        <v>233</v>
      </c>
      <c r="B316" s="79" t="s">
        <v>456</v>
      </c>
      <c r="C316" s="79" t="s">
        <v>457</v>
      </c>
      <c r="D316" s="81" t="s">
        <v>457</v>
      </c>
    </row>
    <row r="317" spans="1:4" x14ac:dyDescent="0.2">
      <c r="A317" s="78" t="s">
        <v>234</v>
      </c>
      <c r="B317" s="79" t="s">
        <v>458</v>
      </c>
      <c r="C317" s="79" t="s">
        <v>459</v>
      </c>
      <c r="D317" s="81" t="s">
        <v>459</v>
      </c>
    </row>
    <row r="318" spans="1:4" x14ac:dyDescent="0.2">
      <c r="A318" s="78" t="s">
        <v>235</v>
      </c>
      <c r="B318" s="79" t="s">
        <v>458</v>
      </c>
      <c r="C318" s="79" t="s">
        <v>459</v>
      </c>
      <c r="D318" s="81" t="s">
        <v>930</v>
      </c>
    </row>
    <row r="319" spans="1:4" x14ac:dyDescent="0.2">
      <c r="A319" s="78" t="s">
        <v>236</v>
      </c>
      <c r="B319" s="79" t="s">
        <v>458</v>
      </c>
      <c r="C319" s="79" t="s">
        <v>459</v>
      </c>
      <c r="D319" s="81" t="s">
        <v>460</v>
      </c>
    </row>
    <row r="320" spans="1:4" x14ac:dyDescent="0.2">
      <c r="A320" s="78" t="s">
        <v>593</v>
      </c>
      <c r="B320" s="79" t="s">
        <v>458</v>
      </c>
      <c r="C320" s="79" t="s">
        <v>459</v>
      </c>
      <c r="D320" s="81" t="s">
        <v>594</v>
      </c>
    </row>
    <row r="321" spans="1:4" x14ac:dyDescent="0.2">
      <c r="A321" s="78" t="s">
        <v>851</v>
      </c>
      <c r="B321" s="79" t="s">
        <v>458</v>
      </c>
      <c r="C321" s="79" t="s">
        <v>459</v>
      </c>
      <c r="D321" s="81" t="s">
        <v>852</v>
      </c>
    </row>
    <row r="322" spans="1:4" x14ac:dyDescent="0.2">
      <c r="A322" s="78" t="s">
        <v>237</v>
      </c>
      <c r="B322" s="79" t="s">
        <v>458</v>
      </c>
      <c r="C322" s="79" t="s">
        <v>461</v>
      </c>
      <c r="D322" s="81" t="s">
        <v>461</v>
      </c>
    </row>
    <row r="323" spans="1:4" x14ac:dyDescent="0.2">
      <c r="A323" s="78" t="s">
        <v>238</v>
      </c>
      <c r="B323" s="79" t="s">
        <v>458</v>
      </c>
      <c r="C323" s="79" t="s">
        <v>462</v>
      </c>
      <c r="D323" s="81" t="s">
        <v>462</v>
      </c>
    </row>
    <row r="324" spans="1:4" x14ac:dyDescent="0.2">
      <c r="A324" s="78" t="s">
        <v>239</v>
      </c>
      <c r="B324" s="79" t="s">
        <v>458</v>
      </c>
      <c r="C324" s="79" t="s">
        <v>463</v>
      </c>
      <c r="D324" s="81" t="s">
        <v>463</v>
      </c>
    </row>
    <row r="325" spans="1:4" x14ac:dyDescent="0.2">
      <c r="A325" s="78" t="s">
        <v>240</v>
      </c>
      <c r="B325" s="79" t="s">
        <v>241</v>
      </c>
      <c r="C325" s="79" t="s">
        <v>464</v>
      </c>
      <c r="D325" s="81" t="s">
        <v>464</v>
      </c>
    </row>
    <row r="326" spans="1:4" x14ac:dyDescent="0.2">
      <c r="A326" s="78" t="s">
        <v>853</v>
      </c>
      <c r="B326" s="79" t="s">
        <v>241</v>
      </c>
      <c r="C326" s="79" t="s">
        <v>464</v>
      </c>
      <c r="D326" s="81" t="s">
        <v>854</v>
      </c>
    </row>
    <row r="327" spans="1:4" x14ac:dyDescent="0.2">
      <c r="A327" s="78" t="s">
        <v>1118</v>
      </c>
      <c r="B327" s="79" t="s">
        <v>241</v>
      </c>
      <c r="C327" s="79" t="s">
        <v>464</v>
      </c>
      <c r="D327" s="81" t="s">
        <v>1119</v>
      </c>
    </row>
    <row r="328" spans="1:4" x14ac:dyDescent="0.2">
      <c r="A328" s="78" t="s">
        <v>242</v>
      </c>
      <c r="B328" s="79" t="s">
        <v>241</v>
      </c>
      <c r="C328" s="79" t="s">
        <v>465</v>
      </c>
      <c r="D328" s="81" t="s">
        <v>465</v>
      </c>
    </row>
    <row r="329" spans="1:4" x14ac:dyDescent="0.2">
      <c r="A329" s="78" t="s">
        <v>243</v>
      </c>
      <c r="B329" s="79" t="s">
        <v>241</v>
      </c>
      <c r="C329" s="79" t="s">
        <v>466</v>
      </c>
      <c r="D329" s="81" t="s">
        <v>466</v>
      </c>
    </row>
    <row r="330" spans="1:4" x14ac:dyDescent="0.2">
      <c r="A330" s="78" t="s">
        <v>981</v>
      </c>
      <c r="B330" s="79" t="s">
        <v>241</v>
      </c>
      <c r="C330" s="79" t="s">
        <v>980</v>
      </c>
      <c r="D330" s="81" t="s">
        <v>980</v>
      </c>
    </row>
    <row r="331" spans="1:4" x14ac:dyDescent="0.2">
      <c r="A331" s="78" t="s">
        <v>595</v>
      </c>
      <c r="B331" s="79" t="s">
        <v>596</v>
      </c>
      <c r="C331" s="79" t="s">
        <v>597</v>
      </c>
      <c r="D331" s="81" t="s">
        <v>597</v>
      </c>
    </row>
    <row r="332" spans="1:4" x14ac:dyDescent="0.2">
      <c r="A332" s="78" t="s">
        <v>598</v>
      </c>
      <c r="B332" s="79" t="s">
        <v>596</v>
      </c>
      <c r="C332" s="79" t="s">
        <v>448</v>
      </c>
      <c r="D332" s="81" t="s">
        <v>448</v>
      </c>
    </row>
    <row r="333" spans="1:4" x14ac:dyDescent="0.2">
      <c r="A333" s="78" t="s">
        <v>599</v>
      </c>
      <c r="B333" s="79" t="s">
        <v>596</v>
      </c>
      <c r="C333" s="79" t="s">
        <v>448</v>
      </c>
      <c r="D333" s="81" t="s">
        <v>621</v>
      </c>
    </row>
    <row r="334" spans="1:4" x14ac:dyDescent="0.2">
      <c r="A334" s="78" t="s">
        <v>931</v>
      </c>
      <c r="B334" s="79" t="s">
        <v>596</v>
      </c>
      <c r="C334" s="79" t="s">
        <v>448</v>
      </c>
      <c r="D334" s="81" t="s">
        <v>932</v>
      </c>
    </row>
    <row r="335" spans="1:4" x14ac:dyDescent="0.2">
      <c r="A335" s="78" t="s">
        <v>933</v>
      </c>
      <c r="B335" s="79" t="s">
        <v>596</v>
      </c>
      <c r="C335" s="79" t="s">
        <v>448</v>
      </c>
      <c r="D335" s="81" t="s">
        <v>934</v>
      </c>
    </row>
    <row r="336" spans="1:4" x14ac:dyDescent="0.2">
      <c r="A336" s="78" t="s">
        <v>935</v>
      </c>
      <c r="B336" s="79" t="s">
        <v>596</v>
      </c>
      <c r="C336" s="79" t="s">
        <v>448</v>
      </c>
      <c r="D336" s="81" t="s">
        <v>936</v>
      </c>
    </row>
    <row r="337" spans="1:4" x14ac:dyDescent="0.2">
      <c r="A337" s="78" t="s">
        <v>1120</v>
      </c>
      <c r="B337" s="79" t="s">
        <v>596</v>
      </c>
      <c r="C337" s="79" t="s">
        <v>448</v>
      </c>
      <c r="D337" s="81" t="s">
        <v>1121</v>
      </c>
    </row>
    <row r="338" spans="1:4" x14ac:dyDescent="0.2">
      <c r="A338" s="78" t="s">
        <v>624</v>
      </c>
      <c r="B338" s="79" t="s">
        <v>625</v>
      </c>
      <c r="C338" s="79" t="s">
        <v>626</v>
      </c>
      <c r="D338" s="81" t="s">
        <v>626</v>
      </c>
    </row>
    <row r="339" spans="1:4" x14ac:dyDescent="0.2">
      <c r="A339" s="78" t="s">
        <v>855</v>
      </c>
      <c r="B339" s="79" t="s">
        <v>625</v>
      </c>
      <c r="C339" s="79" t="s">
        <v>626</v>
      </c>
      <c r="D339" s="81" t="s">
        <v>937</v>
      </c>
    </row>
    <row r="340" spans="1:4" x14ac:dyDescent="0.2">
      <c r="A340" s="78" t="s">
        <v>627</v>
      </c>
      <c r="B340" s="79" t="s">
        <v>625</v>
      </c>
      <c r="C340" s="79" t="s">
        <v>649</v>
      </c>
      <c r="D340" s="79" t="s">
        <v>649</v>
      </c>
    </row>
    <row r="341" spans="1:4" x14ac:dyDescent="0.2">
      <c r="A341" s="78" t="s">
        <v>628</v>
      </c>
      <c r="B341" s="79" t="s">
        <v>625</v>
      </c>
      <c r="C341" s="79" t="s">
        <v>649</v>
      </c>
      <c r="D341" s="79" t="s">
        <v>592</v>
      </c>
    </row>
    <row r="342" spans="1:4" x14ac:dyDescent="0.2">
      <c r="A342" s="78" t="s">
        <v>629</v>
      </c>
      <c r="B342" s="79" t="s">
        <v>625</v>
      </c>
      <c r="C342" s="79" t="s">
        <v>649</v>
      </c>
      <c r="D342" s="79" t="s">
        <v>938</v>
      </c>
    </row>
    <row r="343" spans="1:4" x14ac:dyDescent="0.2">
      <c r="A343" s="78" t="s">
        <v>650</v>
      </c>
      <c r="B343" s="79" t="s">
        <v>26</v>
      </c>
      <c r="C343" s="79" t="s">
        <v>289</v>
      </c>
      <c r="D343" s="79" t="s">
        <v>289</v>
      </c>
    </row>
    <row r="344" spans="1:4" x14ac:dyDescent="0.2">
      <c r="A344" s="78" t="s">
        <v>666</v>
      </c>
      <c r="B344" s="79" t="s">
        <v>939</v>
      </c>
      <c r="C344" s="79" t="s">
        <v>667</v>
      </c>
      <c r="D344" s="79" t="s">
        <v>667</v>
      </c>
    </row>
    <row r="345" spans="1:4" x14ac:dyDescent="0.2">
      <c r="A345" s="78" t="s">
        <v>668</v>
      </c>
      <c r="B345" s="79" t="s">
        <v>939</v>
      </c>
      <c r="C345" s="79" t="s">
        <v>667</v>
      </c>
      <c r="D345" s="79" t="s">
        <v>332</v>
      </c>
    </row>
    <row r="346" spans="1:4" x14ac:dyDescent="0.2">
      <c r="A346" s="78" t="s">
        <v>940</v>
      </c>
      <c r="B346" s="79" t="s">
        <v>939</v>
      </c>
      <c r="C346" s="79" t="s">
        <v>667</v>
      </c>
      <c r="D346" s="79" t="s">
        <v>941</v>
      </c>
    </row>
    <row r="347" spans="1:4" x14ac:dyDescent="0.2">
      <c r="A347" s="78" t="s">
        <v>942</v>
      </c>
      <c r="B347" s="79" t="s">
        <v>939</v>
      </c>
      <c r="C347" s="79" t="s">
        <v>667</v>
      </c>
      <c r="D347" s="79" t="s">
        <v>943</v>
      </c>
    </row>
    <row r="348" spans="1:4" x14ac:dyDescent="0.2">
      <c r="A348" s="78" t="s">
        <v>944</v>
      </c>
      <c r="B348" s="79" t="s">
        <v>939</v>
      </c>
      <c r="C348" s="79" t="s">
        <v>667</v>
      </c>
      <c r="D348" s="79" t="s">
        <v>945</v>
      </c>
    </row>
    <row r="349" spans="1:4" x14ac:dyDescent="0.2">
      <c r="A349" s="78" t="s">
        <v>669</v>
      </c>
      <c r="B349" s="79" t="s">
        <v>939</v>
      </c>
      <c r="C349" s="79" t="s">
        <v>670</v>
      </c>
      <c r="D349" s="79" t="s">
        <v>670</v>
      </c>
    </row>
    <row r="350" spans="1:4" x14ac:dyDescent="0.2">
      <c r="A350" s="78" t="s">
        <v>671</v>
      </c>
      <c r="B350" s="79" t="s">
        <v>939</v>
      </c>
      <c r="C350" s="79" t="s">
        <v>672</v>
      </c>
      <c r="D350" s="79" t="s">
        <v>672</v>
      </c>
    </row>
    <row r="351" spans="1:4" x14ac:dyDescent="0.2">
      <c r="A351" s="78" t="s">
        <v>673</v>
      </c>
      <c r="B351" s="79" t="s">
        <v>939</v>
      </c>
      <c r="C351" s="79" t="s">
        <v>672</v>
      </c>
      <c r="D351" s="79" t="s">
        <v>946</v>
      </c>
    </row>
    <row r="352" spans="1:4" x14ac:dyDescent="0.2">
      <c r="A352" s="78" t="s">
        <v>674</v>
      </c>
      <c r="B352" s="79" t="s">
        <v>939</v>
      </c>
      <c r="C352" s="79" t="s">
        <v>672</v>
      </c>
      <c r="D352" s="79" t="s">
        <v>675</v>
      </c>
    </row>
    <row r="353" spans="1:4" x14ac:dyDescent="0.2">
      <c r="A353" s="78" t="s">
        <v>821</v>
      </c>
      <c r="B353" s="79" t="s">
        <v>939</v>
      </c>
      <c r="C353" s="79" t="s">
        <v>672</v>
      </c>
      <c r="D353" s="79" t="s">
        <v>947</v>
      </c>
    </row>
    <row r="354" spans="1:4" x14ac:dyDescent="0.2">
      <c r="A354" s="78" t="s">
        <v>948</v>
      </c>
      <c r="B354" s="79" t="s">
        <v>939</v>
      </c>
      <c r="C354" s="79" t="s">
        <v>672</v>
      </c>
      <c r="D354" s="81" t="s">
        <v>949</v>
      </c>
    </row>
    <row r="355" spans="1:4" x14ac:dyDescent="0.2">
      <c r="A355" s="78" t="s">
        <v>772</v>
      </c>
      <c r="B355" s="79" t="s">
        <v>773</v>
      </c>
      <c r="C355" s="79" t="s">
        <v>822</v>
      </c>
      <c r="D355" s="81" t="s">
        <v>822</v>
      </c>
    </row>
    <row r="356" spans="1:4" x14ac:dyDescent="0.2">
      <c r="A356" s="78" t="s">
        <v>777</v>
      </c>
      <c r="B356" s="79" t="s">
        <v>773</v>
      </c>
      <c r="C356" s="79" t="s">
        <v>822</v>
      </c>
      <c r="D356" s="81" t="s">
        <v>950</v>
      </c>
    </row>
    <row r="357" spans="1:4" x14ac:dyDescent="0.2">
      <c r="A357" s="78" t="s">
        <v>808</v>
      </c>
      <c r="B357" s="79" t="s">
        <v>773</v>
      </c>
      <c r="C357" s="79" t="s">
        <v>822</v>
      </c>
      <c r="D357" s="81" t="s">
        <v>809</v>
      </c>
    </row>
    <row r="358" spans="1:4" x14ac:dyDescent="0.2">
      <c r="A358" s="78" t="s">
        <v>778</v>
      </c>
      <c r="B358" s="79" t="s">
        <v>773</v>
      </c>
      <c r="C358" s="79" t="s">
        <v>779</v>
      </c>
      <c r="D358" s="81" t="s">
        <v>779</v>
      </c>
    </row>
    <row r="359" spans="1:4" x14ac:dyDescent="0.2">
      <c r="A359" s="78" t="s">
        <v>780</v>
      </c>
      <c r="B359" s="79" t="s">
        <v>773</v>
      </c>
      <c r="C359" s="79" t="s">
        <v>779</v>
      </c>
      <c r="D359" s="81" t="s">
        <v>951</v>
      </c>
    </row>
    <row r="360" spans="1:4" x14ac:dyDescent="0.2">
      <c r="A360" s="78" t="s">
        <v>813</v>
      </c>
      <c r="B360" s="79" t="s">
        <v>773</v>
      </c>
      <c r="C360" s="79" t="s">
        <v>779</v>
      </c>
      <c r="D360" s="81" t="s">
        <v>814</v>
      </c>
    </row>
    <row r="361" spans="1:4" x14ac:dyDescent="0.2">
      <c r="A361" s="78" t="s">
        <v>826</v>
      </c>
      <c r="B361" s="79" t="s">
        <v>827</v>
      </c>
      <c r="C361" s="79" t="s">
        <v>725</v>
      </c>
      <c r="D361" s="81" t="s">
        <v>725</v>
      </c>
    </row>
    <row r="362" spans="1:4" x14ac:dyDescent="0.2">
      <c r="A362" s="78" t="s">
        <v>828</v>
      </c>
      <c r="B362" s="79" t="s">
        <v>827</v>
      </c>
      <c r="C362" s="79" t="s">
        <v>726</v>
      </c>
      <c r="D362" s="81" t="s">
        <v>726</v>
      </c>
    </row>
    <row r="363" spans="1:4" x14ac:dyDescent="0.2">
      <c r="A363" s="78" t="s">
        <v>829</v>
      </c>
      <c r="B363" s="79" t="s">
        <v>827</v>
      </c>
      <c r="C363" s="79" t="s">
        <v>727</v>
      </c>
      <c r="D363" s="81" t="s">
        <v>727</v>
      </c>
    </row>
    <row r="364" spans="1:4" x14ac:dyDescent="0.2">
      <c r="A364" s="78" t="s">
        <v>830</v>
      </c>
      <c r="B364" s="79" t="s">
        <v>827</v>
      </c>
      <c r="C364" s="79" t="s">
        <v>728</v>
      </c>
      <c r="D364" s="81" t="s">
        <v>728</v>
      </c>
    </row>
    <row r="365" spans="1:4" x14ac:dyDescent="0.2">
      <c r="A365" s="78" t="s">
        <v>831</v>
      </c>
      <c r="B365" s="79" t="s">
        <v>827</v>
      </c>
      <c r="C365" s="79" t="s">
        <v>729</v>
      </c>
      <c r="D365" s="81" t="s">
        <v>729</v>
      </c>
    </row>
    <row r="366" spans="1:4" x14ac:dyDescent="0.2">
      <c r="A366" s="78" t="s">
        <v>832</v>
      </c>
      <c r="B366" s="79" t="s">
        <v>827</v>
      </c>
      <c r="C366" s="79" t="s">
        <v>833</v>
      </c>
      <c r="D366" s="81" t="s">
        <v>833</v>
      </c>
    </row>
    <row r="367" spans="1:4" x14ac:dyDescent="0.2">
      <c r="A367" s="78" t="s">
        <v>834</v>
      </c>
      <c r="B367" s="79" t="s">
        <v>827</v>
      </c>
      <c r="C367" s="79" t="s">
        <v>730</v>
      </c>
      <c r="D367" s="81" t="s">
        <v>730</v>
      </c>
    </row>
    <row r="368" spans="1:4" x14ac:dyDescent="0.2">
      <c r="A368" s="78" t="s">
        <v>835</v>
      </c>
      <c r="B368" s="79" t="s">
        <v>827</v>
      </c>
      <c r="C368" s="79" t="s">
        <v>731</v>
      </c>
      <c r="D368" s="81" t="s">
        <v>731</v>
      </c>
    </row>
    <row r="369" spans="1:4" x14ac:dyDescent="0.2">
      <c r="A369" s="78" t="s">
        <v>836</v>
      </c>
      <c r="B369" s="79" t="s">
        <v>827</v>
      </c>
      <c r="C369" s="79" t="s">
        <v>732</v>
      </c>
      <c r="D369" s="81" t="s">
        <v>732</v>
      </c>
    </row>
    <row r="370" spans="1:4" x14ac:dyDescent="0.2">
      <c r="A370" s="78" t="s">
        <v>837</v>
      </c>
      <c r="B370" s="79" t="s">
        <v>827</v>
      </c>
      <c r="C370" s="79" t="s">
        <v>733</v>
      </c>
      <c r="D370" s="81" t="s">
        <v>733</v>
      </c>
    </row>
    <row r="371" spans="1:4" x14ac:dyDescent="0.2">
      <c r="A371" s="78" t="s">
        <v>838</v>
      </c>
      <c r="B371" s="79" t="s">
        <v>827</v>
      </c>
      <c r="C371" s="79" t="s">
        <v>734</v>
      </c>
      <c r="D371" s="81" t="s">
        <v>734</v>
      </c>
    </row>
    <row r="372" spans="1:4" x14ac:dyDescent="0.2">
      <c r="A372" s="78" t="s">
        <v>839</v>
      </c>
      <c r="B372" s="79" t="s">
        <v>827</v>
      </c>
      <c r="C372" s="79" t="s">
        <v>735</v>
      </c>
      <c r="D372" s="81" t="s">
        <v>735</v>
      </c>
    </row>
    <row r="373" spans="1:4" x14ac:dyDescent="0.2">
      <c r="A373" s="78" t="s">
        <v>840</v>
      </c>
      <c r="B373" s="79" t="s">
        <v>827</v>
      </c>
      <c r="C373" s="79" t="s">
        <v>296</v>
      </c>
      <c r="D373" s="81" t="s">
        <v>296</v>
      </c>
    </row>
    <row r="374" spans="1:4" x14ac:dyDescent="0.2">
      <c r="A374" s="78" t="s">
        <v>841</v>
      </c>
      <c r="B374" s="79" t="s">
        <v>827</v>
      </c>
      <c r="C374" s="79" t="s">
        <v>736</v>
      </c>
      <c r="D374" s="81" t="s">
        <v>736</v>
      </c>
    </row>
    <row r="375" spans="1:4" x14ac:dyDescent="0.2">
      <c r="A375" s="78" t="s">
        <v>842</v>
      </c>
      <c r="B375" s="79" t="s">
        <v>827</v>
      </c>
      <c r="C375" s="79" t="s">
        <v>737</v>
      </c>
      <c r="D375" s="81" t="s">
        <v>737</v>
      </c>
    </row>
    <row r="376" spans="1:4" x14ac:dyDescent="0.2">
      <c r="A376" s="78" t="s">
        <v>843</v>
      </c>
      <c r="B376" s="79" t="s">
        <v>827</v>
      </c>
      <c r="C376" s="79" t="s">
        <v>654</v>
      </c>
      <c r="D376" s="81" t="s">
        <v>654</v>
      </c>
    </row>
    <row r="377" spans="1:4" x14ac:dyDescent="0.2">
      <c r="A377" s="79" t="s">
        <v>1122</v>
      </c>
      <c r="B377" s="79" t="s">
        <v>1123</v>
      </c>
      <c r="C377" s="81" t="s">
        <v>1124</v>
      </c>
      <c r="D377" s="79" t="s">
        <v>1124</v>
      </c>
    </row>
    <row r="378" spans="1:4" x14ac:dyDescent="0.2">
      <c r="A378" s="79" t="s">
        <v>1125</v>
      </c>
      <c r="B378" s="79" t="s">
        <v>1123</v>
      </c>
      <c r="C378" s="81" t="s">
        <v>1126</v>
      </c>
      <c r="D378" s="79" t="s">
        <v>1126</v>
      </c>
    </row>
    <row r="379" spans="1:4" x14ac:dyDescent="0.2">
      <c r="A379" s="79" t="s">
        <v>1127</v>
      </c>
      <c r="B379" s="79" t="s">
        <v>1123</v>
      </c>
      <c r="C379" s="81" t="s">
        <v>1126</v>
      </c>
      <c r="D379" s="79" t="s">
        <v>1128</v>
      </c>
    </row>
    <row r="380" spans="1:4" x14ac:dyDescent="0.2">
      <c r="A380" s="79" t="s">
        <v>1129</v>
      </c>
      <c r="B380" s="79" t="s">
        <v>1123</v>
      </c>
      <c r="C380" s="81" t="s">
        <v>295</v>
      </c>
      <c r="D380" s="79" t="s">
        <v>295</v>
      </c>
    </row>
    <row r="381" spans="1:4" x14ac:dyDescent="0.2">
      <c r="A381" s="79" t="s">
        <v>1130</v>
      </c>
      <c r="B381" s="79" t="s">
        <v>1123</v>
      </c>
      <c r="C381" s="81" t="s">
        <v>1131</v>
      </c>
      <c r="D381" s="79" t="s">
        <v>1131</v>
      </c>
    </row>
    <row r="382" spans="1:4" x14ac:dyDescent="0.2">
      <c r="A382" s="79" t="s">
        <v>1132</v>
      </c>
      <c r="B382" s="79" t="s">
        <v>1123</v>
      </c>
      <c r="C382" s="81" t="s">
        <v>1133</v>
      </c>
      <c r="D382" s="79" t="s">
        <v>1133</v>
      </c>
    </row>
    <row r="383" spans="1:4" x14ac:dyDescent="0.2">
      <c r="A383" s="79" t="s">
        <v>1134</v>
      </c>
      <c r="B383" s="79" t="s">
        <v>1123</v>
      </c>
      <c r="C383" s="81" t="s">
        <v>978</v>
      </c>
      <c r="D383" s="79" t="s">
        <v>978</v>
      </c>
    </row>
    <row r="384" spans="1:4" x14ac:dyDescent="0.2">
      <c r="A384" s="78" t="s">
        <v>952</v>
      </c>
      <c r="B384" s="79" t="s">
        <v>953</v>
      </c>
      <c r="C384" s="79" t="s">
        <v>954</v>
      </c>
      <c r="D384" s="81" t="s">
        <v>955</v>
      </c>
    </row>
    <row r="385" spans="1:4" x14ac:dyDescent="0.2">
      <c r="A385" s="78" t="s">
        <v>956</v>
      </c>
      <c r="B385" s="79" t="s">
        <v>953</v>
      </c>
      <c r="C385" s="79" t="s">
        <v>954</v>
      </c>
      <c r="D385" s="81" t="s">
        <v>957</v>
      </c>
    </row>
    <row r="386" spans="1:4" x14ac:dyDescent="0.2">
      <c r="A386" s="78" t="s">
        <v>958</v>
      </c>
      <c r="B386" s="79" t="s">
        <v>953</v>
      </c>
      <c r="C386" s="79" t="s">
        <v>954</v>
      </c>
      <c r="D386" s="81" t="s">
        <v>959</v>
      </c>
    </row>
    <row r="387" spans="1:4" x14ac:dyDescent="0.2">
      <c r="A387" s="78" t="s">
        <v>960</v>
      </c>
      <c r="B387" s="79" t="s">
        <v>953</v>
      </c>
      <c r="C387" s="79" t="s">
        <v>954</v>
      </c>
      <c r="D387" s="81" t="s">
        <v>961</v>
      </c>
    </row>
    <row r="388" spans="1:4" x14ac:dyDescent="0.2">
      <c r="A388" s="78" t="s">
        <v>962</v>
      </c>
      <c r="B388" s="79" t="s">
        <v>953</v>
      </c>
      <c r="C388" s="79" t="s">
        <v>954</v>
      </c>
      <c r="D388" s="81" t="s">
        <v>963</v>
      </c>
    </row>
    <row r="389" spans="1:4" x14ac:dyDescent="0.2">
      <c r="A389" s="78" t="s">
        <v>964</v>
      </c>
      <c r="B389" s="79" t="s">
        <v>953</v>
      </c>
      <c r="C389" s="79" t="s">
        <v>954</v>
      </c>
      <c r="D389" s="81" t="s">
        <v>965</v>
      </c>
    </row>
    <row r="390" spans="1:4" x14ac:dyDescent="0.2">
      <c r="A390" s="78" t="s">
        <v>966</v>
      </c>
      <c r="B390" s="79" t="s">
        <v>953</v>
      </c>
      <c r="C390" s="79" t="s">
        <v>954</v>
      </c>
      <c r="D390" s="81" t="s">
        <v>967</v>
      </c>
    </row>
    <row r="391" spans="1:4" x14ac:dyDescent="0.2">
      <c r="A391" s="78" t="s">
        <v>968</v>
      </c>
      <c r="B391" s="79" t="s">
        <v>953</v>
      </c>
      <c r="C391" s="79" t="s">
        <v>954</v>
      </c>
      <c r="D391" s="81" t="s">
        <v>969</v>
      </c>
    </row>
    <row r="392" spans="1:4" x14ac:dyDescent="0.2">
      <c r="A392" s="78" t="s">
        <v>970</v>
      </c>
      <c r="B392" s="79" t="s">
        <v>953</v>
      </c>
      <c r="C392" s="79" t="s">
        <v>954</v>
      </c>
      <c r="D392" s="81" t="s">
        <v>971</v>
      </c>
    </row>
    <row r="393" spans="1:4" x14ac:dyDescent="0.2">
      <c r="A393" s="78" t="s">
        <v>972</v>
      </c>
      <c r="B393" s="79" t="s">
        <v>953</v>
      </c>
      <c r="C393" s="79" t="s">
        <v>954</v>
      </c>
      <c r="D393" s="81" t="s">
        <v>973</v>
      </c>
    </row>
    <row r="394" spans="1:4" x14ac:dyDescent="0.2">
      <c r="A394" s="78" t="s">
        <v>974</v>
      </c>
      <c r="B394" s="79" t="s">
        <v>953</v>
      </c>
      <c r="C394" s="79" t="s">
        <v>954</v>
      </c>
      <c r="D394" s="81" t="s">
        <v>975</v>
      </c>
    </row>
    <row r="395" spans="1:4" x14ac:dyDescent="0.2">
      <c r="A395" s="78" t="s">
        <v>976</v>
      </c>
      <c r="B395" s="79" t="s">
        <v>953</v>
      </c>
      <c r="C395" s="79" t="s">
        <v>954</v>
      </c>
      <c r="D395" s="81" t="s">
        <v>977</v>
      </c>
    </row>
    <row r="396" spans="1:4" x14ac:dyDescent="0.2">
      <c r="A396" s="78" t="s">
        <v>1135</v>
      </c>
      <c r="B396" s="79" t="s">
        <v>1136</v>
      </c>
      <c r="C396" s="79" t="s">
        <v>1137</v>
      </c>
      <c r="D396" s="81" t="s">
        <v>1137</v>
      </c>
    </row>
  </sheetData>
  <sheetProtection algorithmName="SHA-512" hashValue="qj+hluIr4UnK6Xobu2ZJ3UiRndSF5qURJWiOnusegxWNRc0wNKPz4EZG6BZTTfME61vVKcUZPvz9+KbrsyaDmQ==" saltValue="kImYSPHwSJxw9sGQb4ZoOg==" spinCount="100000" sheet="1" objects="1" scenarios="1"/>
  <pageMargins left="0.35433070866141736" right="0.23622047244094491" top="0.31496062992125984" bottom="0.19685039370078741" header="0.31496062992125984" footer="0.19685039370078741"/>
  <pageSetup scale="75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E220"/>
  <sheetViews>
    <sheetView showGridLines="0" topLeftCell="A110" zoomScale="85" zoomScaleNormal="85" workbookViewId="0">
      <selection activeCell="K131" sqref="J131:K131"/>
    </sheetView>
  </sheetViews>
  <sheetFormatPr baseColWidth="10" defaultColWidth="9.140625" defaultRowHeight="15" x14ac:dyDescent="0.25"/>
  <cols>
    <col min="1" max="1" width="87.7109375" customWidth="1"/>
    <col min="2" max="2" width="28.7109375" customWidth="1"/>
    <col min="3" max="3" width="12.85546875" bestFit="1" customWidth="1"/>
    <col min="4" max="4" width="15.42578125" bestFit="1" customWidth="1"/>
    <col min="5" max="5" width="9.140625" style="1"/>
  </cols>
  <sheetData>
    <row r="1" spans="1:5" ht="15.75" thickBot="1" x14ac:dyDescent="0.3">
      <c r="A1" s="21" t="s">
        <v>514</v>
      </c>
      <c r="B1" s="22"/>
    </row>
    <row r="2" spans="1:5" ht="15.75" thickBot="1" x14ac:dyDescent="0.3">
      <c r="A2" s="21" t="s">
        <v>515</v>
      </c>
      <c r="B2" s="22"/>
    </row>
    <row r="3" spans="1:5" ht="15.75" thickBot="1" x14ac:dyDescent="0.3">
      <c r="A3" s="23" t="s">
        <v>246</v>
      </c>
      <c r="B3" s="24" t="s">
        <v>247</v>
      </c>
      <c r="D3">
        <v>42</v>
      </c>
      <c r="E3" s="1">
        <v>42</v>
      </c>
    </row>
    <row r="4" spans="1:5" ht="15.75" thickBot="1" x14ac:dyDescent="0.3">
      <c r="A4" s="25" t="s">
        <v>516</v>
      </c>
      <c r="B4" s="26">
        <v>10</v>
      </c>
      <c r="D4">
        <f>D3+7</f>
        <v>49</v>
      </c>
      <c r="E4" s="1">
        <v>35</v>
      </c>
    </row>
    <row r="5" spans="1:5" ht="15.75" thickBot="1" x14ac:dyDescent="0.3">
      <c r="A5" s="27" t="s">
        <v>517</v>
      </c>
      <c r="B5" s="26">
        <v>11</v>
      </c>
      <c r="D5">
        <f t="shared" ref="D5:D16" si="0">D4+7</f>
        <v>56</v>
      </c>
      <c r="E5" s="1">
        <v>28</v>
      </c>
    </row>
    <row r="6" spans="1:5" ht="15.75" thickBot="1" x14ac:dyDescent="0.3">
      <c r="A6" s="27" t="s">
        <v>518</v>
      </c>
      <c r="B6" s="26">
        <v>12</v>
      </c>
      <c r="D6">
        <f t="shared" si="0"/>
        <v>63</v>
      </c>
      <c r="E6" s="1">
        <v>21</v>
      </c>
    </row>
    <row r="7" spans="1:5" ht="15.75" thickBot="1" x14ac:dyDescent="0.3">
      <c r="A7" s="58" t="s">
        <v>651</v>
      </c>
      <c r="B7" s="26">
        <v>13</v>
      </c>
      <c r="D7">
        <f t="shared" si="0"/>
        <v>70</v>
      </c>
      <c r="E7" s="1">
        <v>14</v>
      </c>
    </row>
    <row r="8" spans="1:5" ht="15.75" thickBot="1" x14ac:dyDescent="0.3">
      <c r="A8" s="59" t="s">
        <v>652</v>
      </c>
      <c r="B8" s="26">
        <v>14</v>
      </c>
      <c r="D8">
        <f>D7+7</f>
        <v>77</v>
      </c>
      <c r="E8" s="1">
        <v>7</v>
      </c>
    </row>
    <row r="9" spans="1:5" ht="15.75" thickBot="1" x14ac:dyDescent="0.3">
      <c r="A9" s="59" t="s">
        <v>722</v>
      </c>
      <c r="B9" s="26">
        <v>15</v>
      </c>
    </row>
    <row r="10" spans="1:5" ht="15.75" thickBot="1" x14ac:dyDescent="0.3">
      <c r="A10" s="28" t="s">
        <v>519</v>
      </c>
      <c r="B10" s="26">
        <v>20</v>
      </c>
      <c r="D10">
        <f>D8+7</f>
        <v>84</v>
      </c>
    </row>
    <row r="11" spans="1:5" ht="15.75" thickBot="1" x14ac:dyDescent="0.3">
      <c r="A11" s="29" t="s">
        <v>520</v>
      </c>
      <c r="B11" s="26">
        <v>30</v>
      </c>
      <c r="D11">
        <f t="shared" si="0"/>
        <v>91</v>
      </c>
    </row>
    <row r="12" spans="1:5" ht="15.75" thickBot="1" x14ac:dyDescent="0.3">
      <c r="A12" s="25" t="s">
        <v>521</v>
      </c>
      <c r="B12" s="26">
        <v>40</v>
      </c>
      <c r="D12">
        <f t="shared" si="0"/>
        <v>98</v>
      </c>
    </row>
    <row r="13" spans="1:5" ht="15.75" thickBot="1" x14ac:dyDescent="0.3">
      <c r="A13" s="30" t="s">
        <v>522</v>
      </c>
      <c r="B13" s="26">
        <v>50</v>
      </c>
      <c r="D13">
        <f t="shared" si="0"/>
        <v>105</v>
      </c>
    </row>
    <row r="14" spans="1:5" ht="15.75" thickBot="1" x14ac:dyDescent="0.3">
      <c r="A14" s="25" t="s">
        <v>523</v>
      </c>
      <c r="B14" s="26">
        <v>60</v>
      </c>
      <c r="D14">
        <f t="shared" si="0"/>
        <v>112</v>
      </c>
    </row>
    <row r="15" spans="1:5" ht="15.75" thickBot="1" x14ac:dyDescent="0.3">
      <c r="A15" s="31" t="s">
        <v>524</v>
      </c>
      <c r="B15" s="26">
        <v>61</v>
      </c>
      <c r="D15">
        <f>D14+7</f>
        <v>119</v>
      </c>
    </row>
    <row r="16" spans="1:5" ht="15.75" thickBot="1" x14ac:dyDescent="0.3">
      <c r="A16" s="25" t="s">
        <v>525</v>
      </c>
      <c r="B16" s="26">
        <v>70</v>
      </c>
      <c r="D16">
        <f t="shared" si="0"/>
        <v>126</v>
      </c>
    </row>
    <row r="17" spans="1:2" ht="15.75" thickBot="1" x14ac:dyDescent="0.3">
      <c r="A17" s="32" t="s">
        <v>526</v>
      </c>
      <c r="B17" s="26">
        <v>80</v>
      </c>
    </row>
    <row r="18" spans="1:2" ht="15.75" thickBot="1" x14ac:dyDescent="0.3">
      <c r="A18" s="33" t="s">
        <v>527</v>
      </c>
      <c r="B18" s="26">
        <v>90</v>
      </c>
    </row>
    <row r="19" spans="1:2" ht="15.75" thickBot="1" x14ac:dyDescent="0.3">
      <c r="A19" s="34"/>
      <c r="B19" s="35"/>
    </row>
    <row r="20" spans="1:2" ht="15.75" thickBot="1" x14ac:dyDescent="0.3">
      <c r="A20" s="36" t="s">
        <v>528</v>
      </c>
      <c r="B20" s="37"/>
    </row>
    <row r="21" spans="1:2" ht="15.75" thickBot="1" x14ac:dyDescent="0.3">
      <c r="A21" s="21" t="s">
        <v>529</v>
      </c>
      <c r="B21" s="22"/>
    </row>
    <row r="22" spans="1:2" ht="15.75" thickBot="1" x14ac:dyDescent="0.3">
      <c r="A22" s="38" t="s">
        <v>246</v>
      </c>
      <c r="B22" s="39" t="s">
        <v>247</v>
      </c>
    </row>
    <row r="23" spans="1:2" ht="15.75" thickBot="1" x14ac:dyDescent="0.3">
      <c r="A23" s="21" t="s">
        <v>530</v>
      </c>
      <c r="B23" s="40" t="s">
        <v>531</v>
      </c>
    </row>
    <row r="24" spans="1:2" ht="15.75" thickBot="1" x14ac:dyDescent="0.3">
      <c r="A24" s="41" t="s">
        <v>532</v>
      </c>
      <c r="B24" s="42" t="s">
        <v>533</v>
      </c>
    </row>
    <row r="25" spans="1:2" ht="15.75" thickBot="1" x14ac:dyDescent="0.3">
      <c r="A25" s="41" t="s">
        <v>534</v>
      </c>
      <c r="B25" s="42" t="s">
        <v>535</v>
      </c>
    </row>
    <row r="26" spans="1:2" ht="15.75" thickBot="1" x14ac:dyDescent="0.3">
      <c r="A26" s="41" t="s">
        <v>536</v>
      </c>
      <c r="B26" s="42" t="s">
        <v>537</v>
      </c>
    </row>
    <row r="27" spans="1:2" ht="15.75" thickBot="1" x14ac:dyDescent="0.3">
      <c r="A27" s="41" t="s">
        <v>538</v>
      </c>
      <c r="B27" s="54" t="s">
        <v>539</v>
      </c>
    </row>
    <row r="28" spans="1:2" ht="15.75" thickBot="1" x14ac:dyDescent="0.3">
      <c r="A28" s="41" t="s">
        <v>540</v>
      </c>
      <c r="B28" s="42" t="s">
        <v>541</v>
      </c>
    </row>
    <row r="29" spans="1:2" ht="26.25" thickBot="1" x14ac:dyDescent="0.3">
      <c r="A29" s="77" t="s">
        <v>793</v>
      </c>
      <c r="B29" s="54" t="s">
        <v>716</v>
      </c>
    </row>
    <row r="30" spans="1:2" ht="26.25" thickBot="1" x14ac:dyDescent="0.3">
      <c r="A30" s="77" t="s">
        <v>794</v>
      </c>
      <c r="B30" s="54" t="s">
        <v>718</v>
      </c>
    </row>
    <row r="31" spans="1:2" ht="26.25" thickBot="1" x14ac:dyDescent="0.3">
      <c r="A31" s="77" t="s">
        <v>795</v>
      </c>
      <c r="B31" s="54" t="s">
        <v>796</v>
      </c>
    </row>
    <row r="32" spans="1:2" ht="26.25" thickBot="1" x14ac:dyDescent="0.3">
      <c r="A32" s="77" t="s">
        <v>797</v>
      </c>
      <c r="B32" s="54" t="s">
        <v>798</v>
      </c>
    </row>
    <row r="33" spans="1:2" ht="15.75" thickBot="1" x14ac:dyDescent="0.3">
      <c r="A33" s="41" t="s">
        <v>542</v>
      </c>
      <c r="B33" s="42" t="s">
        <v>543</v>
      </c>
    </row>
    <row r="34" spans="1:2" ht="15.75" thickBot="1" x14ac:dyDescent="0.3">
      <c r="A34" s="41" t="s">
        <v>544</v>
      </c>
      <c r="B34" s="42" t="s">
        <v>545</v>
      </c>
    </row>
    <row r="35" spans="1:2" ht="15.75" thickBot="1" x14ac:dyDescent="0.3">
      <c r="A35" s="21" t="s">
        <v>546</v>
      </c>
      <c r="B35" s="43" t="s">
        <v>547</v>
      </c>
    </row>
    <row r="36" spans="1:2" ht="15.75" thickBot="1" x14ac:dyDescent="0.3">
      <c r="A36" s="41" t="s">
        <v>548</v>
      </c>
      <c r="B36" s="42" t="s">
        <v>549</v>
      </c>
    </row>
    <row r="37" spans="1:2" ht="15.75" thickBot="1" x14ac:dyDescent="0.3">
      <c r="A37" s="21" t="s">
        <v>524</v>
      </c>
      <c r="B37" s="44">
        <v>61</v>
      </c>
    </row>
    <row r="38" spans="1:2" ht="15.75" thickBot="1" x14ac:dyDescent="0.3">
      <c r="A38" s="41" t="s">
        <v>550</v>
      </c>
      <c r="B38" s="42" t="s">
        <v>535</v>
      </c>
    </row>
    <row r="39" spans="1:2" ht="15.75" thickBot="1" x14ac:dyDescent="0.3">
      <c r="A39" s="41" t="s">
        <v>551</v>
      </c>
      <c r="B39" s="42" t="s">
        <v>537</v>
      </c>
    </row>
    <row r="40" spans="1:2" ht="15.75" thickBot="1" x14ac:dyDescent="0.3">
      <c r="A40" s="41" t="s">
        <v>552</v>
      </c>
      <c r="B40" s="42" t="s">
        <v>539</v>
      </c>
    </row>
    <row r="41" spans="1:2" ht="15.75" thickBot="1" x14ac:dyDescent="0.3">
      <c r="A41" s="41" t="s">
        <v>553</v>
      </c>
      <c r="B41" s="42" t="s">
        <v>541</v>
      </c>
    </row>
    <row r="42" spans="1:2" ht="15.75" thickBot="1" x14ac:dyDescent="0.3">
      <c r="A42" s="41" t="s">
        <v>554</v>
      </c>
      <c r="B42" s="42" t="s">
        <v>543</v>
      </c>
    </row>
    <row r="43" spans="1:2" ht="15.75" thickBot="1" x14ac:dyDescent="0.3">
      <c r="A43" s="41" t="s">
        <v>555</v>
      </c>
      <c r="B43" s="42" t="s">
        <v>545</v>
      </c>
    </row>
    <row r="44" spans="1:2" ht="15.75" thickBot="1" x14ac:dyDescent="0.3">
      <c r="A44" s="41" t="s">
        <v>556</v>
      </c>
      <c r="B44" s="42" t="s">
        <v>549</v>
      </c>
    </row>
    <row r="45" spans="1:2" ht="15.75" thickBot="1" x14ac:dyDescent="0.3">
      <c r="A45" s="21" t="s">
        <v>557</v>
      </c>
      <c r="B45" s="45">
        <v>20</v>
      </c>
    </row>
    <row r="46" spans="1:2" ht="15.75" thickBot="1" x14ac:dyDescent="0.3">
      <c r="A46" s="41" t="s">
        <v>534</v>
      </c>
      <c r="B46" s="42" t="s">
        <v>535</v>
      </c>
    </row>
    <row r="47" spans="1:2" ht="15.75" thickBot="1" x14ac:dyDescent="0.3">
      <c r="A47" s="41" t="s">
        <v>536</v>
      </c>
      <c r="B47" s="42" t="s">
        <v>537</v>
      </c>
    </row>
    <row r="48" spans="1:2" ht="15.75" thickBot="1" x14ac:dyDescent="0.3">
      <c r="A48" s="41" t="s">
        <v>538</v>
      </c>
      <c r="B48" s="42" t="s">
        <v>539</v>
      </c>
    </row>
    <row r="49" spans="1:2" ht="15.75" thickBot="1" x14ac:dyDescent="0.3">
      <c r="A49" s="41" t="s">
        <v>558</v>
      </c>
      <c r="B49" s="42" t="s">
        <v>559</v>
      </c>
    </row>
    <row r="50" spans="1:2" ht="15.75" thickBot="1" x14ac:dyDescent="0.3">
      <c r="A50" s="41" t="s">
        <v>540</v>
      </c>
      <c r="B50" s="42" t="s">
        <v>541</v>
      </c>
    </row>
    <row r="51" spans="1:2" ht="15.75" thickBot="1" x14ac:dyDescent="0.3">
      <c r="A51" s="41" t="s">
        <v>560</v>
      </c>
      <c r="B51" s="42" t="s">
        <v>561</v>
      </c>
    </row>
    <row r="52" spans="1:2" ht="15.75" thickBot="1" x14ac:dyDescent="0.3">
      <c r="A52" s="41" t="s">
        <v>542</v>
      </c>
      <c r="B52" s="42" t="s">
        <v>543</v>
      </c>
    </row>
    <row r="53" spans="1:2" ht="15.75" thickBot="1" x14ac:dyDescent="0.3">
      <c r="A53" s="41" t="s">
        <v>544</v>
      </c>
      <c r="B53" s="42" t="s">
        <v>545</v>
      </c>
    </row>
    <row r="54" spans="1:2" ht="15.75" thickBot="1" x14ac:dyDescent="0.3">
      <c r="A54" s="21" t="s">
        <v>281</v>
      </c>
      <c r="B54" s="46">
        <v>30</v>
      </c>
    </row>
    <row r="55" spans="1:2" ht="15.75" thickBot="1" x14ac:dyDescent="0.3">
      <c r="A55" s="41" t="s">
        <v>562</v>
      </c>
      <c r="B55" s="42" t="s">
        <v>563</v>
      </c>
    </row>
    <row r="56" spans="1:2" ht="15.75" thickBot="1" x14ac:dyDescent="0.3">
      <c r="A56" s="41" t="s">
        <v>564</v>
      </c>
      <c r="B56" s="42" t="s">
        <v>565</v>
      </c>
    </row>
    <row r="57" spans="1:2" ht="15.75" thickBot="1" x14ac:dyDescent="0.3">
      <c r="A57" s="41" t="s">
        <v>566</v>
      </c>
      <c r="B57" s="42" t="s">
        <v>567</v>
      </c>
    </row>
    <row r="58" spans="1:2" ht="15.75" thickBot="1" x14ac:dyDescent="0.3">
      <c r="A58" s="21" t="s">
        <v>457</v>
      </c>
      <c r="B58" s="47">
        <v>50</v>
      </c>
    </row>
    <row r="59" spans="1:2" ht="15.75" thickBot="1" x14ac:dyDescent="0.3">
      <c r="A59" s="48" t="s">
        <v>534</v>
      </c>
      <c r="B59" s="49" t="s">
        <v>535</v>
      </c>
    </row>
    <row r="60" spans="1:2" ht="15.75" thickBot="1" x14ac:dyDescent="0.3">
      <c r="A60" s="48" t="s">
        <v>536</v>
      </c>
      <c r="B60" s="49" t="s">
        <v>537</v>
      </c>
    </row>
    <row r="61" spans="1:2" ht="15.75" thickBot="1" x14ac:dyDescent="0.3">
      <c r="A61" s="48" t="s">
        <v>568</v>
      </c>
      <c r="B61" s="49" t="s">
        <v>569</v>
      </c>
    </row>
    <row r="62" spans="1:2" ht="15.75" thickBot="1" x14ac:dyDescent="0.3">
      <c r="A62" s="48" t="s">
        <v>538</v>
      </c>
      <c r="B62" s="49" t="s">
        <v>539</v>
      </c>
    </row>
    <row r="63" spans="1:2" ht="15.75" thickBot="1" x14ac:dyDescent="0.3">
      <c r="A63" s="48" t="s">
        <v>540</v>
      </c>
      <c r="B63" s="49" t="s">
        <v>541</v>
      </c>
    </row>
    <row r="64" spans="1:2" ht="15.75" thickBot="1" x14ac:dyDescent="0.3">
      <c r="A64" s="48" t="s">
        <v>542</v>
      </c>
      <c r="B64" s="49" t="s">
        <v>543</v>
      </c>
    </row>
    <row r="65" spans="1:2" ht="15.75" thickBot="1" x14ac:dyDescent="0.3">
      <c r="A65" s="48" t="s">
        <v>544</v>
      </c>
      <c r="B65" s="49" t="s">
        <v>545</v>
      </c>
    </row>
    <row r="66" spans="1:2" ht="15.75" thickBot="1" x14ac:dyDescent="0.3">
      <c r="A66" s="21" t="s">
        <v>457</v>
      </c>
      <c r="B66" s="50">
        <v>80</v>
      </c>
    </row>
    <row r="67" spans="1:2" ht="15.75" thickBot="1" x14ac:dyDescent="0.3">
      <c r="A67" s="48" t="s">
        <v>532</v>
      </c>
      <c r="B67" s="42" t="s">
        <v>533</v>
      </c>
    </row>
    <row r="68" spans="1:2" ht="15.75" thickBot="1" x14ac:dyDescent="0.3">
      <c r="A68" s="48" t="s">
        <v>534</v>
      </c>
      <c r="B68" s="42" t="s">
        <v>535</v>
      </c>
    </row>
    <row r="69" spans="1:2" ht="15.75" thickBot="1" x14ac:dyDescent="0.3">
      <c r="A69" s="48" t="s">
        <v>536</v>
      </c>
      <c r="B69" s="42" t="s">
        <v>537</v>
      </c>
    </row>
    <row r="70" spans="1:2" ht="15.75" thickBot="1" x14ac:dyDescent="0.3">
      <c r="A70" s="48" t="s">
        <v>538</v>
      </c>
      <c r="B70" s="42" t="s">
        <v>539</v>
      </c>
    </row>
    <row r="71" spans="1:2" ht="15.75" thickBot="1" x14ac:dyDescent="0.3">
      <c r="A71" s="48" t="s">
        <v>540</v>
      </c>
      <c r="B71" s="42" t="s">
        <v>541</v>
      </c>
    </row>
    <row r="72" spans="1:2" ht="15.75" thickBot="1" x14ac:dyDescent="0.3">
      <c r="A72" s="48" t="s">
        <v>542</v>
      </c>
      <c r="B72" s="42" t="s">
        <v>543</v>
      </c>
    </row>
    <row r="73" spans="1:2" ht="15.75" thickBot="1" x14ac:dyDescent="0.3">
      <c r="A73" s="48" t="s">
        <v>544</v>
      </c>
      <c r="B73" s="42" t="s">
        <v>545</v>
      </c>
    </row>
    <row r="74" spans="1:2" ht="15.75" thickBot="1" x14ac:dyDescent="0.3">
      <c r="A74" s="48" t="s">
        <v>558</v>
      </c>
      <c r="B74" s="49" t="s">
        <v>559</v>
      </c>
    </row>
    <row r="75" spans="1:2" ht="15.75" thickBot="1" x14ac:dyDescent="0.3">
      <c r="A75" s="48" t="s">
        <v>560</v>
      </c>
      <c r="B75" s="49" t="s">
        <v>561</v>
      </c>
    </row>
    <row r="76" spans="1:2" ht="15.75" thickBot="1" x14ac:dyDescent="0.3">
      <c r="A76" s="48" t="s">
        <v>562</v>
      </c>
      <c r="B76" s="49" t="s">
        <v>563</v>
      </c>
    </row>
    <row r="77" spans="1:2" ht="15.75" thickBot="1" x14ac:dyDescent="0.3">
      <c r="A77" s="48" t="s">
        <v>564</v>
      </c>
      <c r="B77" s="49" t="s">
        <v>565</v>
      </c>
    </row>
    <row r="78" spans="1:2" ht="15.75" thickBot="1" x14ac:dyDescent="0.3">
      <c r="A78" s="48" t="s">
        <v>566</v>
      </c>
      <c r="B78" s="49" t="s">
        <v>567</v>
      </c>
    </row>
    <row r="79" spans="1:2" ht="15.75" thickBot="1" x14ac:dyDescent="0.3">
      <c r="A79" s="48" t="s">
        <v>568</v>
      </c>
      <c r="B79" s="49" t="s">
        <v>569</v>
      </c>
    </row>
    <row r="80" spans="1:2" ht="15.75" thickBot="1" x14ac:dyDescent="0.3">
      <c r="A80" s="211" t="s">
        <v>570</v>
      </c>
      <c r="B80" s="212"/>
    </row>
    <row r="81" spans="1:2" ht="15.75" thickBot="1" x14ac:dyDescent="0.3">
      <c r="A81" s="20" t="s">
        <v>571</v>
      </c>
      <c r="B81" s="51" t="s">
        <v>537</v>
      </c>
    </row>
    <row r="82" spans="1:2" ht="15.75" thickBot="1" x14ac:dyDescent="0.3">
      <c r="A82" s="20" t="s">
        <v>572</v>
      </c>
      <c r="B82" s="51" t="s">
        <v>539</v>
      </c>
    </row>
    <row r="83" spans="1:2" ht="15.75" thickBot="1" x14ac:dyDescent="0.3">
      <c r="A83" s="20" t="s">
        <v>573</v>
      </c>
      <c r="B83" s="51" t="s">
        <v>559</v>
      </c>
    </row>
    <row r="84" spans="1:2" ht="15.75" thickBot="1" x14ac:dyDescent="0.3">
      <c r="A84" s="20" t="s">
        <v>574</v>
      </c>
      <c r="B84" s="51" t="s">
        <v>541</v>
      </c>
    </row>
    <row r="85" spans="1:2" ht="15.75" thickBot="1" x14ac:dyDescent="0.3">
      <c r="A85" s="20" t="s">
        <v>575</v>
      </c>
      <c r="B85" s="51" t="s">
        <v>561</v>
      </c>
    </row>
    <row r="86" spans="1:2" ht="15.75" thickBot="1" x14ac:dyDescent="0.3">
      <c r="A86" s="20" t="s">
        <v>576</v>
      </c>
      <c r="B86" s="51" t="s">
        <v>543</v>
      </c>
    </row>
    <row r="87" spans="1:2" ht="15.75" thickBot="1" x14ac:dyDescent="0.3">
      <c r="A87" s="20" t="s">
        <v>577</v>
      </c>
      <c r="B87" s="51" t="s">
        <v>545</v>
      </c>
    </row>
    <row r="88" spans="1:2" ht="15.75" thickBot="1" x14ac:dyDescent="0.3">
      <c r="A88" s="20" t="s">
        <v>578</v>
      </c>
      <c r="B88" s="51" t="s">
        <v>549</v>
      </c>
    </row>
    <row r="89" spans="1:2" ht="15.75" thickBot="1" x14ac:dyDescent="0.3">
      <c r="A89" s="74" t="s">
        <v>721</v>
      </c>
      <c r="B89" s="75">
        <v>13</v>
      </c>
    </row>
    <row r="90" spans="1:2" ht="15.75" thickBot="1" x14ac:dyDescent="0.3">
      <c r="A90" s="20" t="s">
        <v>536</v>
      </c>
      <c r="B90" s="51" t="s">
        <v>537</v>
      </c>
    </row>
    <row r="91" spans="1:2" ht="15.75" thickBot="1" x14ac:dyDescent="0.3">
      <c r="A91" s="20" t="s">
        <v>538</v>
      </c>
      <c r="B91" s="51" t="s">
        <v>539</v>
      </c>
    </row>
    <row r="92" spans="1:2" ht="15.75" thickBot="1" x14ac:dyDescent="0.3">
      <c r="A92" s="20" t="s">
        <v>712</v>
      </c>
      <c r="B92" s="51" t="s">
        <v>713</v>
      </c>
    </row>
    <row r="93" spans="1:2" ht="15.75" thickBot="1" x14ac:dyDescent="0.3">
      <c r="A93" s="74" t="s">
        <v>720</v>
      </c>
      <c r="B93" s="75">
        <v>14</v>
      </c>
    </row>
    <row r="94" spans="1:2" ht="15.75" thickBot="1" x14ac:dyDescent="0.3">
      <c r="A94" s="20" t="s">
        <v>538</v>
      </c>
      <c r="B94" s="51" t="s">
        <v>539</v>
      </c>
    </row>
    <row r="95" spans="1:2" ht="15.75" thickBot="1" x14ac:dyDescent="0.3">
      <c r="A95" s="20" t="s">
        <v>714</v>
      </c>
      <c r="B95" s="51" t="s">
        <v>541</v>
      </c>
    </row>
    <row r="96" spans="1:2" ht="15.75" thickBot="1" x14ac:dyDescent="0.3">
      <c r="A96" s="20" t="s">
        <v>542</v>
      </c>
      <c r="B96" s="51" t="s">
        <v>543</v>
      </c>
    </row>
    <row r="97" spans="1:2" ht="15.75" thickBot="1" x14ac:dyDescent="0.3">
      <c r="A97" s="20" t="s">
        <v>544</v>
      </c>
      <c r="B97" s="51" t="s">
        <v>545</v>
      </c>
    </row>
    <row r="98" spans="1:2" ht="15.75" thickBot="1" x14ac:dyDescent="0.3">
      <c r="A98" s="74" t="s">
        <v>719</v>
      </c>
      <c r="B98" s="75">
        <v>15</v>
      </c>
    </row>
    <row r="99" spans="1:2" ht="15.75" thickBot="1" x14ac:dyDescent="0.3">
      <c r="A99" s="20" t="s">
        <v>536</v>
      </c>
      <c r="B99" s="51" t="s">
        <v>537</v>
      </c>
    </row>
    <row r="100" spans="1:2" ht="15.75" thickBot="1" x14ac:dyDescent="0.3">
      <c r="A100" s="20" t="s">
        <v>538</v>
      </c>
      <c r="B100" s="51" t="s">
        <v>539</v>
      </c>
    </row>
    <row r="101" spans="1:2" ht="15.75" thickBot="1" x14ac:dyDescent="0.3">
      <c r="A101" s="20" t="s">
        <v>715</v>
      </c>
      <c r="B101" s="51" t="s">
        <v>716</v>
      </c>
    </row>
    <row r="102" spans="1:2" ht="15.75" thickBot="1" x14ac:dyDescent="0.3">
      <c r="A102" s="20" t="s">
        <v>714</v>
      </c>
      <c r="B102" s="51" t="s">
        <v>541</v>
      </c>
    </row>
    <row r="103" spans="1:2" ht="15.75" thickBot="1" x14ac:dyDescent="0.3">
      <c r="A103" s="20" t="s">
        <v>717</v>
      </c>
      <c r="B103" s="51" t="s">
        <v>718</v>
      </c>
    </row>
    <row r="104" spans="1:2" ht="15.75" thickBot="1" x14ac:dyDescent="0.3">
      <c r="A104" s="20" t="s">
        <v>542</v>
      </c>
      <c r="B104" s="51" t="s">
        <v>543</v>
      </c>
    </row>
    <row r="105" spans="1:2" ht="15.75" thickBot="1" x14ac:dyDescent="0.3">
      <c r="A105" s="20" t="s">
        <v>544</v>
      </c>
      <c r="B105" s="51" t="s">
        <v>545</v>
      </c>
    </row>
    <row r="106" spans="1:2" x14ac:dyDescent="0.25">
      <c r="A106" s="72"/>
      <c r="B106" s="73"/>
    </row>
    <row r="107" spans="1:2" x14ac:dyDescent="0.25">
      <c r="A107" s="72"/>
      <c r="B107" s="73"/>
    </row>
    <row r="108" spans="1:2" x14ac:dyDescent="0.25">
      <c r="A108" s="72"/>
      <c r="B108" s="73"/>
    </row>
    <row r="109" spans="1:2" x14ac:dyDescent="0.25">
      <c r="A109" s="72"/>
      <c r="B109" s="73"/>
    </row>
    <row r="110" spans="1:2" x14ac:dyDescent="0.25">
      <c r="A110" s="72"/>
      <c r="B110" s="73"/>
    </row>
    <row r="111" spans="1:2" x14ac:dyDescent="0.25">
      <c r="A111" s="72"/>
      <c r="B111" s="73"/>
    </row>
    <row r="112" spans="1:2" x14ac:dyDescent="0.25">
      <c r="A112" s="35"/>
      <c r="B112" s="35"/>
    </row>
    <row r="113" spans="1:5" ht="15.75" thickBot="1" x14ac:dyDescent="0.3">
      <c r="A113" s="3" t="s">
        <v>244</v>
      </c>
    </row>
    <row r="114" spans="1:5" ht="15.75" thickBot="1" x14ac:dyDescent="0.3">
      <c r="A114" s="209" t="s">
        <v>274</v>
      </c>
      <c r="B114" s="210"/>
      <c r="C114" s="12" t="s">
        <v>272</v>
      </c>
      <c r="D114" s="12"/>
    </row>
    <row r="115" spans="1:5" ht="15.75" thickBot="1" x14ac:dyDescent="0.3">
      <c r="A115" s="209" t="s">
        <v>269</v>
      </c>
      <c r="B115" s="210"/>
      <c r="C115" s="1" t="s">
        <v>36</v>
      </c>
      <c r="D115" s="1" t="s">
        <v>273</v>
      </c>
      <c r="E115" s="1" t="s">
        <v>0</v>
      </c>
    </row>
    <row r="116" spans="1:5" ht="15.75" thickBot="1" x14ac:dyDescent="0.3">
      <c r="A116" s="4" t="s">
        <v>246</v>
      </c>
      <c r="B116" s="5" t="s">
        <v>247</v>
      </c>
      <c r="C116" s="2">
        <v>45627</v>
      </c>
      <c r="D116" s="2">
        <v>45657</v>
      </c>
      <c r="E116" s="76">
        <v>13</v>
      </c>
    </row>
    <row r="117" spans="1:5" ht="15.75" thickBot="1" x14ac:dyDescent="0.3">
      <c r="A117" s="6" t="s">
        <v>270</v>
      </c>
      <c r="B117" s="10" t="s">
        <v>10</v>
      </c>
      <c r="C117" s="2">
        <v>45292</v>
      </c>
      <c r="D117" s="2">
        <v>45626</v>
      </c>
      <c r="E117" s="76">
        <v>14</v>
      </c>
    </row>
    <row r="118" spans="1:5" ht="15.75" thickBot="1" x14ac:dyDescent="0.3">
      <c r="A118" s="6" t="s">
        <v>23</v>
      </c>
      <c r="B118" s="10" t="s">
        <v>2</v>
      </c>
      <c r="C118" s="11">
        <v>45658</v>
      </c>
      <c r="D118" s="11">
        <v>45688</v>
      </c>
      <c r="E118" s="76" t="s">
        <v>9</v>
      </c>
    </row>
    <row r="119" spans="1:5" ht="15.75" thickBot="1" x14ac:dyDescent="0.3">
      <c r="C119" s="2">
        <v>45689</v>
      </c>
      <c r="D119" s="2">
        <v>45716</v>
      </c>
      <c r="E119" s="76" t="s">
        <v>12</v>
      </c>
    </row>
    <row r="120" spans="1:5" ht="15.75" thickBot="1" x14ac:dyDescent="0.3">
      <c r="A120" s="213" t="s">
        <v>474</v>
      </c>
      <c r="B120" s="214"/>
      <c r="C120" s="2">
        <v>45717</v>
      </c>
      <c r="D120" s="2">
        <v>45747</v>
      </c>
      <c r="E120" s="76" t="s">
        <v>7</v>
      </c>
    </row>
    <row r="121" spans="1:5" ht="15.75" thickBot="1" x14ac:dyDescent="0.3">
      <c r="A121" s="213" t="s">
        <v>484</v>
      </c>
      <c r="B121" s="214"/>
      <c r="C121" s="2">
        <v>45748</v>
      </c>
      <c r="D121" s="2">
        <v>45777</v>
      </c>
      <c r="E121" s="76" t="s">
        <v>8</v>
      </c>
    </row>
    <row r="122" spans="1:5" ht="15.75" thickBot="1" x14ac:dyDescent="0.3">
      <c r="A122" s="13" t="s">
        <v>246</v>
      </c>
      <c r="B122" s="14" t="s">
        <v>247</v>
      </c>
      <c r="C122" s="2">
        <v>45778</v>
      </c>
      <c r="D122" s="2">
        <v>45808</v>
      </c>
      <c r="E122" s="76" t="s">
        <v>11</v>
      </c>
    </row>
    <row r="123" spans="1:5" ht="15.75" thickBot="1" x14ac:dyDescent="0.3">
      <c r="A123" s="215" t="s">
        <v>485</v>
      </c>
      <c r="B123" s="216"/>
      <c r="C123" s="2">
        <v>45809</v>
      </c>
      <c r="D123" s="2">
        <v>45838</v>
      </c>
      <c r="E123" s="76" t="s">
        <v>4</v>
      </c>
    </row>
    <row r="124" spans="1:5" ht="15.75" thickBot="1" x14ac:dyDescent="0.3">
      <c r="A124" s="15" t="s">
        <v>475</v>
      </c>
      <c r="B124" s="16" t="s">
        <v>476</v>
      </c>
      <c r="C124" s="2">
        <v>45839</v>
      </c>
      <c r="D124" s="2">
        <v>45869</v>
      </c>
      <c r="E124" s="76" t="s">
        <v>5</v>
      </c>
    </row>
    <row r="125" spans="1:5" ht="15.75" thickBot="1" x14ac:dyDescent="0.3">
      <c r="A125" s="15" t="s">
        <v>477</v>
      </c>
      <c r="B125" s="16" t="s">
        <v>478</v>
      </c>
      <c r="C125" s="2">
        <v>45870</v>
      </c>
      <c r="D125" s="2">
        <v>45900</v>
      </c>
      <c r="E125" s="76" t="s">
        <v>6</v>
      </c>
    </row>
    <row r="126" spans="1:5" ht="16.5" customHeight="1" thickBot="1" x14ac:dyDescent="0.3">
      <c r="A126" s="15" t="s">
        <v>486</v>
      </c>
      <c r="B126" s="16" t="s">
        <v>481</v>
      </c>
      <c r="C126" s="2">
        <v>45901</v>
      </c>
      <c r="D126" s="2">
        <v>45930</v>
      </c>
      <c r="E126" s="76" t="s">
        <v>1</v>
      </c>
    </row>
    <row r="127" spans="1:5" ht="18" customHeight="1" thickBot="1" x14ac:dyDescent="0.3">
      <c r="A127" s="15" t="s">
        <v>479</v>
      </c>
      <c r="B127" s="16" t="s">
        <v>480</v>
      </c>
      <c r="C127" s="2">
        <v>45931</v>
      </c>
      <c r="D127" s="2">
        <v>45961</v>
      </c>
      <c r="E127" s="76" t="s">
        <v>258</v>
      </c>
    </row>
    <row r="128" spans="1:5" ht="15.75" thickBot="1" x14ac:dyDescent="0.3">
      <c r="A128" s="15" t="s">
        <v>482</v>
      </c>
      <c r="B128" s="16" t="s">
        <v>483</v>
      </c>
      <c r="C128" s="2">
        <v>45962</v>
      </c>
      <c r="D128" s="2">
        <v>45991</v>
      </c>
      <c r="E128" s="76" t="s">
        <v>260</v>
      </c>
    </row>
    <row r="129" spans="1:5" ht="15.75" thickBot="1" x14ac:dyDescent="0.3">
      <c r="A129" s="215" t="s">
        <v>487</v>
      </c>
      <c r="B129" s="216"/>
      <c r="C129" s="2">
        <v>45992</v>
      </c>
      <c r="D129" s="2">
        <v>46022</v>
      </c>
      <c r="E129" s="76" t="s">
        <v>262</v>
      </c>
    </row>
    <row r="130" spans="1:5" ht="15.75" thickBot="1" x14ac:dyDescent="0.3">
      <c r="A130" s="15" t="s">
        <v>488</v>
      </c>
      <c r="B130" s="16" t="s">
        <v>489</v>
      </c>
    </row>
    <row r="131" spans="1:5" ht="15.75" thickBot="1" x14ac:dyDescent="0.3">
      <c r="A131" s="15" t="s">
        <v>490</v>
      </c>
      <c r="B131" s="16" t="s">
        <v>491</v>
      </c>
    </row>
    <row r="132" spans="1:5" ht="24.75" thickBot="1" x14ac:dyDescent="0.3">
      <c r="A132" s="15" t="s">
        <v>492</v>
      </c>
      <c r="B132" s="16" t="s">
        <v>493</v>
      </c>
    </row>
    <row r="133" spans="1:5" ht="24.75" thickBot="1" x14ac:dyDescent="0.3">
      <c r="A133" s="15" t="s">
        <v>494</v>
      </c>
      <c r="B133" s="16" t="s">
        <v>495</v>
      </c>
    </row>
    <row r="134" spans="1:5" ht="15.75" thickBot="1" x14ac:dyDescent="0.3">
      <c r="A134" s="63" t="s">
        <v>690</v>
      </c>
      <c r="B134" s="64" t="s">
        <v>496</v>
      </c>
    </row>
    <row r="135" spans="1:5" ht="36.75" thickBot="1" x14ac:dyDescent="0.3">
      <c r="A135" s="63" t="s">
        <v>691</v>
      </c>
      <c r="B135" s="64" t="s">
        <v>689</v>
      </c>
    </row>
    <row r="136" spans="1:5" ht="15.75" thickBot="1" x14ac:dyDescent="0.3">
      <c r="A136" s="15" t="s">
        <v>497</v>
      </c>
      <c r="B136" s="16" t="s">
        <v>498</v>
      </c>
    </row>
    <row r="137" spans="1:5" ht="15.75" thickBot="1" x14ac:dyDescent="0.3">
      <c r="A137" s="15" t="s">
        <v>499</v>
      </c>
      <c r="B137" s="16" t="s">
        <v>500</v>
      </c>
    </row>
    <row r="138" spans="1:5" ht="15.75" thickBot="1" x14ac:dyDescent="0.3">
      <c r="A138" s="15" t="s">
        <v>501</v>
      </c>
      <c r="B138" s="16" t="s">
        <v>502</v>
      </c>
    </row>
    <row r="139" spans="1:5" ht="15.75" thickBot="1" x14ac:dyDescent="0.3"/>
    <row r="140" spans="1:5" ht="15.75" thickBot="1" x14ac:dyDescent="0.3">
      <c r="A140" s="209" t="s">
        <v>509</v>
      </c>
      <c r="B140" s="210"/>
    </row>
    <row r="141" spans="1:5" ht="15.75" thickBot="1" x14ac:dyDescent="0.3">
      <c r="A141" s="209" t="s">
        <v>245</v>
      </c>
      <c r="B141" s="210"/>
    </row>
    <row r="142" spans="1:5" ht="15.75" thickBot="1" x14ac:dyDescent="0.3">
      <c r="A142" s="4" t="s">
        <v>246</v>
      </c>
      <c r="B142" s="5" t="s">
        <v>247</v>
      </c>
    </row>
    <row r="143" spans="1:5" ht="24.75" thickBot="1" x14ac:dyDescent="0.3">
      <c r="A143" s="20" t="s">
        <v>512</v>
      </c>
      <c r="B143" s="7" t="s">
        <v>510</v>
      </c>
    </row>
    <row r="144" spans="1:5" ht="24.75" thickBot="1" x14ac:dyDescent="0.3">
      <c r="A144" s="20" t="s">
        <v>513</v>
      </c>
      <c r="B144" s="7" t="s">
        <v>511</v>
      </c>
    </row>
    <row r="145" spans="1:2" ht="15.75" thickBot="1" x14ac:dyDescent="0.3">
      <c r="A145" s="6" t="s">
        <v>248</v>
      </c>
      <c r="B145" s="7" t="s">
        <v>9</v>
      </c>
    </row>
    <row r="146" spans="1:2" ht="15.75" thickBot="1" x14ac:dyDescent="0.3">
      <c r="A146" s="6" t="s">
        <v>249</v>
      </c>
      <c r="B146" s="7" t="s">
        <v>12</v>
      </c>
    </row>
    <row r="147" spans="1:2" ht="15.75" thickBot="1" x14ac:dyDescent="0.3">
      <c r="A147" s="6" t="s">
        <v>250</v>
      </c>
      <c r="B147" s="7" t="s">
        <v>7</v>
      </c>
    </row>
    <row r="148" spans="1:2" ht="15.75" thickBot="1" x14ac:dyDescent="0.3">
      <c r="A148" s="6" t="s">
        <v>251</v>
      </c>
      <c r="B148" s="7" t="s">
        <v>8</v>
      </c>
    </row>
    <row r="149" spans="1:2" ht="15.75" thickBot="1" x14ac:dyDescent="0.3">
      <c r="A149" s="6" t="s">
        <v>252</v>
      </c>
      <c r="B149" s="7" t="s">
        <v>11</v>
      </c>
    </row>
    <row r="150" spans="1:2" ht="15.75" thickBot="1" x14ac:dyDescent="0.3">
      <c r="A150" s="6" t="s">
        <v>253</v>
      </c>
      <c r="B150" s="7" t="s">
        <v>4</v>
      </c>
    </row>
    <row r="151" spans="1:2" ht="15.75" thickBot="1" x14ac:dyDescent="0.3">
      <c r="A151" s="6" t="s">
        <v>254</v>
      </c>
      <c r="B151" s="7" t="s">
        <v>5</v>
      </c>
    </row>
    <row r="152" spans="1:2" ht="15.75" thickBot="1" x14ac:dyDescent="0.3">
      <c r="A152" s="6" t="s">
        <v>255</v>
      </c>
      <c r="B152" s="7" t="s">
        <v>6</v>
      </c>
    </row>
    <row r="153" spans="1:2" ht="15.75" thickBot="1" x14ac:dyDescent="0.3">
      <c r="A153" s="6" t="s">
        <v>256</v>
      </c>
      <c r="B153" s="7" t="s">
        <v>1</v>
      </c>
    </row>
    <row r="154" spans="1:2" ht="15.75" thickBot="1" x14ac:dyDescent="0.3">
      <c r="A154" s="6" t="s">
        <v>257</v>
      </c>
      <c r="B154" s="7" t="s">
        <v>258</v>
      </c>
    </row>
    <row r="155" spans="1:2" ht="15.75" thickBot="1" x14ac:dyDescent="0.3">
      <c r="A155" s="6" t="s">
        <v>259</v>
      </c>
      <c r="B155" s="7" t="s">
        <v>260</v>
      </c>
    </row>
    <row r="156" spans="1:2" ht="15.75" thickBot="1" x14ac:dyDescent="0.3">
      <c r="A156" s="6" t="s">
        <v>261</v>
      </c>
      <c r="B156" s="7" t="s">
        <v>262</v>
      </c>
    </row>
    <row r="157" spans="1:2" ht="15.75" thickBot="1" x14ac:dyDescent="0.3"/>
    <row r="158" spans="1:2" ht="15.75" thickBot="1" x14ac:dyDescent="0.3">
      <c r="A158" s="209" t="s">
        <v>508</v>
      </c>
      <c r="B158" s="210"/>
    </row>
    <row r="159" spans="1:2" ht="15.75" thickBot="1" x14ac:dyDescent="0.3">
      <c r="A159" s="209" t="s">
        <v>263</v>
      </c>
      <c r="B159" s="210"/>
    </row>
    <row r="160" spans="1:2" ht="15.75" thickBot="1" x14ac:dyDescent="0.3">
      <c r="A160" s="4" t="s">
        <v>246</v>
      </c>
      <c r="B160" s="5" t="s">
        <v>247</v>
      </c>
    </row>
    <row r="161" spans="1:2" ht="15.75" thickBot="1" x14ac:dyDescent="0.3">
      <c r="A161" s="6" t="s">
        <v>264</v>
      </c>
      <c r="B161" s="8">
        <v>1</v>
      </c>
    </row>
    <row r="162" spans="1:2" ht="15.75" thickBot="1" x14ac:dyDescent="0.3">
      <c r="A162" s="6" t="s">
        <v>265</v>
      </c>
      <c r="B162" s="8">
        <v>2</v>
      </c>
    </row>
    <row r="163" spans="1:2" ht="15.75" thickBot="1" x14ac:dyDescent="0.3">
      <c r="A163" s="6" t="s">
        <v>266</v>
      </c>
      <c r="B163" s="8">
        <v>3</v>
      </c>
    </row>
    <row r="164" spans="1:2" ht="15.75" thickBot="1" x14ac:dyDescent="0.3">
      <c r="A164" s="6" t="s">
        <v>267</v>
      </c>
      <c r="B164" s="8">
        <v>4</v>
      </c>
    </row>
    <row r="165" spans="1:2" ht="15.75" thickBot="1" x14ac:dyDescent="0.3">
      <c r="A165" s="69" t="s">
        <v>703</v>
      </c>
      <c r="B165" s="70" t="s">
        <v>704</v>
      </c>
    </row>
    <row r="166" spans="1:2" ht="26.25" thickBot="1" x14ac:dyDescent="0.3">
      <c r="A166" s="69" t="s">
        <v>705</v>
      </c>
      <c r="B166" s="70" t="s">
        <v>706</v>
      </c>
    </row>
    <row r="167" spans="1:2" ht="15.75" thickBot="1" x14ac:dyDescent="0.3">
      <c r="A167" s="71" t="s">
        <v>707</v>
      </c>
      <c r="B167" s="70" t="s">
        <v>708</v>
      </c>
    </row>
    <row r="168" spans="1:2" ht="26.25" thickBot="1" x14ac:dyDescent="0.3">
      <c r="A168" s="71" t="s">
        <v>709</v>
      </c>
      <c r="B168" s="70" t="s">
        <v>710</v>
      </c>
    </row>
    <row r="169" spans="1:2" ht="15.75" thickBot="1" x14ac:dyDescent="0.3">
      <c r="A169" s="60" t="s">
        <v>268</v>
      </c>
      <c r="B169" s="61">
        <v>7</v>
      </c>
    </row>
    <row r="170" spans="1:2" ht="15.75" thickBot="1" x14ac:dyDescent="0.3">
      <c r="A170" s="60" t="s">
        <v>711</v>
      </c>
      <c r="B170" s="61">
        <v>8</v>
      </c>
    </row>
    <row r="171" spans="1:2" ht="15.75" thickBot="1" x14ac:dyDescent="0.3">
      <c r="A171" s="60" t="s">
        <v>683</v>
      </c>
      <c r="B171" s="61">
        <v>9</v>
      </c>
    </row>
    <row r="172" spans="1:2" ht="15.75" thickBot="1" x14ac:dyDescent="0.3">
      <c r="A172" s="60" t="s">
        <v>684</v>
      </c>
      <c r="B172" s="61">
        <v>10</v>
      </c>
    </row>
    <row r="173" spans="1:2" ht="15.75" thickBot="1" x14ac:dyDescent="0.3">
      <c r="A173" s="60" t="s">
        <v>685</v>
      </c>
      <c r="B173" s="61">
        <v>11</v>
      </c>
    </row>
    <row r="174" spans="1:2" ht="15.75" thickBot="1" x14ac:dyDescent="0.3">
      <c r="A174" s="60" t="s">
        <v>686</v>
      </c>
      <c r="B174" s="61">
        <v>12</v>
      </c>
    </row>
    <row r="175" spans="1:2" ht="15.75" thickBot="1" x14ac:dyDescent="0.3">
      <c r="A175" s="60" t="s">
        <v>1096</v>
      </c>
      <c r="B175" s="61">
        <v>14</v>
      </c>
    </row>
    <row r="176" spans="1:2" ht="15.75" thickBot="1" x14ac:dyDescent="0.3">
      <c r="A176" s="60"/>
      <c r="B176" s="61"/>
    </row>
    <row r="177" spans="1:2" ht="15.75" thickBot="1" x14ac:dyDescent="0.3"/>
    <row r="178" spans="1:2" ht="15.75" thickBot="1" x14ac:dyDescent="0.3">
      <c r="A178" s="209" t="s">
        <v>508</v>
      </c>
      <c r="B178" s="210"/>
    </row>
    <row r="179" spans="1:2" ht="15.75" thickBot="1" x14ac:dyDescent="0.3">
      <c r="A179" s="209" t="s">
        <v>271</v>
      </c>
      <c r="B179" s="210"/>
    </row>
    <row r="180" spans="1:2" ht="15.75" thickBot="1" x14ac:dyDescent="0.3">
      <c r="A180" s="4" t="s">
        <v>246</v>
      </c>
      <c r="B180" s="5" t="s">
        <v>247</v>
      </c>
    </row>
    <row r="181" spans="1:2" ht="15.75" thickBot="1" x14ac:dyDescent="0.3">
      <c r="A181" s="6" t="s">
        <v>27</v>
      </c>
      <c r="B181" s="17" t="s">
        <v>14</v>
      </c>
    </row>
    <row r="182" spans="1:2" ht="15.75" thickBot="1" x14ac:dyDescent="0.3">
      <c r="A182" s="6" t="s">
        <v>28</v>
      </c>
      <c r="B182" s="17" t="s">
        <v>15</v>
      </c>
    </row>
    <row r="183" spans="1:2" ht="15.75" thickBot="1" x14ac:dyDescent="0.3">
      <c r="A183" s="9" t="s">
        <v>29</v>
      </c>
      <c r="B183" s="18" t="s">
        <v>16</v>
      </c>
    </row>
    <row r="184" spans="1:2" ht="15.75" thickBot="1" x14ac:dyDescent="0.3">
      <c r="A184" s="9" t="s">
        <v>17</v>
      </c>
      <c r="B184" s="18" t="s">
        <v>3</v>
      </c>
    </row>
    <row r="185" spans="1:2" ht="15.75" thickBot="1" x14ac:dyDescent="0.3">
      <c r="A185" s="9" t="s">
        <v>583</v>
      </c>
      <c r="B185" s="18" t="s">
        <v>582</v>
      </c>
    </row>
    <row r="186" spans="1:2" ht="15.75" thickBot="1" x14ac:dyDescent="0.3">
      <c r="A186" s="9" t="s">
        <v>792</v>
      </c>
      <c r="B186" s="18" t="s">
        <v>791</v>
      </c>
    </row>
    <row r="187" spans="1:2" ht="15.75" thickBot="1" x14ac:dyDescent="0.3"/>
    <row r="188" spans="1:2" ht="15.75" thickBot="1" x14ac:dyDescent="0.3">
      <c r="A188" s="36" t="s">
        <v>634</v>
      </c>
      <c r="B188" s="37"/>
    </row>
    <row r="189" spans="1:2" ht="15.75" thickBot="1" x14ac:dyDescent="0.3">
      <c r="A189" s="4" t="s">
        <v>630</v>
      </c>
      <c r="B189" s="5" t="s">
        <v>247</v>
      </c>
    </row>
    <row r="190" spans="1:2" ht="27.75" thickBot="1" x14ac:dyDescent="0.3">
      <c r="A190" s="56" t="s">
        <v>635</v>
      </c>
      <c r="B190" s="57" t="s">
        <v>631</v>
      </c>
    </row>
    <row r="191" spans="1:2" ht="41.25" thickBot="1" x14ac:dyDescent="0.3">
      <c r="A191" s="56" t="s">
        <v>636</v>
      </c>
      <c r="B191" s="57" t="s">
        <v>10</v>
      </c>
    </row>
    <row r="192" spans="1:2" ht="27.75" thickBot="1" x14ac:dyDescent="0.3">
      <c r="A192" s="56" t="s">
        <v>637</v>
      </c>
      <c r="B192" s="57" t="s">
        <v>632</v>
      </c>
    </row>
    <row r="193" spans="1:2" ht="27.75" thickBot="1" x14ac:dyDescent="0.3">
      <c r="A193" s="56" t="s">
        <v>638</v>
      </c>
      <c r="B193" s="57" t="s">
        <v>633</v>
      </c>
    </row>
    <row r="194" spans="1:2" ht="27.75" thickBot="1" x14ac:dyDescent="0.3">
      <c r="A194" s="56" t="s">
        <v>639</v>
      </c>
      <c r="B194" s="57" t="s">
        <v>640</v>
      </c>
    </row>
    <row r="195" spans="1:2" ht="41.25" thickBot="1" x14ac:dyDescent="0.3">
      <c r="A195" s="56" t="s">
        <v>641</v>
      </c>
      <c r="B195" s="57" t="s">
        <v>642</v>
      </c>
    </row>
    <row r="197" spans="1:2" x14ac:dyDescent="0.25">
      <c r="B197" s="55" t="s">
        <v>476</v>
      </c>
    </row>
    <row r="198" spans="1:2" x14ac:dyDescent="0.25">
      <c r="B198" s="55" t="s">
        <v>478</v>
      </c>
    </row>
    <row r="199" spans="1:2" x14ac:dyDescent="0.25">
      <c r="B199" s="55" t="s">
        <v>481</v>
      </c>
    </row>
    <row r="200" spans="1:2" x14ac:dyDescent="0.25">
      <c r="B200" s="55" t="s">
        <v>480</v>
      </c>
    </row>
    <row r="201" spans="1:2" x14ac:dyDescent="0.25">
      <c r="B201" s="55" t="s">
        <v>483</v>
      </c>
    </row>
    <row r="202" spans="1:2" x14ac:dyDescent="0.25">
      <c r="B202" s="55" t="s">
        <v>489</v>
      </c>
    </row>
    <row r="203" spans="1:2" x14ac:dyDescent="0.25">
      <c r="B203" s="55" t="s">
        <v>491</v>
      </c>
    </row>
    <row r="204" spans="1:2" x14ac:dyDescent="0.25">
      <c r="B204" s="55" t="s">
        <v>493</v>
      </c>
    </row>
    <row r="205" spans="1:2" x14ac:dyDescent="0.25">
      <c r="B205" s="55" t="s">
        <v>495</v>
      </c>
    </row>
    <row r="206" spans="1:2" x14ac:dyDescent="0.25">
      <c r="B206" s="55" t="s">
        <v>496</v>
      </c>
    </row>
    <row r="207" spans="1:2" ht="15.75" thickBot="1" x14ac:dyDescent="0.3">
      <c r="B207" s="62" t="s">
        <v>689</v>
      </c>
    </row>
    <row r="208" spans="1:2" x14ac:dyDescent="0.25">
      <c r="B208" s="55" t="s">
        <v>498</v>
      </c>
    </row>
    <row r="209" spans="1:2" x14ac:dyDescent="0.25">
      <c r="B209" s="55" t="s">
        <v>500</v>
      </c>
    </row>
    <row r="210" spans="1:2" x14ac:dyDescent="0.25">
      <c r="B210" s="55" t="s">
        <v>502</v>
      </c>
    </row>
    <row r="213" spans="1:2" ht="15.75" thickBot="1" x14ac:dyDescent="0.3"/>
    <row r="214" spans="1:2" ht="15.75" thickBot="1" x14ac:dyDescent="0.3">
      <c r="A214" s="205" t="s">
        <v>692</v>
      </c>
      <c r="B214" s="206"/>
    </row>
    <row r="215" spans="1:2" ht="15.75" thickBot="1" x14ac:dyDescent="0.3">
      <c r="A215" s="207" t="s">
        <v>693</v>
      </c>
      <c r="B215" s="208"/>
    </row>
    <row r="216" spans="1:2" ht="15.75" thickBot="1" x14ac:dyDescent="0.3">
      <c r="A216" s="65" t="s">
        <v>694</v>
      </c>
      <c r="B216" s="66" t="s">
        <v>247</v>
      </c>
    </row>
    <row r="217" spans="1:2" ht="15.75" thickBot="1" x14ac:dyDescent="0.3">
      <c r="A217" s="67" t="s">
        <v>695</v>
      </c>
      <c r="B217" s="68" t="s">
        <v>696</v>
      </c>
    </row>
    <row r="218" spans="1:2" ht="15.75" thickBot="1" x14ac:dyDescent="0.3">
      <c r="A218" s="67" t="s">
        <v>697</v>
      </c>
      <c r="B218" s="68" t="s">
        <v>698</v>
      </c>
    </row>
    <row r="219" spans="1:2" ht="15.75" thickBot="1" x14ac:dyDescent="0.3">
      <c r="A219" s="67" t="s">
        <v>699</v>
      </c>
      <c r="B219" s="68" t="s">
        <v>700</v>
      </c>
    </row>
    <row r="220" spans="1:2" ht="15.75" thickBot="1" x14ac:dyDescent="0.3">
      <c r="A220" s="67" t="s">
        <v>701</v>
      </c>
      <c r="B220" s="68" t="s">
        <v>702</v>
      </c>
    </row>
  </sheetData>
  <sheetProtection algorithmName="SHA-512" hashValue="I+htT1SzJBHCIOSxPYsil6koPnv8o7e+GpsGJwQY3dyD0sXJKJR8JV0OT2mUK9+ExKruLOanua5WQOs9voVNYg==" saltValue="0mJsiqDTvYulfDYg1pgLhg==" spinCount="100000" sheet="1" objects="1" scenarios="1"/>
  <mergeCells count="15">
    <mergeCell ref="A214:B214"/>
    <mergeCell ref="A215:B215"/>
    <mergeCell ref="A114:B114"/>
    <mergeCell ref="A115:B115"/>
    <mergeCell ref="A80:B80"/>
    <mergeCell ref="A141:B141"/>
    <mergeCell ref="A158:B158"/>
    <mergeCell ref="A159:B159"/>
    <mergeCell ref="A179:B179"/>
    <mergeCell ref="A178:B178"/>
    <mergeCell ref="A120:B120"/>
    <mergeCell ref="A121:B121"/>
    <mergeCell ref="A123:B123"/>
    <mergeCell ref="A129:B129"/>
    <mergeCell ref="A140:B140"/>
  </mergeCells>
  <printOptions horizontalCentered="1"/>
  <pageMargins left="0.70866141732283472" right="0.70866141732283472" top="0.74803149606299213" bottom="0.74803149606299213" header="0.31496062992125984" footer="0.31496062992125984"/>
  <pageSetup scale="80" orientation="landscape" r:id="rId1"/>
  <ignoredErrors>
    <ignoredError sqref="B145:B155" numberStoredAsText="1"/>
  </ignoredErrors>
</worksheet>
</file>

<file path=docMetadata/LabelInfo.xml><?xml version="1.0" encoding="utf-8"?>
<clbl:labelList xmlns:clbl="http://schemas.microsoft.com/office/2020/mipLabelMetadata">
  <clbl:label id="{fc537770-210a-47ac-b2ab-cddef19e742f}" enabled="1" method="Standard" siteId="{8bef3dae-3f49-4f22-8a5d-85a8e59a3715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27</vt:i4>
      </vt:variant>
    </vt:vector>
  </HeadingPairs>
  <TitlesOfParts>
    <vt:vector size="31" baseType="lpstr">
      <vt:lpstr>Tablas_Resumenes</vt:lpstr>
      <vt:lpstr>Datos</vt:lpstr>
      <vt:lpstr>BD_Servicios</vt:lpstr>
      <vt:lpstr>L_Conversion</vt:lpstr>
      <vt:lpstr>Datos!Área_de_impresión</vt:lpstr>
      <vt:lpstr>L_Conversion!Área_de_impresión</vt:lpstr>
      <vt:lpstr>CAT_LIC_H</vt:lpstr>
      <vt:lpstr>Codigo</vt:lpstr>
      <vt:lpstr>Dias_licencia_tipo_8_H</vt:lpstr>
      <vt:lpstr>Dias_Licencia_Tipo_8_M</vt:lpstr>
      <vt:lpstr>Mes_Inicio_Termino</vt:lpstr>
      <vt:lpstr>Tabla_01_Mes</vt:lpstr>
      <vt:lpstr>Tabla_04_Estado_Resolucion</vt:lpstr>
      <vt:lpstr>Tabla_04_Sist.Rem</vt:lpstr>
      <vt:lpstr>Tabla_06_10_40_60_70_EUS</vt:lpstr>
      <vt:lpstr>Tabla_06_11_12_15076_19664</vt:lpstr>
      <vt:lpstr>Tabla_06_13</vt:lpstr>
      <vt:lpstr>Tabla_06_14</vt:lpstr>
      <vt:lpstr>Tabla_06_15</vt:lpstr>
      <vt:lpstr>Tabla_06_20_Fiscalizadores</vt:lpstr>
      <vt:lpstr>Tabla_06_30_Poder_Judicial</vt:lpstr>
      <vt:lpstr>Tabla_06_50_Ministerio_Publico</vt:lpstr>
      <vt:lpstr>Tabla_06_80_Codigo_del_Trabajo</vt:lpstr>
      <vt:lpstr>Tabla_06_90_Personal_Fuera_de_Dotacion</vt:lpstr>
      <vt:lpstr>Tabla_06_DFL29_61_Experimentales</vt:lpstr>
      <vt:lpstr>Tabla_07_Personal_de_la_Dotacion</vt:lpstr>
      <vt:lpstr>Tabla_07_Personal_Fuera_de_Dotacion</vt:lpstr>
      <vt:lpstr>Tabla_18_Tipos_licencias</vt:lpstr>
      <vt:lpstr>Tabla_27_Matriz_Base</vt:lpstr>
      <vt:lpstr>Tabla_33_estado_recuperacion</vt:lpstr>
      <vt:lpstr>Tabla_Personal</vt:lpstr>
    </vt:vector>
  </TitlesOfParts>
  <Company>BY GP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Estadísticas Dipres</dc:creator>
  <cp:lastModifiedBy>Felipe Sepúlveda Espinoza</cp:lastModifiedBy>
  <cp:lastPrinted>2025-04-23T17:14:07Z</cp:lastPrinted>
  <dcterms:created xsi:type="dcterms:W3CDTF">2011-11-11T16:50:15Z</dcterms:created>
  <dcterms:modified xsi:type="dcterms:W3CDTF">2026-01-19T21:09:08Z</dcterms:modified>
</cp:coreProperties>
</file>