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defaultThemeVersion="124226"/>
  <mc:AlternateContent xmlns:mc="http://schemas.openxmlformats.org/markup-compatibility/2006">
    <mc:Choice Requires="x15">
      <x15ac:absPath xmlns:x15ac="http://schemas.microsoft.com/office/spreadsheetml/2010/11/ac" url="C:\Users\rabarzua\Documents\Compartido Nicolas and Raul\2025\04 Glosas\Glosas\02 Glosas Trimestrales\11 Cuarto Trimestre\"/>
    </mc:Choice>
  </mc:AlternateContent>
  <xr:revisionPtr revIDLastSave="0" documentId="13_ncr:1_{ED6349D4-9F2D-4A3A-B037-674C6FD7ACCF}" xr6:coauthVersionLast="47" xr6:coauthVersionMax="47" xr10:uidLastSave="{00000000-0000-0000-0000-000000000000}"/>
  <bookViews>
    <workbookView xWindow="-120" yWindow="-120" windowWidth="29040" windowHeight="15840" xr2:uid="{00000000-000D-0000-FFFF-FFFF00000000}"/>
  </bookViews>
  <sheets>
    <sheet name="Tabla" sheetId="4" r:id="rId1"/>
    <sheet name="Base Trimestral" sheetId="1" r:id="rId2"/>
  </sheets>
  <externalReferences>
    <externalReference r:id="rId3"/>
  </externalReferences>
  <definedNames>
    <definedName name="_xlnm._FilterDatabase" localSheetId="1" hidden="1">'Base Trimestral'!$A$4:$M$2020</definedName>
    <definedName name="_xlnm.Print_Area" localSheetId="1">'Base Trimestral'!$A$2:$K$6</definedName>
    <definedName name="_xlnm.Print_Area" localSheetId="0">Tabla!$B$13:$G$50</definedName>
    <definedName name="_xlnm.Print_Titles" localSheetId="1">'Base Trimestral'!$2:$4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839" i="1" l="1"/>
  <c r="L604" i="1"/>
  <c r="L601" i="1"/>
  <c r="L600" i="1"/>
  <c r="L599" i="1"/>
  <c r="L598" i="1"/>
  <c r="L596" i="1"/>
  <c r="L592" i="1"/>
  <c r="L590" i="1"/>
  <c r="L589" i="1"/>
  <c r="L588" i="1"/>
  <c r="L587" i="1"/>
  <c r="L586" i="1"/>
  <c r="L585" i="1"/>
  <c r="L584" i="1"/>
  <c r="L583" i="1"/>
  <c r="L582" i="1"/>
  <c r="L581" i="1"/>
  <c r="L580" i="1"/>
</calcChain>
</file>

<file path=xl/sharedStrings.xml><?xml version="1.0" encoding="utf-8"?>
<sst xmlns="http://schemas.openxmlformats.org/spreadsheetml/2006/main" count="10621" uniqueCount="2745">
  <si>
    <t>Licitación Pública</t>
  </si>
  <si>
    <t>Centro Financiero</t>
  </si>
  <si>
    <t>Mecanismo de Compra</t>
  </si>
  <si>
    <t>Tipo y N° de Resolución</t>
  </si>
  <si>
    <t>Fecha de Resolución</t>
  </si>
  <si>
    <t>Documento de Compra</t>
  </si>
  <si>
    <t>N° Documento</t>
  </si>
  <si>
    <t>Fecha Documento de Compra</t>
  </si>
  <si>
    <t>Descripción de la Compra</t>
  </si>
  <si>
    <t>Razón Social Proveedor</t>
  </si>
  <si>
    <t>R.U.T. N° Proveedor</t>
  </si>
  <si>
    <t>Monto contratado o a contratar (impuesto incluido) indicar moneda: $, UF, US$ u otro</t>
  </si>
  <si>
    <t>No Aplica</t>
  </si>
  <si>
    <t>Fiscalía Nacional</t>
  </si>
  <si>
    <t>F.R. Tarapacá</t>
  </si>
  <si>
    <t>Otro</t>
  </si>
  <si>
    <t>Licitación Privada</t>
  </si>
  <si>
    <t>Contrato</t>
  </si>
  <si>
    <t>Orden de Servicio</t>
  </si>
  <si>
    <t>Orden de Compra</t>
  </si>
  <si>
    <t>No aplica</t>
  </si>
  <si>
    <t>76.204.527-3</t>
  </si>
  <si>
    <t>96.556.940-5</t>
  </si>
  <si>
    <t>87.778.800-8</t>
  </si>
  <si>
    <t>K D M S.A.</t>
  </si>
  <si>
    <t>96754450-7</t>
  </si>
  <si>
    <t>F.R. Metrop. Sur</t>
  </si>
  <si>
    <t>LIMSERVICE SPA</t>
  </si>
  <si>
    <t>F.R. Magallanes</t>
  </si>
  <si>
    <t>F.R. Aysén</t>
  </si>
  <si>
    <t>F.R. Maule</t>
  </si>
  <si>
    <t>F.R. Metrop. Centro Norte</t>
  </si>
  <si>
    <t>F.R. Ñuble</t>
  </si>
  <si>
    <t>F.R. Metrop. Oriente</t>
  </si>
  <si>
    <t>F.R. Coquimbo</t>
  </si>
  <si>
    <t>F.R. Atacama</t>
  </si>
  <si>
    <t>F.R. Metrop. Occidente</t>
  </si>
  <si>
    <t>F.R. Antofagasta</t>
  </si>
  <si>
    <t>F.R. Los Lagos</t>
  </si>
  <si>
    <t>F.R. Los Ríos</t>
  </si>
  <si>
    <t>F.R. Arica y Parinacota</t>
  </si>
  <si>
    <t>76863427-0</t>
  </si>
  <si>
    <t>Trato Directo</t>
  </si>
  <si>
    <t>Convenio Marco</t>
  </si>
  <si>
    <t>Total general</t>
  </si>
  <si>
    <t>Suma de Monto contratado o a contratar (impuesto incluido) indicar moneda: $, UF, US$ u otro</t>
  </si>
  <si>
    <t>INFORME MECANISMOS DE COMPRA Y CONTRATACIÓN MINISTERIO PÚBLICO</t>
  </si>
  <si>
    <t>MECANISMO</t>
  </si>
  <si>
    <t xml:space="preserve">% </t>
  </si>
  <si>
    <t>TOTAL ($)</t>
  </si>
  <si>
    <t>Notas:</t>
  </si>
  <si>
    <t>2) En el caso de compras o contrataciones en Unidades de Fomento, dólares u otra moneda, se utilizó una estimación para convertir sus montos a pesos.</t>
  </si>
  <si>
    <t>F.R. Valparaíso</t>
  </si>
  <si>
    <t>F.R. O´Higgins</t>
  </si>
  <si>
    <t>F.R. Araucanía</t>
  </si>
  <si>
    <t>76.490.409-5</t>
  </si>
  <si>
    <t>77.803.150-7</t>
  </si>
  <si>
    <t>Soc. de Turismo e Inversiones Inmobiliarias Limitada.</t>
  </si>
  <si>
    <t>Construcciones Patricio Manosalva Fernández E.I.R.L.</t>
  </si>
  <si>
    <t>99588050-4</t>
  </si>
  <si>
    <t>F.R. Biobío</t>
  </si>
  <si>
    <t>99557380-6</t>
  </si>
  <si>
    <t>SOC.CONCESIONARIA C.DE JUSTICIA DE STGO.</t>
  </si>
  <si>
    <t>77.108.874-0</t>
  </si>
  <si>
    <t>GUILLERMO IGNACIO GUZMAN MORAN</t>
  </si>
  <si>
    <t>16.816.622-2</t>
  </si>
  <si>
    <t>CONSULTORA TCS GROUP SEARCH SPA</t>
  </si>
  <si>
    <t>COMERCIAL E INVERSIO</t>
  </si>
  <si>
    <t>76.240.638-1</t>
  </si>
  <si>
    <t>no aplica</t>
  </si>
  <si>
    <t>FN/MP N° 1454</t>
  </si>
  <si>
    <t>Servicios Alimentarios Pedro Pablo Hernandez Medina E.I.R.L.</t>
  </si>
  <si>
    <t>77599203-4</t>
  </si>
  <si>
    <t>MJR SERVICIOS SPA</t>
  </si>
  <si>
    <t>96.705.640-5</t>
  </si>
  <si>
    <t>77.169.637-6</t>
  </si>
  <si>
    <t>77.225.200-5</t>
  </si>
  <si>
    <t>93565000-3</t>
  </si>
  <si>
    <t>77.768.602-K</t>
  </si>
  <si>
    <t>76580320-9</t>
  </si>
  <si>
    <t>ASCENSORES SCHINDLER CHILE S.A.</t>
  </si>
  <si>
    <t>93.565.000-3</t>
  </si>
  <si>
    <t>ARRENDADORA DE VEHICULOS S.A.</t>
  </si>
  <si>
    <t>Subsecretaria del Interior
(Diario Oficial)</t>
  </si>
  <si>
    <t>60501000-8</t>
  </si>
  <si>
    <t>7270914-4</t>
  </si>
  <si>
    <t>Compra ágil / Convenio Marco (Chilecompra)</t>
  </si>
  <si>
    <t>RES FR N°293</t>
  </si>
  <si>
    <t>77975103-1</t>
  </si>
  <si>
    <t>SERELEC SPA</t>
  </si>
  <si>
    <t>78052732-3</t>
  </si>
  <si>
    <t>COMERCIALIZADORA GC S.A.</t>
  </si>
  <si>
    <t>Cía. Periodística e Imprenta Tamango S.A.</t>
  </si>
  <si>
    <t>96.695.300-4</t>
  </si>
  <si>
    <t>FN/MP N° 1027</t>
  </si>
  <si>
    <t>52.001.942-1</t>
  </si>
  <si>
    <t>78.177.490-1</t>
  </si>
  <si>
    <t>4-FR Nº 006</t>
  </si>
  <si>
    <t>EMPRESA EL MERCURIO DE VALPARAISO S A P</t>
  </si>
  <si>
    <t>96.799.250-K</t>
  </si>
  <si>
    <t>HIDRO AUTOMATIZACION LTDA.</t>
  </si>
  <si>
    <t>17 FN-MP NRO.2562</t>
  </si>
  <si>
    <t xml:space="preserve">Orden de Compra </t>
  </si>
  <si>
    <t>RES DER N° 25/2024</t>
  </si>
  <si>
    <t>76034708-6</t>
  </si>
  <si>
    <t>PEOPLE GO SPA</t>
  </si>
  <si>
    <t>77073835-0</t>
  </si>
  <si>
    <t>GIORDANO E HIJOS LIMITADA</t>
  </si>
  <si>
    <t>80407100-8</t>
  </si>
  <si>
    <t>LATAM AIRLINES GROUP S.A.</t>
  </si>
  <si>
    <t>89.862.200-2</t>
  </si>
  <si>
    <t>77.002.769-1</t>
  </si>
  <si>
    <t>1) Los montos corresponden a los montos totales de nuevas compras o contrataciones efectuadas en el periodo respectivo, con ejecución presupuestaria 2025</t>
  </si>
  <si>
    <t>FN/MP N° 2060</t>
  </si>
  <si>
    <t>80.925.100-4</t>
  </si>
  <si>
    <t>77885066-4</t>
  </si>
  <si>
    <t>Pasaje aéreo para fiscal en comisión de servicio, trayecto Tco.-Stgo. Tco.</t>
  </si>
  <si>
    <t>SERVICIOS DE INGENIERÍA Y FUMIGACIONES ENTOMOLOGY SPA</t>
  </si>
  <si>
    <t>77.567.786-4</t>
  </si>
  <si>
    <t>SOCIEDAD INFORMATIVA REGIONAL S.A.</t>
  </si>
  <si>
    <t>96.852.720-7</t>
  </si>
  <si>
    <t>Pasaje aéreo para funcionario en comisión de servicio, trayecto Tco.-Stgo. Tco.</t>
  </si>
  <si>
    <t>ALIMENTOS LEYSLY SAN MARTIN GARRIDO EIRL</t>
  </si>
  <si>
    <t>77.481.756-5</t>
  </si>
  <si>
    <t>PUBLIFOTO LIMITADA</t>
  </si>
  <si>
    <t>76.179.804-9</t>
  </si>
  <si>
    <t>77.505.989-3</t>
  </si>
  <si>
    <t>Pasaje aéreo para funcionarios en comisión de servicio, trayecto Tco.-Stgo. Tco.</t>
  </si>
  <si>
    <t>96.546.100-0</t>
  </si>
  <si>
    <t>PROVEEDORES INTEGRALES PRISA S.A.</t>
  </si>
  <si>
    <t>96556940-5</t>
  </si>
  <si>
    <t>DIMERC S.A.</t>
  </si>
  <si>
    <t>91502000-3</t>
  </si>
  <si>
    <t>CLARO CHILE SPA</t>
  </si>
  <si>
    <t>COM. E INDUSTRIAL ALDUNCE Y CIA. LTDA.</t>
  </si>
  <si>
    <t>79670710-0</t>
  </si>
  <si>
    <t>FN/MP N° 2683</t>
  </si>
  <si>
    <t>76.076.620-8</t>
  </si>
  <si>
    <t>DER N°04</t>
  </si>
  <si>
    <t>Ascensores Schindler (Chile)S.A.</t>
  </si>
  <si>
    <t>Sociedad de Refrigeración y Climatización Reficlima Ltda.</t>
  </si>
  <si>
    <t>76.579.150-2</t>
  </si>
  <si>
    <t>POYEEN SPA</t>
  </si>
  <si>
    <t>78016196-5</t>
  </si>
  <si>
    <t>F.R. Biobio</t>
  </si>
  <si>
    <t>18-FR NRO.111</t>
  </si>
  <si>
    <t>ANDES SERVICIOS INTEGRALES E.I.R.L</t>
  </si>
  <si>
    <t>76403291-8</t>
  </si>
  <si>
    <t>O/Servicio</t>
  </si>
  <si>
    <t>Compra/Contratación inferior a 3 UTM</t>
  </si>
  <si>
    <t>77.906.372-0</t>
  </si>
  <si>
    <t>SALINAS Y FABRES SOCIEDAD ANONIMA</t>
  </si>
  <si>
    <t>91.502.000-3</t>
  </si>
  <si>
    <t>O/ Compra</t>
  </si>
  <si>
    <t>E.K PROTECCION Y CONSTRUCCION LTDA.</t>
  </si>
  <si>
    <t>76.754.792-7</t>
  </si>
  <si>
    <t>O/Compra</t>
  </si>
  <si>
    <t>96.726.480-6</t>
  </si>
  <si>
    <t>15.139.335-7</t>
  </si>
  <si>
    <t>OC</t>
  </si>
  <si>
    <t>Pasaje aéreo para fiscales en comisión de servicio, trayecto Tco.-Stgo. Tco.</t>
  </si>
  <si>
    <t>Sociedad periodistica Araucania S.A.</t>
  </si>
  <si>
    <t>Soc. Marítima y Comercial Somarco Ltda.</t>
  </si>
  <si>
    <t xml:space="preserve">Orden de Servicio </t>
  </si>
  <si>
    <t>SOC.COM ABACOMP LTDA</t>
  </si>
  <si>
    <t>GASCO S.A.</t>
  </si>
  <si>
    <t>90.310.000-1</t>
  </si>
  <si>
    <t>Orden de compra</t>
  </si>
  <si>
    <t>IZURIETA Y COMPANIA LIMITADA</t>
  </si>
  <si>
    <t>77279060-0</t>
  </si>
  <si>
    <t>77116713-6</t>
  </si>
  <si>
    <t>76741266-5</t>
  </si>
  <si>
    <t>Gama Clima Spa.</t>
  </si>
  <si>
    <t>CONSULTORA TCS GROUP</t>
  </si>
  <si>
    <t>77108874-0</t>
  </si>
  <si>
    <t>REFRICLIMA SPA</t>
  </si>
  <si>
    <t>77.914.712-6</t>
  </si>
  <si>
    <t>FERROCHINI SPA.</t>
  </si>
  <si>
    <t>77.029.510-6</t>
  </si>
  <si>
    <t>96.500.950-7</t>
  </si>
  <si>
    <t>CONSTR. Y MANTEN. ELIAN RUBIO R. EIRL.</t>
  </si>
  <si>
    <t>96670840-9</t>
  </si>
  <si>
    <t>76160124-5</t>
  </si>
  <si>
    <t>Pontificia Universidad Catolica de Chile</t>
  </si>
  <si>
    <t>81698900-0</t>
  </si>
  <si>
    <t>FN/MP N° 2889</t>
  </si>
  <si>
    <t>Limchile S.A.</t>
  </si>
  <si>
    <t>96847110-4</t>
  </si>
  <si>
    <t>Oveja Negra Spa</t>
  </si>
  <si>
    <t>Segun la Resolucion FN/MP Nro. 2060/2024, emitida el 13/08/2024, se adquirieron pasajes aereos nacionales, tramos SCL-ARI y ARI-SCL, para el Fiscal Adjunto.</t>
  </si>
  <si>
    <t>CONSTRUCCIONES CIVILES GRAVA SPA</t>
  </si>
  <si>
    <t>77.774.351-1</t>
  </si>
  <si>
    <t>COMERCIALIZADORA SP DIGITAL SPA</t>
  </si>
  <si>
    <t>76.799.430-3</t>
  </si>
  <si>
    <t>SOLANGE BERTRAND HUERTA</t>
  </si>
  <si>
    <t>8.950.108-3</t>
  </si>
  <si>
    <t>SERVICIOS ESPINOZA ESPINOZA LIMITADA</t>
  </si>
  <si>
    <t>76.099.755-2</t>
  </si>
  <si>
    <t>Ascensores Schindler Chile S.A.</t>
  </si>
  <si>
    <t>CLAUDIO OMAR ALFARO</t>
  </si>
  <si>
    <t>VICTOR HUGO GARRIDO DIAZ</t>
  </si>
  <si>
    <t>12.416.647-0</t>
  </si>
  <si>
    <t>CLB CONSULTORES LTDA</t>
  </si>
  <si>
    <t>EMPRESA PERIODISTICA LA DISCUSION SA</t>
  </si>
  <si>
    <t>Tesam Chile S.A.</t>
  </si>
  <si>
    <t>Suferino Eladio Guaiquil Cardenas</t>
  </si>
  <si>
    <t>11.928.600-K</t>
  </si>
  <si>
    <t>76.052.495-6</t>
  </si>
  <si>
    <t>PRO PLUS S.A.</t>
  </si>
  <si>
    <t>96928760-9</t>
  </si>
  <si>
    <t>13785060-5</t>
  </si>
  <si>
    <t>Ingeniería de Sistema y Control Spa.</t>
  </si>
  <si>
    <t>84888400-6</t>
  </si>
  <si>
    <t>Universidad Diego Portales</t>
  </si>
  <si>
    <t>77128254-7</t>
  </si>
  <si>
    <t>96880440-5</t>
  </si>
  <si>
    <t>76981620-8</t>
  </si>
  <si>
    <t>TOTAL ($) TERCER TRIMESTRE 2025</t>
  </si>
  <si>
    <t>Mecanismo para Informe</t>
  </si>
  <si>
    <t>Mes / año</t>
  </si>
  <si>
    <t>Cambio del pasaje aereo correspondiente al tramo SCL–ARI, asociado al codigo de reserva LTLEEW (LA).</t>
  </si>
  <si>
    <t>Compra pasajes aéreos en la ruta ARI-SCL y SCL-ARI. Los pasajes fueron destinados al FA F.J.G.D.</t>
  </si>
  <si>
    <t>Trato directo</t>
  </si>
  <si>
    <t>Segun Oficio FR N.º 181, de fecha 24-11-2025, servicio de traslado de funcionarios ECOH</t>
  </si>
  <si>
    <t>ABDON GERARDO AYALA PINTO</t>
  </si>
  <si>
    <t>Compra pasajes aéreos en la ruta ARI-SCL y SCL-ARI. Estos pasajes fueron asignados al funcionario del Proyecto UCCO M.I.R.G.</t>
  </si>
  <si>
    <t>Compran pasajes aéreos en la ruta SCL-ARI y ARI-SCL. Los pasajes fueron destinados a los FJ P.R.O. y R.C.P.</t>
  </si>
  <si>
    <t>Cambio del pasaje aereo correspondiente al tramo SCL–ARI, asociado al codigo de reserva IILLHC (LA).</t>
  </si>
  <si>
    <t>Compra pasajes aereos nacionales en la ruta ARI-SCL y SCL-ARI, para el FR M.E.C.G.</t>
  </si>
  <si>
    <t>Compra pasajes aereos nacionales, tramos SCL-ARI y ARI-SCL, para el FA B.W.H.T.</t>
  </si>
  <si>
    <t>Reparación de emergencia portón manual acceso público en FLAH, debido a caída</t>
  </si>
  <si>
    <t>MANTENIMIENTOS GENERALES CARLOS MORAGA</t>
  </si>
  <si>
    <t>77360442-8</t>
  </si>
  <si>
    <t>01-FN N°3028</t>
  </si>
  <si>
    <t>Remodelación y habilitación espacios de trabajos en FLIQ, aut. sg. Res. FN/MP N°3028 del 17-12-25</t>
  </si>
  <si>
    <t>CAZINCO SPA</t>
  </si>
  <si>
    <t>78080727-K</t>
  </si>
  <si>
    <t>Adquisición de 2 blusas damas con logo no consideradas en proceso centralizado, debido a cambio de funciones</t>
  </si>
  <si>
    <t>CONFECCIONES NORTE GRANDE SPA</t>
  </si>
  <si>
    <t>78115477-6</t>
  </si>
  <si>
    <t>servicio de cafetería para jornada de trabajo con personal de Fiscalía Local de San Pedro de Atacama.</t>
  </si>
  <si>
    <t>SO COMPANY SPA</t>
  </si>
  <si>
    <t>77.234.476-7</t>
  </si>
  <si>
    <t>Pasaje aéreo para doña Camila Herrara para asistir a Jornada de Fiscales Especializados Anticorrupción, Lavado de Activos y Probidad. UE 295</t>
  </si>
  <si>
    <t>Pasaje aéreo para don Cristian Aguilar para asistir a Jornada de Fiscales Especializados Anticorrupción, Lavado de Activos y Probidad. UE 295</t>
  </si>
  <si>
    <t>FR/ R II 914/2025</t>
  </si>
  <si>
    <t>Servicio de arriendo de vehículo para traslado de Fiscal Regional en contexto de protección y seguridad en comisión de servicios en la ciudad de Santiago. UE 201</t>
  </si>
  <si>
    <t>Pasaje aéreo para doña Ximena Torres B. para asistir a Jornada de Trabajo de la Unidad de Asesoría Jurídica FN. UE 295</t>
  </si>
  <si>
    <t>MANTENIMIENTO DE CANALETAS AGUAS LLUVIA FISCALÍA LOCAL DE CALAMA</t>
  </si>
  <si>
    <t>SOL DEL NORTE SPA</t>
  </si>
  <si>
    <t>77.301.441-8</t>
  </si>
  <si>
    <t>Cambio de itinerario en pasaje aéreo de Fiscal Regional por comisión de servicios.</t>
  </si>
  <si>
    <t>Pasaje aéreo para doña Claudia Vega V. para asistir a jornada ECOH. UE297</t>
  </si>
  <si>
    <t>Evaluaciones psicolaborales para cargo Administrativo Operativo de Causas Fiscalía Local de Tocopilla.</t>
  </si>
  <si>
    <t>CENTRO DE EV Y ASESORIAS PSICOLOGICAS LTDA.</t>
  </si>
  <si>
    <t>Evaluación psicolaboral para cargo Auxiliar de la Fiscalía Local de Calama.</t>
  </si>
  <si>
    <t>Servicio de cafetería para atención de autoridad embajador EEUU visita de Fiscal Regional de Antofagasta</t>
  </si>
  <si>
    <t>ALEXIS ALEJANDRO GODOY</t>
  </si>
  <si>
    <t>17.647.186-7</t>
  </si>
  <si>
    <t>Servicio de cambio de focos LED empotrados y pintura en muro de Fiscalía Regional de Antofagasta</t>
  </si>
  <si>
    <t>CRISTIAN EDUARDO PEREZ</t>
  </si>
  <si>
    <t>17.819.903-K</t>
  </si>
  <si>
    <t>FR/ R II 930/2025</t>
  </si>
  <si>
    <t>Servicio de arriendo de vehículo para traslado de Fiscal Regional en contexto de protección y seguridad en comisión de servicios en la ciudad de Santiago, para asistir a Consejo de FIscales.</t>
  </si>
  <si>
    <t>Mantención de extintores de FL Sn Pedro de Atacama.</t>
  </si>
  <si>
    <t>LEMIBA SPA</t>
  </si>
  <si>
    <t>77.222.578-4</t>
  </si>
  <si>
    <t>Servicio de desinsectación para control de hormigones en sala de reuniones de la Fiscalía Regional de Antofagasta de calle Baquedano N°340</t>
  </si>
  <si>
    <t>NORTHPLAGAS SPA</t>
  </si>
  <si>
    <t>77.775.723-7</t>
  </si>
  <si>
    <t>Limpieza de vehículo Tahoe Patente TTZT-92</t>
  </si>
  <si>
    <t xml:space="preserve">GUILLERMO ORELLANA </t>
  </si>
  <si>
    <t>13.013.354-1</t>
  </si>
  <si>
    <t>Adquisición de pendrive para stock</t>
  </si>
  <si>
    <t>PROVEEDORES INTEGRALES PRISA S.A</t>
  </si>
  <si>
    <t>Cambio de pasaje aéreo de Fiscal Regional y escoltas. Actividad Consejo de Fiscales Regionales.</t>
  </si>
  <si>
    <t>Evaluación de cámara de vigilancia que se encuentra con problemas en la Fiscalía Local de Antofagasta.</t>
  </si>
  <si>
    <t>SERVICIOS VENTAS Y TECNOLOGIAS CMP LTDA.</t>
  </si>
  <si>
    <t>76.372.879-K</t>
  </si>
  <si>
    <t>Adquisición de dispensador de pedestal de agua fría y caliente.</t>
  </si>
  <si>
    <t>PRONOR LTDA</t>
  </si>
  <si>
    <t>79.913.860-3</t>
  </si>
  <si>
    <t>Pasaje aéreo para Fiscal Jefe de la F.L. de Freirina por participación en "Jornada Arica y Parinacota - Tarapacá / Macrozona Norte - Programa de Tráfico Portuario" a realizada en diciembre en Arica.</t>
  </si>
  <si>
    <t>Pasaje aéreo para Fiscal Adjunto F. L. de Copiapó, por participación en "Jornada Arica y Parinacota - Tarapacá / Macrozona Norte - Programa de Tráfico Portuario" a realizada en diciembre en Arica.</t>
  </si>
  <si>
    <t>Res.FR/MP N° 488/2025</t>
  </si>
  <si>
    <t>Mantención anual de vehículo institucional marca CHEVROLET, MODELO TAHOE, PLACA PATENTE TTZT-90, Fiscalía Regional de Atacama, contratación autorizada por RES FR/MP N° 488/2025 del 09 diciembre 2025.</t>
  </si>
  <si>
    <t>Traslado de generador eléctrico a estacionamiento Fiscalía Regional.</t>
  </si>
  <si>
    <t>MAYRA LORENA RODRIGUEZ ORTIZ</t>
  </si>
  <si>
    <t>9.338.488-1</t>
  </si>
  <si>
    <t>Res.FN/MP N° 1800/2025</t>
  </si>
  <si>
    <t>Contratación directa autorizada por la RES FN/MP N°1800/2025 del 31 de julio 2025 para la "Provisión de Servicios Plataforma Integral de Comunicaciones del Ministerio Público" (enlaces), Instalación, provisión y mantención de Switch Fortinet 48 puertas para FL Copiapó.</t>
  </si>
  <si>
    <t>Suministro e instalacion de dispositivo extensor HDMI a UTP, Oficina SACFI.</t>
  </si>
  <si>
    <t>REDES KEVIN ILLANES ARAYA SPA</t>
  </si>
  <si>
    <t>76.804.694-8</t>
  </si>
  <si>
    <t xml:space="preserve">4-FR Nº 163 </t>
  </si>
  <si>
    <t>Mantencion Correctiva, Suministro e instalacion de bomba de condensado split muro (sala de entrevista), cambio de aislacion dañada y cinta exterior tuberia en Fiscalia Local de Coqumbo.</t>
  </si>
  <si>
    <t>JAYA SPA</t>
  </si>
  <si>
    <t>76.484.358-4</t>
  </si>
  <si>
    <t>Evaluaciones psicolaborales para cargo abogado ECOH.</t>
  </si>
  <si>
    <t>Pasaje aéreo para abogada quien asiste a Jornada Ecoh</t>
  </si>
  <si>
    <t>Pasaje aéreo para profesional quien asiste a Jornada Ecoh</t>
  </si>
  <si>
    <t>Pasaje aéreo para analista quien asiste a Jornada Ecoh.</t>
  </si>
  <si>
    <t>Pasaje aéreo para profesional quien asiste a Jornada Ecoh.</t>
  </si>
  <si>
    <t xml:space="preserve">Evaluación psicolaboral para 01 postulante a cargo de Abogado Asistente para suplencia en FL La Serena. </t>
  </si>
  <si>
    <t>FR/MP N° 252</t>
  </si>
  <si>
    <t>Pintura Exterior de Edificio de la Fiscalia Local de Los Vilos.</t>
  </si>
  <si>
    <t>SOLUCIONES Q Y O SPA</t>
  </si>
  <si>
    <t>77.834.345-2</t>
  </si>
  <si>
    <t>FR/MP N° 262</t>
  </si>
  <si>
    <t>Pinturas Interiores de Fiscalías Local de Illapel, Coquimbo y Vicuña</t>
  </si>
  <si>
    <t>05-FR N°266</t>
  </si>
  <si>
    <t>Contratación de servicio de mantenimiento de tableros eléctricos de Fiscalías Locales y Fiscalía regional</t>
  </si>
  <si>
    <t>PROYECTOS ELECTRICOS Y SISTEMAS DE SEGURIDAD GERMAN ARMANDO SANCHEZ MONCADA E.I.R.L.</t>
  </si>
  <si>
    <t>76.864.852-2</t>
  </si>
  <si>
    <t>05-FR N°262</t>
  </si>
  <si>
    <t xml:space="preserve">Contratsación de servicio de mejoramiento de sistemas CCTV para Fiscalías Locales y Fiscalía Regional </t>
  </si>
  <si>
    <t>LAYERTHREE SPA</t>
  </si>
  <si>
    <t>76.916.076-0</t>
  </si>
  <si>
    <t>05-FR N°286</t>
  </si>
  <si>
    <t>Adquisición de cámaras de seguridad para CCTV</t>
  </si>
  <si>
    <t>INMOBILIARIA INNOVA SPA</t>
  </si>
  <si>
    <t>76.924.082-9</t>
  </si>
  <si>
    <t>NETWORK DATA SPA</t>
  </si>
  <si>
    <t>77.539.867-1</t>
  </si>
  <si>
    <t>Compra de pasaje aéreo- cometido funcionario Fiscal Regional</t>
  </si>
  <si>
    <t>Compra de artículos relacionados con gastos de representación de la Fiscal Regional</t>
  </si>
  <si>
    <t>ELABORADORA Y COMERCIALIZADORA AGUSTINA PHILLIPS ERRAZURIZ EMPRESA INDIVIDUAL DE RESPONSABILIDAD LIMITADA</t>
  </si>
  <si>
    <t>76.249.552-K</t>
  </si>
  <si>
    <t>LIBRERÍAS PARRA Y COFRÉ LIMITADA</t>
  </si>
  <si>
    <t>76.610.726-5</t>
  </si>
  <si>
    <t>Reparación equipo de aire 2do piso: Cambio bomba condensado. Regulariza orden manual N ° 202563</t>
  </si>
  <si>
    <t>Compra de cintillos telefónicos</t>
  </si>
  <si>
    <t>Pasajes aéreos Santiago - Antofagasta - Santiago pasajeros: Giovanni Ocaranza. Regulariza orden manual N ° 602567</t>
  </si>
  <si>
    <t>Reparaciones eléctricas: Cambio de automático Sistema VRV 2do piso y Cambio retenedor magnético 2do piso. Regulariza orden manual N ° 202568</t>
  </si>
  <si>
    <t>Cambio luminarias oficina Jefa URAVIT 2do piso</t>
  </si>
  <si>
    <t>Compra de UPS</t>
  </si>
  <si>
    <t>SERVICIOS DE INGENIERIA SP LABS LTDA</t>
  </si>
  <si>
    <t>77.112.609-K</t>
  </si>
  <si>
    <t>Publicación de concurso público en Diario El Rancagüino día 21/12/2025</t>
  </si>
  <si>
    <t>Recarga de agua purificada Fiscalía Regional (30)</t>
  </si>
  <si>
    <t>MANANTIAL S.A.</t>
  </si>
  <si>
    <t>96.711.590-8</t>
  </si>
  <si>
    <t>FN N° 3005/2025</t>
  </si>
  <si>
    <t>Trabajos de mejoramiento acceso vehicular y patio interior del inmueble de la Fiscalía Local de Santa Cruz. Resolución FN/MP N ° 3005/2025</t>
  </si>
  <si>
    <t>OBRAS MENORES EN CONST. LUIS MUNOZ EIRL</t>
  </si>
  <si>
    <t>76.313.357-5</t>
  </si>
  <si>
    <t>Disposición de residuos por destrucción de especies Noviembre</t>
  </si>
  <si>
    <t>VEOLIA SU CHILE S.A.</t>
  </si>
  <si>
    <t>87.803.800-2</t>
  </si>
  <si>
    <t>FR/MP N° 300</t>
  </si>
  <si>
    <t>Arriendo de retroexcavadora por diligencias de investigación. Res FR/MP N ° 300 del 07/11/2025</t>
  </si>
  <si>
    <t>COMERCIAL LUCKYMAQ SPA</t>
  </si>
  <si>
    <t>76.979.314-3</t>
  </si>
  <si>
    <t>Instalación de televisor en sala de reuniones 5to piso</t>
  </si>
  <si>
    <t>Levantamiento eléctrico para detección de circuito N ° 1</t>
  </si>
  <si>
    <t>CHISTOPHER RUBERITH SOTO VELIZ</t>
  </si>
  <si>
    <t>19.254.830-6</t>
  </si>
  <si>
    <t>Cambio de protecciones en tablero eléctrico de climatización FL San Vicente</t>
  </si>
  <si>
    <t>Cambio de luminarias en oficina Fiscal Regional</t>
  </si>
  <si>
    <t>Compra de pasajes aéreos Santiago-Coyhaique-Santiago Fiscal Regional y Director Ejecutivo Regional</t>
  </si>
  <si>
    <t>Recargas agua purificada FL Graneros y FL Rengo</t>
  </si>
  <si>
    <t>FR/MP N° 332</t>
  </si>
  <si>
    <t>Arriendo de retroexcavadora por diligencias de investigación día 17/diciembre. Res FR/MP N ° 332 del 19/12/2025</t>
  </si>
  <si>
    <t>Suministro e instalación de 2 focos led de 18w luz neutra en oficina DER, Fiscalía Regional del Maule.</t>
  </si>
  <si>
    <t>Ajuste y reparación de portón acceso vehicular Fiscalía Local Molina.</t>
  </si>
  <si>
    <t>Instalación de 8 nuevos dispensadores de toalla de papel y retiro de antiguos dispensadores de toalla de papel en Fiscalía Regional del Maule.</t>
  </si>
  <si>
    <t>PEDRO MAUREIRA GONZA</t>
  </si>
  <si>
    <t>8.617.240-2</t>
  </si>
  <si>
    <t>Reparar sellado de silicona en encuentro muro cortina en oficina Sr. Fiscal Regional, 5° piso - Fiscalía Regional del Maule.</t>
  </si>
  <si>
    <t>RESOLUCIÓN FN/MP N°2214/2025</t>
  </si>
  <si>
    <t>Suscripción de software de pericias Forenses GrayKey. Resolución FN/MP N°2214 /2025. Diciembre 2025. Proyecto Gore.</t>
  </si>
  <si>
    <t>DIGITOFORENSE SPA</t>
  </si>
  <si>
    <t>77.128.254-7</t>
  </si>
  <si>
    <t>RESOLUCIÓN FN/MP N°2213/2025</t>
  </si>
  <si>
    <t>Suscripción por 12 meses software de Pericias Forenses UFED Cellebrite Premium 40. FN/MP N°2213 /2025. Diciembre 2025. Proyecto UNAAC.</t>
  </si>
  <si>
    <t>Servicios Prefesionales UP Spa.</t>
  </si>
  <si>
    <t>76831298-2</t>
  </si>
  <si>
    <t>Contratación del aumento de los m2 del piso vinílico en Fiscalía Local de Licantén</t>
  </si>
  <si>
    <t>MC AUSTRAL VENTAS Y</t>
  </si>
  <si>
    <t>77.187.361-8</t>
  </si>
  <si>
    <t>Suministro e instalación bomba condensado equipo aire acondicionado existente en la recepción del edificio de la Fiscalía Regional</t>
  </si>
  <si>
    <t>POLAR CLIMA SPA</t>
  </si>
  <si>
    <t>77.892.582-6</t>
  </si>
  <si>
    <t>Solicita compra de 4 cajas de toalla de papel interfoliadas (72 unidades) para completar stock de unidades pendientes en existencias Fiscalías Locales y Fiscalía Regional</t>
  </si>
  <si>
    <t>Comparecencia Juicio Oral, FL Curico</t>
  </si>
  <si>
    <t>CAROLINA VERONICA BRISO ORTIZ</t>
  </si>
  <si>
    <t>13.350.950-K</t>
  </si>
  <si>
    <t>Comparecencia a JO, FL Curico</t>
  </si>
  <si>
    <t>CAROLINA XIMENA AHUMADA GUTIERREZ</t>
  </si>
  <si>
    <t>13.282.725-7</t>
  </si>
  <si>
    <t>Comparecencia Juicio Oral, FL Constitucion</t>
  </si>
  <si>
    <t>GERARDO ANTONIO CHANDIA GARRIDO</t>
  </si>
  <si>
    <t>Comparecencia a juicio oral, FL Talca</t>
  </si>
  <si>
    <t>ANA MARIA RIGHETTI MAUREIRA</t>
  </si>
  <si>
    <t>9.933.562-9</t>
  </si>
  <si>
    <t>Comparecencia Juicio Oral, FL Talca</t>
  </si>
  <si>
    <t>RUTH EVELYN ROJAS SEPULVEDA</t>
  </si>
  <si>
    <t>13.611.294-5</t>
  </si>
  <si>
    <t>Servicio de limpieza del sistema de alcantarillado del edificio de la FR Ñuble</t>
  </si>
  <si>
    <t>ERIC FERNANDO VILDOSOLA JIMENEZ</t>
  </si>
  <si>
    <t>10.333.787-9</t>
  </si>
  <si>
    <t>Taller de macramé para 10 personas, con materiales incluidos. Programa Calidad de Vida Laboral</t>
  </si>
  <si>
    <t>PATRICIA VERONICA PACHECO SANDOVAL</t>
  </si>
  <si>
    <t>16.220.649-4</t>
  </si>
  <si>
    <t>Mantención de equipo de A/A del la Of. 21 del edificio de la Oficina Rodrigo Flores</t>
  </si>
  <si>
    <t>CLIMALED CHILE SPA</t>
  </si>
  <si>
    <t>76.486.356-9</t>
  </si>
  <si>
    <t>Servicios en bus de 45 funcionarios actividad CVL</t>
  </si>
  <si>
    <t>TRANSP ROBERTO A SANDOVAL HENRIQUEZ EIRL</t>
  </si>
  <si>
    <t>76.604.912-5</t>
  </si>
  <si>
    <t>Provisión e instalación de botonera dañada de la puerta del 3er Piso de la FL Chillan</t>
  </si>
  <si>
    <t>Servicio de publicación en diario La Discusión de Chillán</t>
  </si>
  <si>
    <t>EMPRESA PERIODISTICA LA DISCUSION S.A.</t>
  </si>
  <si>
    <t>F.R. Bíobio</t>
  </si>
  <si>
    <t>Compra/Contratación correspondiente a Gastos de Representación</t>
  </si>
  <si>
    <t>Factura</t>
  </si>
  <si>
    <t>Compra de caja tarjetero madera raulí con logo laser Fiscalia Región Bio Bio.</t>
  </si>
  <si>
    <t>FRANCO DODERO PASSALACQUA</t>
  </si>
  <si>
    <t>8.032.107-4</t>
  </si>
  <si>
    <t>FAE 57059</t>
  </si>
  <si>
    <t>Pasaje aéreo Fiscal Regional - Sra. Marcela Cartagena . Trayecto Concepcion-Santiago-Concepcion.</t>
  </si>
  <si>
    <t>FR N° 729/2025</t>
  </si>
  <si>
    <t xml:space="preserve">Reparación Ascensor Fiscalia Local de Concepción. </t>
  </si>
  <si>
    <t>TK ELEVADORES CHILE SPA</t>
  </si>
  <si>
    <t>FR N° 760/2025</t>
  </si>
  <si>
    <t>Mantenimiento preventivo Grupo Electrogeno Fiscalia Los Angeles. Periodo de un año a contar del 01 de febrero 2026</t>
  </si>
  <si>
    <t>LUREYE GENERACION SPA</t>
  </si>
  <si>
    <t>93.141.000-8</t>
  </si>
  <si>
    <t xml:space="preserve">Agua mineral </t>
  </si>
  <si>
    <t>Distribuidora y Comercial Dimak Ltda.</t>
  </si>
  <si>
    <t>78.809.560-0</t>
  </si>
  <si>
    <t>Pasajes aéreos para funcionarios en comisión de servicio, trayecto Tco.-La serena. Tco.</t>
  </si>
  <si>
    <t>Reparación de baños de atención a público de la Fiscalía Regional.</t>
  </si>
  <si>
    <t>Revisión circuito CCTV de la fiscalía local de Traiguén.</t>
  </si>
  <si>
    <t>Empresa de Telecomunicaciones Carlos Miguel Bernt Leonard E.I.R.L.</t>
  </si>
  <si>
    <t>Mobiliario para la Fiscalía Regional.</t>
  </si>
  <si>
    <t>Enilda Teresa Figueroa Mellado.</t>
  </si>
  <si>
    <t>6.189.318-0</t>
  </si>
  <si>
    <t>Reparación equipo aire acondicionado de la fiscalía local de Temuco.</t>
  </si>
  <si>
    <t>Materiales de oficina para la Fiscalía Regional.</t>
  </si>
  <si>
    <t>Helmut Hopfner y Cia Ltda.</t>
  </si>
  <si>
    <t>78.509.820-K</t>
  </si>
  <si>
    <t>Tarjetas de control de acceso para la Fiscalía Regional.</t>
  </si>
  <si>
    <t>Dispensadores de toalla de papel para la fiscalía local de Victoria.</t>
  </si>
  <si>
    <t>Comercial Masol Ltda.</t>
  </si>
  <si>
    <t>76.020.903-1</t>
  </si>
  <si>
    <t>Reparaciones de gasfitería en edificio de la Fiscalía Regional.</t>
  </si>
  <si>
    <t>FR N°298</t>
  </si>
  <si>
    <t>Trabajos de reubicación de equipo UPS en inmueble de la fiscalía local de Traiguén.</t>
  </si>
  <si>
    <t>Ferretería y Servicios Santa Mónica Spa.</t>
  </si>
  <si>
    <t>76.875.998-7</t>
  </si>
  <si>
    <t>Reparación equipo aire acondicionado de la fiscalía local de Traiguén.</t>
  </si>
  <si>
    <t>Dispensadores de agua para la Fiscalía Regional.</t>
  </si>
  <si>
    <t>Comercializadora y Distribuidora Sodatalta Temuco Cristobal Eugenio Saldias Salinas E.I.R.L.</t>
  </si>
  <si>
    <t>76.232.153-K</t>
  </si>
  <si>
    <t>Reparaciones en inmueble de la fiscalía Local de Nueva Imperial.</t>
  </si>
  <si>
    <t>Suministro bomba de condensado para equipo de aire acondicionado de la fiscalía local de Traiguén.</t>
  </si>
  <si>
    <t>Reparaciones en puerta de acceso de la fiscalía Local de Pitrufquén.</t>
  </si>
  <si>
    <t>Provisión e instalación de brazo hidráulico en puerta de la fiscalía local de Nueva Imperial.</t>
  </si>
  <si>
    <t>Materiales de oficina para la Fiscalia Regional.</t>
  </si>
  <si>
    <t>Dellinger y Cia. Ltda.</t>
  </si>
  <si>
    <t>77.070.830-3</t>
  </si>
  <si>
    <t>Provisión e instalación de brazo hidráulico en puerta de acceso de la fiscalía local de Villarrica.</t>
  </si>
  <si>
    <t>Hervidores eléctricos para la Fiscalía Regional.</t>
  </si>
  <si>
    <t>Siegmund Hermanos Ltda.</t>
  </si>
  <si>
    <t>Trabajos en estanque de agua de la Fiscalía Regional.</t>
  </si>
  <si>
    <t>Provisión e instalación de brazo hidráulico en puerta de acceso de la fiscalía local de Loncoche.</t>
  </si>
  <si>
    <t>Insumos de cafetería para reuniones del Fiscal Regional con autoridades.</t>
  </si>
  <si>
    <t>Sociedad Vásquez y Valdebenito Ltda.</t>
  </si>
  <si>
    <t>78.101.739-6</t>
  </si>
  <si>
    <t>Reparaciones varias en el edificio de la Fiscalía Regional.</t>
  </si>
  <si>
    <t>Provisión e instalación de lámina empavonado en puertas de acceso de la Fiscalía Regional.</t>
  </si>
  <si>
    <t>Solar Free Spa.</t>
  </si>
  <si>
    <t>77.037.298-4</t>
  </si>
  <si>
    <t>FR N°280</t>
  </si>
  <si>
    <t>Reparaciones en fachada del inmueble de la fiscalía local de Lautaro.</t>
  </si>
  <si>
    <t>Jmonfer Spa.</t>
  </si>
  <si>
    <t>77.645.324-2</t>
  </si>
  <si>
    <t>Menaje para casino de la Fiscalía Regional.</t>
  </si>
  <si>
    <t>Comercial Zerene y Compañía Ltda.</t>
  </si>
  <si>
    <t>76.012.828-7</t>
  </si>
  <si>
    <t>Guillermo Alberto González Ltda.</t>
  </si>
  <si>
    <t>76.740.200-7</t>
  </si>
  <si>
    <t>Provisión e instalación de lámina de control solar para el hall de recepción de la Fiscalía Local de Temuco.</t>
  </si>
  <si>
    <t>Compra de pasaje aereo R. Reyes y E. Aguayo viaje Valdivia - Santiago - Valdivia, desde el 09 al 13 de diciembre 2025</t>
  </si>
  <si>
    <t>Compra de pasaje aereo J. Ramirez viaje Valdivia - Santiago - Valdivia, desde el 10 al 11 de diciembre 2025</t>
  </si>
  <si>
    <t>Compra de pasaje aereo V. Vasquez viaje Valdivia - Santiago - Valdivia, desde el 09 al 12 de diciembre 2025</t>
  </si>
  <si>
    <t>Compra/cambio de pasaje aereo A. Montesinos Cardenas Viaje Valdivia - Santiago - Valdivia, desde el 17 al 18 de diciembre 2025</t>
  </si>
  <si>
    <t>Arreglo de 3 equipos de Aire Acondicionado en Fiscalía Regional de Los Rios</t>
  </si>
  <si>
    <t>Futuroclima SPA</t>
  </si>
  <si>
    <t>77.752.466-6</t>
  </si>
  <si>
    <t xml:space="preserve">Mantenimiento y reparacion de fuga de agua en edificio FR e instalacion y reparacion de cortinas roller piso 3 edificio Sacfi-Uravit </t>
  </si>
  <si>
    <t>Marcos Mauricio Llancafil Diaz</t>
  </si>
  <si>
    <t>15.263.015-8</t>
  </si>
  <si>
    <t>Mantenimiento de mobiliario 02 escritorios, cambio y reparacion de cubierta e instalacion de patas</t>
  </si>
  <si>
    <t>Servicio de 111 bordados y matriz logo en brazo en chaque Institucional</t>
  </si>
  <si>
    <t>Importadora Gaspo SPA</t>
  </si>
  <si>
    <t>77.392.585-2</t>
  </si>
  <si>
    <t>Compra de Zapatos para Auxiliar FL de Paillaco Paola Gonzalez</t>
  </si>
  <si>
    <t>Samuel Azocar Azocar</t>
  </si>
  <si>
    <t>04.958.344-3</t>
  </si>
  <si>
    <t>Aviso en diario regional por llamado de convocatoria de selección, domingo 14 de diciembre 2025</t>
  </si>
  <si>
    <t>Pago de multa cambio de fecha pasaje aéreo</t>
  </si>
  <si>
    <t>Pasaje aéreo P.Montt - Santiago 09-12-2025</t>
  </si>
  <si>
    <t>Pasaje aéreo P.Montt - Santiago - P.Montt del 09-12 al  11-12-2025</t>
  </si>
  <si>
    <t>Pasaje marítimo Hualaihué - Caleta Gonzalo 12-12-2025</t>
  </si>
  <si>
    <t>Soc Marítima y Comercial Somarco Ltda.</t>
  </si>
  <si>
    <t>Pasaje aéreo Santiago - P.Montt del 11-12-25</t>
  </si>
  <si>
    <t>Pasaje aéreo P.Montt - Copiapó - P.Montt del 14-12 al  17-12-2025</t>
  </si>
  <si>
    <t>Pasaje aéreo P.Montt - Concepción   06-01-2026</t>
  </si>
  <si>
    <t>Compra de galvanos</t>
  </si>
  <si>
    <t>Gmdos Ltda.</t>
  </si>
  <si>
    <t>76.192.636-5</t>
  </si>
  <si>
    <t>10 FR N°096</t>
  </si>
  <si>
    <t>Renovación de contrato Servicios de custodia de tres contenedores F.Regional por 1 año a contar del 01-03-2026</t>
  </si>
  <si>
    <t>Servicios Integrales de Transportes</t>
  </si>
  <si>
    <t>10 FR N°097</t>
  </si>
  <si>
    <t>Renovación de contrato de arrendamiento inmueble FL Quellón por 1 año a contar del 01-07-2026</t>
  </si>
  <si>
    <t xml:space="preserve">María Eugenia Cárcamo Torres </t>
  </si>
  <si>
    <t>9.292.660-5</t>
  </si>
  <si>
    <t>10 FR N°098</t>
  </si>
  <si>
    <t>Renovación de contrato de arrendamiento inmueble FL Futaleufú por 1 año a contar del 02-05-2026</t>
  </si>
  <si>
    <t>Roberto Torres Avila</t>
  </si>
  <si>
    <t>8.004.374-0</t>
  </si>
  <si>
    <t>Pasajes aéreos nacionales, cambio vuelo pasaje Santiago-Balmaceda, para Fiscal Adjunto Fiscalía Local de Coyhaique.  Reuniones causa Art. 19 en Santiago y Talca.</t>
  </si>
  <si>
    <t>Pasajes aéreos nacionales Balmaceda - Santiago (ida y regreso), para Jefe UAJ Fiscalía Regional de Aysén. Diligencia IA en Santiago.</t>
  </si>
  <si>
    <t>Pasajes aéreos nacionales Balmaceda-Temuco (ida y regreso), para Jefe SACFI Fiscalía Regional de Aysén.  Juicio Oral causa Art. 19 en Temuco y audiencia sobreseimiento en causa Valdivia.</t>
  </si>
  <si>
    <t>Pasajes aéreos nacionales Balmaceda-Temuco (ida y regreso), para Jefe SACFI Fiscalía Regional de Aysén.  Audiencia causa Art. 19 y trabajo con equipo en minutas y presentaciones de causa.</t>
  </si>
  <si>
    <t>Pasajes aéreos nacionales Balmaceda - Temuco (ida y regreso), para Fiscal Adjunto Jefe SACFI Fiscalía Regional de Aysén. Asistencia a Juicio Oral causa Art. 19 en Temuco.</t>
  </si>
  <si>
    <t>Pasajes aéreos nacionales Temuco - Balmaceda para Técnico Asesoría Jurídica Fiscalía Regional de Aysén. Asistencia y preparación JO causa Art. 19.</t>
  </si>
  <si>
    <t>Pasajes aéreos nacionales Santiago - Balmaceda (ida y vuelta) para víctima y acompañante para asistencia a JO en Coyhaique.</t>
  </si>
  <si>
    <t>Adquisiciones galvanos (3), para saludos protocolares del Sr. Fiscal Regional de Aysén.</t>
  </si>
  <si>
    <t>Macsport SpA</t>
  </si>
  <si>
    <t>Pasajes aéreos nacionales, por cambio de fecha pasaje tramo Balmaceda-Temuco para Fiscal Adjunto SACFI Fiscalía Regional Aysén. JO causa relevante en Temuco.</t>
  </si>
  <si>
    <t>Pasajes aéreos nacionales, Balmaceda - Pto. Montt (ida y regreso), para Sres. Fiscal Regional y Director Ejecutivo Regional de la FR Aysén. Concurrencia a cuenta pública Fiscalía Regional de Los Lagos.</t>
  </si>
  <si>
    <t>Suscripción digital anual (lunes a Domingo), para el año 2026 con la Prensa Austral.</t>
  </si>
  <si>
    <t>EMPRESA DE PUBLICACION</t>
  </si>
  <si>
    <t>85732200-2</t>
  </si>
  <si>
    <t>Publicación de aviso llamado a concurso público, formato 10 cm x 2 columnas, para Fiscalía Regional de Magallanes.</t>
  </si>
  <si>
    <t>Porta credenciales Transparentes vertical, para Fiscalía Regional de Magallanes.</t>
  </si>
  <si>
    <t>IDENTICARD SPA</t>
  </si>
  <si>
    <t>96750760-1</t>
  </si>
  <si>
    <t>Pasaje aéreo, Cristian Crisosto tramo: Punta Arenas– Santiago ida 16-12-25.</t>
  </si>
  <si>
    <t>Atención de usuaria Pamela Valdes Legue, por los siguientes días: 05-12-2025 , 12-12-2025 y 19-12-2025.</t>
  </si>
  <si>
    <t>VERONICA ANDREA SILV</t>
  </si>
  <si>
    <t>14560161-4</t>
  </si>
  <si>
    <t>Pasaje aéreo Cristian Crisosto, tramo Santiago - Punta Arenas, fecha 18-12-2025.</t>
  </si>
  <si>
    <t>Pasaje aéreo Eduardo Millon Galdames, tramo Punta Arenas - Santiago, fecha 06-01-2026.</t>
  </si>
  <si>
    <t>Cajonera con rueda Apple Wood Trad, para Unidad de Atención a Victimas y Testigos.</t>
  </si>
  <si>
    <t>COM BHARATMAL BASSAR</t>
  </si>
  <si>
    <t>76293270-9</t>
  </si>
  <si>
    <t>Casillero 2 puertas Emko, para Unidad de Atención a Victimas y Testigos.</t>
  </si>
  <si>
    <t>78197550-8</t>
  </si>
  <si>
    <t>Webcam Philips 1080P SPL6506BM, para Unidad de Atención a Victimas y Testigos.</t>
  </si>
  <si>
    <t>76059327-3</t>
  </si>
  <si>
    <t>02 pasajes aéreos, según detalle: Kelly Caicedo y Devin Riascos tramo Punta Arenas - Santiago - Santiago - Antofagasta, fecha 18-12-2025.</t>
  </si>
  <si>
    <t>Compra de 03 cajoneras con ruedas, para usuarios Uravit.</t>
  </si>
  <si>
    <t>Pasaje aéreo Alina Chura Gonzales e infante Suany Dafnee Huarachi Chura, tramo Santiago - Lima - Cochabamba, fecha ida 29-12-2025 Santiago- Lima, 30-12-2025 Lima - Cochabamba.</t>
  </si>
  <si>
    <t>RES FR N°227</t>
  </si>
  <si>
    <t>SERVICIO INSTALACIÓN EQUIPOS CLIMA Y REGULARIZACIÓN ELÉCTRICA</t>
  </si>
  <si>
    <t>TEXES SPA</t>
  </si>
  <si>
    <t>77376028-4</t>
  </si>
  <si>
    <t>Psicolaborales 4 evaluaciones de abogado a honorarios y 1 de técnico</t>
  </si>
  <si>
    <t>Coffe para actividades de capacitación</t>
  </si>
  <si>
    <t>Instalación eléctrica para equipos aire acondicionado en caseta de guardias La Florida.</t>
  </si>
  <si>
    <t>Adquisición de una bandera corporativa y una bandera chilena.</t>
  </si>
  <si>
    <t>COMERCIAL TODOBANDERAS LTDA.</t>
  </si>
  <si>
    <t>77032765-2</t>
  </si>
  <si>
    <t>Reparación del CCTV de Edificio Las Condes.</t>
  </si>
  <si>
    <t>VISION SEGURIDAD INTEG ELECT Y TEL LTDA.</t>
  </si>
  <si>
    <t>76069830-K</t>
  </si>
  <si>
    <t>Servicio de interpretación chino - español.</t>
  </si>
  <si>
    <t>HEXING WANG</t>
  </si>
  <si>
    <t>12030780-0</t>
  </si>
  <si>
    <t>Servicio de interpretación español - chino.</t>
  </si>
  <si>
    <t>Servicio de interpretación español - indonesio.</t>
  </si>
  <si>
    <t>MOCHAMAD RIZAL WAHYUDI</t>
  </si>
  <si>
    <t>14679840-3</t>
  </si>
  <si>
    <t>Res. DER N°34-2022</t>
  </si>
  <si>
    <t>Servicios de transporte de especies de Fiscalía ACS, para destrucción.</t>
  </si>
  <si>
    <t>SOCIEDAD DE TRANSPORTES EXPRESO SUR LTDA</t>
  </si>
  <si>
    <t>76839250-1</t>
  </si>
  <si>
    <t>Servicio de destrucción de especies de Fiscalía ACS.</t>
  </si>
  <si>
    <t>Servicio de destrucción de especies de Fiscalía La Florida, Peñalolén y Macul.</t>
  </si>
  <si>
    <t>Adquisición de 02 letreros para Sala de Entrevista y Sala de Monitoreo URAVIT La Florida.</t>
  </si>
  <si>
    <t xml:space="preserve">	
SOCIEDAD COMERCIAL CRV SPA</t>
  </si>
  <si>
    <t>76009245-2</t>
  </si>
  <si>
    <t>Prov. e insta. de film empavonado en 10 separadores acrílicos empotrados a piso en FL de Género.</t>
  </si>
  <si>
    <t>COMERCIALIZADORA MULTIFILM SPA</t>
  </si>
  <si>
    <t>76783734-8</t>
  </si>
  <si>
    <t>Servicios de transporte de especies de Fiscalía Local de Ñuñoa, para destrucción.</t>
  </si>
  <si>
    <t>Servicio de destrucción de especies de Fiscalía Local de Ñuñoa.</t>
  </si>
  <si>
    <t>Servicio de 2 sesiones de una hora cada una de Asesoría Psicológica individual.</t>
  </si>
  <si>
    <t>MARCELA MITSUKO MATSUMOTO MUNOZ</t>
  </si>
  <si>
    <t>11863325-3</t>
  </si>
  <si>
    <t>Renovación de suscripción digital de diario La Tercera, para el año 2026.</t>
  </si>
  <si>
    <t>76058347-2</t>
  </si>
  <si>
    <t>Adquisición de dos pares de zapatos de seguridad para funcionarios.</t>
  </si>
  <si>
    <t>MANUFACTURAS RAC LIMITADA</t>
  </si>
  <si>
    <t>77676860-K</t>
  </si>
  <si>
    <t>Instalación de 10 acrílicos separadores anclados a piso.</t>
  </si>
  <si>
    <t>Reparación sistema de bombas de agua potable edificio La Florida.</t>
  </si>
  <si>
    <t>JOEL TORRES Y COMPANIA LIMITADA</t>
  </si>
  <si>
    <t>76411020-K</t>
  </si>
  <si>
    <t>Reparación CCTV edificio Ñuñoa.</t>
  </si>
  <si>
    <t xml:space="preserve">Servicio de destrucción de especies, solicitado por la Unidad de Custodia Fiscalía Local de Puente Alto. </t>
  </si>
  <si>
    <t xml:space="preserve">Servicio de destrucción de especies, solicitado por la Unidad de Custodia de Fiscalía Local de Puente Alto. </t>
  </si>
  <si>
    <t>Servicio de destrucción de bienes dados de baja de Activo Fijo de la Fiscalia Regional Metropolitana Sur.</t>
  </si>
  <si>
    <t>Servicio de destrucción de especies de Unidad de Custodia de San Miguel.</t>
  </si>
  <si>
    <t>RES. FRMS 082/2025</t>
  </si>
  <si>
    <t>Trato directo_ 696212-281-TD25_ Mantención preventiva vehículo Fiscal Regional marca FORD Placa Patente Única LRCJ-53.</t>
  </si>
  <si>
    <t>DIFOR CHILE SOCIEDAD ANONIMA</t>
  </si>
  <si>
    <t>96918300-5</t>
  </si>
  <si>
    <t>RES FR N°301</t>
  </si>
  <si>
    <t>Retiro provision e instalacion de equipo en sala frente mampara ingreso piso 11 FIAC y cambio termostato equipo 22, valores dentro de contrato. Prov e instalación equipo autorizado en RS FR 301 del 02.12.25</t>
  </si>
  <si>
    <t>SISTEMAS DE ENERGIA SA</t>
  </si>
  <si>
    <t>Adquisición de piso vinílico (06 cajas) para cambiar en oficina Javiera Morales de la FL de Talagante. Compra conforme a art.8 letra "a" del reglamento interno del Ministerio Público, ley 19886</t>
  </si>
  <si>
    <t>Reparación de cerco eléctrico (por corto circuito por estar tocando alambre de púas en el lugar)en FL Melipilla. Contratación conforme a art. 8 letra "a" del reglamento interno del MP, ley 19886.</t>
  </si>
  <si>
    <t>Servicio de provisión e instalación de centros de enchufe para oficina Administrador FL Maipú en piso 9 (01) y en piso 11(01) sector SACFI y 01 provisión y cambio de foco 18w en piso 12 sector UAJ. Contratación conforme a art. 8 letra "a" del reglamento interno del ministerio público, ley 19886.</t>
  </si>
  <si>
    <t>Provisión e instalación de centros de circuitos eléctricos y centros de enchufe dobles de 16A en baños piso 9.Contracción conforme a art.8 letra "a" del reglamento interno del MP, ley 19886.</t>
  </si>
  <si>
    <t>Servicio de instalación de equipos secadores de manos en baños piso 9 edificio miraflores383. Contratación de conformidad al art.8 en su letra "a" del reglamento interno del MP, ley19886.</t>
  </si>
  <si>
    <t>Contratación de 1 Clase presencial sobre “Secuestro en contexto de violencia de género y VIF”. La clase se llevará a cabo el día 02 de septiembre de 2025, en horario de 09:00 a 13:00 horas.</t>
  </si>
  <si>
    <t>Javier Felipe Contesse Singh</t>
  </si>
  <si>
    <t>15638983-8</t>
  </si>
  <si>
    <t>Contratación de 1 Clase presencial sobre “Reformalización y evidencia digital”, a realizarce el día 4 de diciembre del 2025, en horario AM.</t>
  </si>
  <si>
    <t>Raúl Eduardo Núñez Ojeda</t>
  </si>
  <si>
    <t>8267760-7</t>
  </si>
  <si>
    <t>FN/MP N° 2896</t>
  </si>
  <si>
    <t>Adquisición de 2 Quicios hidráulicos, para ser instalados en puertas de acceso a los pisos 7 y 9 del edificio institucional de la Fiscalía Nacional.</t>
  </si>
  <si>
    <t>Importadora Kyrios Spa</t>
  </si>
  <si>
    <t>77799372-0</t>
  </si>
  <si>
    <t>Endoso a póliza de seguros de vehículos, por 10 días, desde el 20/11/2025 hasta el 30/11/2025, para nuevo vehículo institucional de la Fiscalía Regional de O´Higgins KIA SORENTO, PPU VLKY.57.</t>
  </si>
  <si>
    <t>Fid Chile Seguros Generales S.A.</t>
  </si>
  <si>
    <t>77096952-2</t>
  </si>
  <si>
    <t>Pasaje aéreo internacional para Sr. José Manuel Madariaga Suarez, Rut: 18.634.420-0, Santiago/Bogotá-Colombia/Santiago, 09 al 12 de diciembre de 2025. Participación en Tercera reunión presencial en Colombia - ECI TDA Finanzas Criminales.</t>
  </si>
  <si>
    <t>Pasaje aéreo internacional para Sr. Luis Quiroga Escobar, Rut: 14.357.807-0, Santiago/Bogotá-Colombia/Santiago, 09 al 12 de diciembre de 2025. Participación en Tercera reunión presencial en Colombia - ECI TDA Finanzas Criminales.</t>
  </si>
  <si>
    <t>FN/MP N° 2911</t>
  </si>
  <si>
    <t>Contratación de 500 minutos libres para la línea telefónica satelital asignada a la Dirección Ejecutiva Nacional de esta Fiscalía Nacional, con una vigencia de 12 meses desde su activación.</t>
  </si>
  <si>
    <t>FN/MP N° 2921</t>
  </si>
  <si>
    <t>Servicios de Instalación y desinstalación de andamio especial para montaje de obras de arte del Museo de Arte Contemporáneo (MAC), en dependencias de la Fiscalía Nacional.</t>
  </si>
  <si>
    <t>Comercializadora Nadia Vidal Venegas EIRL.</t>
  </si>
  <si>
    <t>76941069-4</t>
  </si>
  <si>
    <t>FN/MP N° 2932</t>
  </si>
  <si>
    <t>Contratación del servicio de traslado de 40 personas a la ciudad de Rancagua, en trayecto de ida y regreso a la ciudad de Santiago, los días 9 y 12 de diciembre de 2025. con motivo de su participación en la Jomada de Equipo contra el
Crimen Organizado y Homicidios (ECOH).</t>
  </si>
  <si>
    <t>Transportes Santiago SPA</t>
  </si>
  <si>
    <t>78621600-1</t>
  </si>
  <si>
    <t>Contratación de Renovación de la Suscripción anual "La Tercera Digital". Usuario: Paula Rocha Maldonado, RUT 10.054.032-0, Unidad de Comunicaciones. Período de suscripción 09/12/2025 al 09/12/2026.</t>
  </si>
  <si>
    <t>Comercializadora GC S.A</t>
  </si>
  <si>
    <t>Contratación de Servicio de almuerzo para 18 participantes, con motivo de "Reunión de coordinación con académicos nacionales", que se realizará el martes 09 de diciembre, a las 13.30 horas, en el Gran Salón de la Fiscalía Nacional, ubicado en Catedral N°1437, piso 7, Santiago.</t>
  </si>
  <si>
    <t xml:space="preserve">Contratación de 1 Servicio de Coffe Break, para 60 personas, a realisarce el día 11 de diciembre del 2025, en jornada PM a las 16:30 horas, con motivo "Actividad de Integración". </t>
  </si>
  <si>
    <t>Pasaje aéreo nacional para Sr. Luis Bozzo Barraza, Rut: 14.530.315-k, Santiago/Arica/Santiago, del 14 al 15 de diciembre de 2025. Acompañan al FN en cometido a Arica</t>
  </si>
  <si>
    <t>Pasaje aéreo nacional para Sr. Mauricio Eduardo Aguayo Cuevas, Rut: 10.714.422-6, Santiago/Arica/Santiago, del 14 al 15 de diciembre de 2025. Acompañan al FN en cometido a Arica</t>
  </si>
  <si>
    <t>Pasaje aéreo nacional para Sr. Ángel Valencia Vásquez, Rut: 8.667.131-k , Santiago/Arica/Santiago, del 14 al 15 de diciembre de 2025. Asite a cometido en Arica.</t>
  </si>
  <si>
    <t>Pasaje aéreo nacional para Sr. Carlos Daniel Figueroa Chavarria, Rut: 14.410.351-3, Santiago/Arica/Santiago, del 14 al 15 de diciembre de 2025. Escolta al FN en cometido a Arica.</t>
  </si>
  <si>
    <t>Pasaje aéreo nacional para Sra. Leslie Trollund Arellano, Rut: 16.128.388-6, Santiago/Arica/Santiago, del 14 al 16 de diciembre de 2025. Acompañan al FN en cometido a Arica</t>
  </si>
  <si>
    <t>Pasaje aéreo nacional para Sr. David Ignacio Salazar Toro, Rut: 19.468.789-3, Santiago/Arica/Santiago, del 14 al 16 de diciembre de 2025. Escolta al FN en cometido a Arica</t>
  </si>
  <si>
    <t>Pasaje aéreo nacional para Sr. Juan Pablo Glasinovic Vernon, Rut: 9.616.765-2, Santiago/Arica/Santiago, del 14 al 17 de diciembre de 2025. Participar en Firma ECI con Fiscal General de Bolivia y Fiscal Nacional.</t>
  </si>
  <si>
    <t>Contratación de 1 Clase online sobre “Esquema de la
teoría del delito y su importancia en el ejercicio profesional.”, la cual se llevo a cabo el día 04 de diciembre del 2025 en jornada PM.</t>
  </si>
  <si>
    <t>Jorge Patricio Cabrera Guirao</t>
  </si>
  <si>
    <t>10601931-2</t>
  </si>
  <si>
    <t>FN/MP N° 2940</t>
  </si>
  <si>
    <t>Contratación de los servicios de soporte técnico anual del sistema Optimark, corrector de pruebas del ministerio público, por el plazo de un año a partir del 1ero de diciembre de 2025, hasta el 1ero de diciembre del 2026.</t>
  </si>
  <si>
    <t>Sociedad Comercial Ecoimagen Limitada</t>
  </si>
  <si>
    <t>76068924-6</t>
  </si>
  <si>
    <t>FN/MP N° 2990</t>
  </si>
  <si>
    <t>Adquisición de 07 Pendones institucionales, para uso interior y exterior del edificio institucional, para la Fiscalía Nacional y la Fiscalía Supraterritorial.</t>
  </si>
  <si>
    <t>Sociedad de Comunicacion Simple Spa</t>
  </si>
  <si>
    <t>FN/MP N° 2922</t>
  </si>
  <si>
    <t>Adquisición de 2 Vehículos blindados marca Chevrolet Tahoe, los que serán destinados a los equipos ECOH correspondiente a las regiones de Arica y Parinacota y de Los Ríos.</t>
  </si>
  <si>
    <t>Automotora Inalco S.A.</t>
  </si>
  <si>
    <t>81198400-0</t>
  </si>
  <si>
    <t>FN/MP N° 2893</t>
  </si>
  <si>
    <t>Contratación de los servicios de limpieza de baño químico de la caseta de vigilancia, los cuales incluyen succión y desinfección dos veces por semana, por un plazo de 3 meses, destinada al apoyo de las labores de vigilancia y protección del domicilio del Fiscal Nacional del Ministerio Público, labores que desarrolla personal de Carabineros de Chile.</t>
  </si>
  <si>
    <t>Domingo Roberto Mora Retamal</t>
  </si>
  <si>
    <t>15676106-0</t>
  </si>
  <si>
    <t>FN/MP N° 2995</t>
  </si>
  <si>
    <t>Adquisición de 4 unidades de Viper Xtream Doble XSM2C-BRW; 2 unidades de Sirenas MS4000U 12V 100 Watts, 2 unidades de Parlantes ES100; 12 unidades de Micropulse MPS12U F24 Color Rojo, e instalación de este equipamiento en dos vehículos institucionales del Fiscal Nacional.</t>
  </si>
  <si>
    <t>Sistemas de Alarmas Masivas Chile S.A.</t>
  </si>
  <si>
    <t>76098097-8</t>
  </si>
  <si>
    <t>FN/MP N° 3014</t>
  </si>
  <si>
    <t>Contratación de Servicios de evaluaciones psicolaborales para los cargos de fiscales adjuntos de la Fiscalía Supraterritorial.</t>
  </si>
  <si>
    <t>Consultora TCS Group Search Spa.</t>
  </si>
  <si>
    <t>Adquisición de 55 Colaciones, correspondiente a la actividad para niños, la cual se llevara acabo el día viernes 19 de diciembre del 2025, en dependencias de la Fiscalía Nacional.</t>
  </si>
  <si>
    <t>Cheeseenjoy Spa</t>
  </si>
  <si>
    <t>77280572-1</t>
  </si>
  <si>
    <t>FN/MP N° 2986</t>
  </si>
  <si>
    <t>Contratación de los servicios de renovación anual de la suscripción anual de acceso a Base de Datos del Diario Oficial, a través de la plataforma del Diario Digital (servicio DOE).</t>
  </si>
  <si>
    <t>Info-Update Limitada</t>
  </si>
  <si>
    <t>76023530-k</t>
  </si>
  <si>
    <t>FN/MP N° 2993</t>
  </si>
  <si>
    <t>Contratación de Servicios de Renovación de 3 licencias previamente adquiridas, desde el 30 de marzo de 2026 hasta 30 de marzo de 2027 y la suscripción y soporte de 9 de los respectivos packs de licencias UFED, incluyendo cada una licencia Cellebrite Inseyets y una licencia Cellebrite Premium, por 12 meses.</t>
  </si>
  <si>
    <t>FN/MP N° 3013</t>
  </si>
  <si>
    <t>Contratación de Suscripción de 16 licencias AUTOCAD SINGLE-U por un plazo de 3 meses, desde el 24 de octubre de 2025.</t>
  </si>
  <si>
    <t>Computación Grafica Aplicada y Cia Ltda.</t>
  </si>
  <si>
    <t>79770640-K</t>
  </si>
  <si>
    <t>FN/MP N° 3007</t>
  </si>
  <si>
    <t>Adquisición de 20 Chalecos antibalas Nivel III A, 20 cascos balísticos modelo Mich, y 20 lentes dual balísticos Steelpro gris, que serán destinados a fiscales y funcionarios para el debido ejercicio de sus funciones.</t>
  </si>
  <si>
    <t>Comercial y Asesorias Armor Vest Spa</t>
  </si>
  <si>
    <t>76507718-4</t>
  </si>
  <si>
    <t>FN/MP N° 3032</t>
  </si>
  <si>
    <t>Contratación de Servicios de traslado de 7 servidores forenses EDAS FOX, a las ciudades de Arica, Copiapó, La Serena, Rancagua, Talca, Valdivia y Temuco.</t>
  </si>
  <si>
    <t>Pasaje aéreo nacional para Sra. Maruzzella Pavan, Rut: 9.037.574-1, Santiago/Coyhaique/Santiago, del 19 al 21 de enero de 2026. Asiste a la cuenta pública de la FR de Aysén y reunión en FR por proyecto de Ampliación y Mejoramiento de la Fiscalía Regional.</t>
  </si>
  <si>
    <t>Pasaje aéreo nacional para Sr. Emilio Rodríguez Morales, Rut: 13.197.814-6, Santiago/Coyhaique/Santiago, del 19 al 21 de enero de 2025. Asiste a la cuenta pública de esa región y reuniones de seguridad en las fiscalías.</t>
  </si>
  <si>
    <t>Contratación de servicio de almuerzo del Fiscal Nacional con el Cardenal Fernando Chomali, realizada el día 23 de diciembre del 2025.</t>
  </si>
  <si>
    <t>Contratación de Visita de emergencia, según lo estipulado en la Cláusula Quinta del contrato suscrito entre Comercial Bone y el Ministerio Público, realizada el día 23 de diciembre del 2025, en la Fiscalia Nacional.</t>
  </si>
  <si>
    <t>Comercial Bone S.A.</t>
  </si>
  <si>
    <t>96976640-K</t>
  </si>
  <si>
    <t>Adquisición de 5 bandejas de plaqué de 27x20 cm, con estuche, texto y logos grabado en bandeja. Para presentes institucionales que entrega el Fiscal Nacional a otras autoridades nacionales.</t>
  </si>
  <si>
    <t>Adquisición de 30 Textos: Trilingüe: en español, inglés y alemán, 144 páginas con 124 fotografías en diferentes formatos, con logo institucional. Para presentes dirigidos a autoridades extranjeras por parte del Fiscal Nacional.</t>
  </si>
  <si>
    <t>Eluney Marketing Chile Spa.</t>
  </si>
  <si>
    <t>77658972-1</t>
  </si>
  <si>
    <t>Adquisición de 20 Trapelacucha en atril, realizada en plata, presentado en caja de madera que se convierte en atril de medidas 10x14 cm, con logo institucional; 30 Marcador de cobre con caja de carto en color negro, incluye logo grabado en láser y tarjeta de saludo. Presentes institucionales adjuntos que son utilizados por el Fiscal Nacional para entregar a autoridades extranjeras.</t>
  </si>
  <si>
    <t>Servicios y Asesorías Lavanderos Ltda.</t>
  </si>
  <si>
    <t>76066407-3</t>
  </si>
  <si>
    <t>Pasaje aéreo nacional para Sr. Mauricio Aguayo, Rut: 10.714.422-6, Santiago/Valdivia/Santiago, del 28 al 29 de diciembre de 2025. Escolta Sr. Fiscal Nacional.</t>
  </si>
  <si>
    <t>Pasaje aéreo nacional para Sra. Simone Hartard Cazenave, Rut: 13.858.657-k, Santiago/Antofagasta/Santiago, del 08 al 09 de enero de 2026. Cuenta Pública Antofagasta.</t>
  </si>
  <si>
    <t>Pasaje aéreo nacional para Sra. María José Mayral, Rut: 18.782.906-2, Santiago/Iquique/Santiago, del 06 al 14 de enero de 2026. Apoyo en investigación penal.</t>
  </si>
  <si>
    <t>Pasaje aéreo nacional para Sr. Ignacio Castillo, Rut: 10.598.535-5, Santiago/Iquique/Santiago, del 07 al 09 de enero de 2026. Apoyo a una Causa de Lavado de Activos.</t>
  </si>
  <si>
    <t>Pasaje aéreo nacional para Sr. José Manuel Madariaga, Rut: 18.634.420-0, Santiago/Iquique/Santiago, del 06 al 09 de enero de 2026. Apoyo a una Causa de Lavado de Activos.</t>
  </si>
  <si>
    <t>Pasaje aéreo nacional para Sr. Jorge Epuleo Montero, Rut: 19.558.250-5, Santiago/Iquique/Santiago, del 07 al 12 de enero de 2026. Apoyo en una investigación relacionada a una causa por los delitos de Estafa y Lavado de dinero, de la FR de Tarapacá.</t>
  </si>
  <si>
    <t>Pasaje aéreo nacional para Sr. Andrés Fredes Aballay, Rut: 16.989.962-2, Santiago/Iquique/Santiago, del 07 al 12 de enero de 2026. Apoyo en una investigación relacionada a una causa por los delitos de Estafa y Lavado de dinero, de la FR de Tarapacá.</t>
  </si>
  <si>
    <t>FN/MP N° 3044</t>
  </si>
  <si>
    <t>Contratación de la Renovación anual de 1 Licencia Cellebite Inseyets, con 65 créditos de desbloqueo, previamente contratada, desde el 17 de enero de 2026 y hasta el 17 de enero de 2027, para la Fiscalía Regional Metropolitana Sur y la Suscripción y soporte de 1 Licencia Cellebite Inseyets, también con 65 créditos de desbloqueo, por 12 meses, para su uso por parte de la Fiscalía Regional que la Fiscalía Nacional designe.</t>
  </si>
  <si>
    <t>Pasaje aéreo nacional para Sr. Cristian Paredes Valenzuela, Rut: 14.303.292-2, Santiago/Temuco/Santiago, del 13 al 15 de enero de 2026. Asiste a la Cuenta Pública de Fiscalía Regional de La Araucanía, y sostiene diversas reuniones de trabajo en la región.</t>
  </si>
  <si>
    <t>Pasaje aéreo nacional para Sr. Cristian Paredes Valenzuela, Rut: 14.303.292-2, Santiago/Concepción, el 07 de enero de 2026. Asiste a la Cuenta Pública de la Fiscalía Regional del Bío-Bío y Fiscalía Regional de Ñuble.</t>
  </si>
  <si>
    <t>Pasaje aéreo nacional para Sra. Alejandra Mera Gonzalez, Rut: 8.712.183-6, Santiago/Copiapó/Santiago, del 22 al 23 de enero de 2026. Asistencia a la Cuenta Pública de la FR de Copiapó.</t>
  </si>
  <si>
    <t>Pasaje aéreo nacional para Sra. Constanza Witker, Rut: 18.170.677-5, Santiago/Arica/Santiago, del 12 al 14 de enero de 2026. Viaja por causas de QC. Guerra y otras causas de corrupción.</t>
  </si>
  <si>
    <t>Pasaje aéreo nacional para Sra. María Pilar Irribarra, Rut: 11.229.634-4, Santiago/Punta Arenas/Santiago, del 14 al 16 de enero de 2026. Asiste a la Cuenta Púbica de la Fiscalía Regional de Magallanes y de la Antártica Chilena.</t>
  </si>
  <si>
    <t xml:space="preserve">Pasaje aéreo nacional para Sra. Mónica Naranjo López, Rut: 13.458.502-1, Santiago/Copiapó/Santiago, del 22 al 23 de enero de 2026. Asiste a la Cuenta Pública de la Fiscalía Regional de Atacama, efectuando además diversas reuniones de trabajo y visitas a las fiscalías locales de la región.  </t>
  </si>
  <si>
    <t xml:space="preserve">Pasaje aéreo nacional para Sra. Paz Pérez Ramírez, Rut: 12.798.596-0, Santiago/Copiapó/Santiago, del 22 al 23 de enero de 2026. Concurre junto a la Sra. Directora Ejecutiva Nacional a la Cuenta Pública de la Fiscalía Regional de Atacama y participa en diversas reuniones de trabajo y visitas a las fiscalías locales de la región.  </t>
  </si>
  <si>
    <t>FN/MP N° 3045</t>
  </si>
  <si>
    <t>Contratación de Extensión de la key de suscripción de Google MAPS API, por 1.700.000 créditos,y por el plazo de 4 meses, desde el 1° de enero de 2026.</t>
  </si>
  <si>
    <t>Servicios de Integración de Sistemas de Información Geosolve CÍA. LTDA.</t>
  </si>
  <si>
    <t>76562690-0</t>
  </si>
  <si>
    <t>Pasaje aéreo nacional para Sra. Paula Arroyave Escaffi, Rut: 10.359.201-1, Santiago/Copiapó/Santiago, del 22 al 23 de enero de 2026. Asiste a la Cuenta Pública de la Fiscalía Regional de Atacama, acompañando a DEN y asisitir a diversas reuniones de trabajo y visitas a las fiscalías locales de la región.</t>
  </si>
  <si>
    <t>FN/MP N° 3065</t>
  </si>
  <si>
    <t>Contratación de suscripción de 350.000 Créditos Microsoft Azure, para incorporarlos al Convenio "Enterprise Agreement“ número 32E60134, con vigencia al 31 de diciembre de 2027.</t>
  </si>
  <si>
    <t>Msli Latam Inc.</t>
  </si>
  <si>
    <t>88044324-9</t>
  </si>
  <si>
    <t>Contratación de 1 clase online sobre “Las penas y
su determinación, actualizada con la ley de reincidencia”, la cual se llevo a cabo el día 16 de diciembre del 2025.</t>
  </si>
  <si>
    <t>Martín Besio Hernández</t>
  </si>
  <si>
    <t>13550371-1</t>
  </si>
  <si>
    <t>Contratación de 1 clase presencial sobre “Aspectos dogmáticos y criterios diferenciadores entre el dolo y la culpa”, la cual se llevo a cabo el día 10 de diciembre del 2025.</t>
  </si>
  <si>
    <t>Juan Ignacio Piña Rochefort</t>
  </si>
  <si>
    <t>10032728-7</t>
  </si>
  <si>
    <t>Pasaje aéreo nacional para Sr. Ángel Valencia Vásquez, Rut: 8.667.131-k , Santiago/Concepción/Iquique/Santiago, del 07 al 09 de enero de 2026. Asiste a las Cuentas Públicas de la región del BIOBÍO, Ñuble y Reunión con Fiscal Regional de Tarapacá.</t>
  </si>
  <si>
    <t>Pasaje aéreo nacional para Sr. Felipe Fritz Castro, Rut: 16.899.242-4 , Santiago/Concepción/Iquique/Santiago, del 07 al 09 de enero de 2026. Escolta al FN a las Cuentas Públicas de la región del BIOBÍO, Ñuble y Reunión con Fiscal Regional de Tarapacá.</t>
  </si>
  <si>
    <t>Pasaje aéreo nacional para Sra. Paula Rocha, Rut: 10.054.032-0 , Santiago/Concepción/Iquique/Santiago, del 07 al 09 de enero de 2026. Asiste a las Cuentas Públicas de la región del BIOBÍO, Ñuble y Reunión con Fiscal Regional de Tarapacá.</t>
  </si>
  <si>
    <t>Pasaje aéreo nacional para Sr. Luis Bozzo Barraza, Rut: 14.530.315-k , Santiago/Concepción/Iquique/Santiago, del 07 al 09 de enero de 2026. Asiste a las Cuentas Públicas de la región del BIOBÍO, Ñuble y Reunión con Fiscal Regional de Tarapacá.</t>
  </si>
  <si>
    <t>Contratación del servicio de visita de emergencia.</t>
  </si>
  <si>
    <t>Segun la Resolucion FN/MP Nro. 2060/2024, emitida el 13/08/2024, se adquirieron pasajes aéreos en la ruta ARI-SCL y SCL-ARI. Los pasajes fueron destinados a la Fiscal Adjunto.</t>
  </si>
  <si>
    <t>Segun la Resolucion FN/MP Nro. 2060/2024, emitida el 13/08/2024, se adquirieron pasajes aéreos en la ruta ARI-SCL y SCL-ARI. Los pasajes fueron destinados al Fiscal Jefe.</t>
  </si>
  <si>
    <t>17-FN MP NRO.2711</t>
  </si>
  <si>
    <t>Segun Resolucion FN/MP N.º 2711/2025 de fecha 11-11-2025, se autorizo el trato directo, fuera de la plataforma de mercado publico, con la Empresa Digitoforense SpA., para la actualizacion y renovacion de software.</t>
  </si>
  <si>
    <t>Segun instruccion del Profesional de la UAF, se solicito el cambio de pasaje aereo, tramo SCL-ARI, código de reserva DUYJTI (LA).</t>
  </si>
  <si>
    <t>Segun la Resolucion FN/MP Nro. 2060/2024, emitida el 13/08/2024, se adquirieron pasajes aéreos en la ruta ARI-SCL y SCL-ARI. Los pasajes fueron destinados al Fiscal Adjunto Jefe.</t>
  </si>
  <si>
    <t>Segun lo establecido en la Resolucion FN/MP N.º 2060, emitida con fecha 13-08-2024, se adquirieron pasajes aereos nacionales en la ruta ARI-SCL y SCL-ARI, para el Fiscal Regional.</t>
  </si>
  <si>
    <t>Instalacion de elementos de seguridad y proteccion, en las viviendas de victimas y testigos.</t>
  </si>
  <si>
    <t>01-DER N°04</t>
  </si>
  <si>
    <t>Servicio de evaluaciones psicolaborales en el marco del concurso de Auxiliar para la Fiscalía Local de Iquique.</t>
  </si>
  <si>
    <t>01-FN N°2761</t>
  </si>
  <si>
    <t>Adquisición de vehículo blindado Chevrolet Tahoe 5.3 Z71 AT 4WD, enmarcado en proyecto GORE</t>
  </si>
  <si>
    <t>AUTOMOTORA INALCO SA</t>
  </si>
  <si>
    <t>01-FN N°2760</t>
  </si>
  <si>
    <t>Adquisición de dos Drones DJI 4TD, para ser utilizado en apoyo a los sitios de suceso de la Región de Tarapacá.</t>
  </si>
  <si>
    <t>IMPORTADORA LILLO LTDA</t>
  </si>
  <si>
    <t>76300203-9</t>
  </si>
  <si>
    <t>01-FN N°2765</t>
  </si>
  <si>
    <t>Adquisición de un Escáner Láser enmarcado en proyecto GORE</t>
  </si>
  <si>
    <t>LEICA GEOSYSTEMS SA</t>
  </si>
  <si>
    <t>76212488-2</t>
  </si>
  <si>
    <t>Compra de 2 extintores PQS 6 Kgs para FL Alto Hospicio y 2 gabinetes para extintores exteriores.</t>
  </si>
  <si>
    <t>TEEX SPA</t>
  </si>
  <si>
    <t>77205632-K</t>
  </si>
  <si>
    <t>01-FN N°2663</t>
  </si>
  <si>
    <t>Furgón MERCEDES-BENZ, modelo 2026 SPRINTER 517 CDI – 15,5, Fiscalia Móvil para uso institucional, aut. sg. Res. FN N°2663 del 5-11-25</t>
  </si>
  <si>
    <t>COMERCIAL KAUFMANN SA</t>
  </si>
  <si>
    <t>96572360-9</t>
  </si>
  <si>
    <t>Adquisición de 6 colaciones para actividad del Programa Regional de Calidad de Vida Laboral 2025, “Stand Up Paddle” en Playa Cavancha.</t>
  </si>
  <si>
    <t>COMERCIALIZADORA EDUARDO BRITO GALLARDO</t>
  </si>
  <si>
    <t>77831345-6</t>
  </si>
  <si>
    <t>Traslado de personal a jornada calidad de vida</t>
  </si>
  <si>
    <t>TRANSPORTES CLAUDIO GODOY PIZARRO</t>
  </si>
  <si>
    <t>12.350.095-4</t>
  </si>
  <si>
    <t>Provisión e instalación de botonera y cableado para control de acceso en P17.</t>
  </si>
  <si>
    <t>Suministro e instalación de paneles LED para edificio FR Baquedano.</t>
  </si>
  <si>
    <t>Colaciones saludables que se adicionaron para los asistentes a la actividad del Programa Calidad de Vida Laboral UE 292 FL Antofagasta.</t>
  </si>
  <si>
    <t>COMERCIALIZADORA Y DISTRIBUIDORA YEMI SPA</t>
  </si>
  <si>
    <t>77.429.264-0</t>
  </si>
  <si>
    <t>Hector ARaya Antof-Stgo-Antofagasta Juicio oral RIT 98-2025 TIP</t>
  </si>
  <si>
    <t>Distintivos vehiculos fiscal para ventanas</t>
  </si>
  <si>
    <t>CASA DE MONEDA DE CHILE</t>
  </si>
  <si>
    <t>60.806.000-6</t>
  </si>
  <si>
    <t>Servicio de aseo en oficina ECOH Calama durante el mes de diciembre de 2025.</t>
  </si>
  <si>
    <t>FILOMENA BARRA Y CIA</t>
  </si>
  <si>
    <t>Servicio de aseo para las oficinas de ECOH Antofagasta durante el mes de diciembre de 2025.</t>
  </si>
  <si>
    <t>SOCIEDAD COMERCIAL FERRETERA LTDA.</t>
  </si>
  <si>
    <t>Reparaciones en oficinas FAC y Edificio Fiscalía Regional de Antofagasta, calle Baquedano 340.</t>
  </si>
  <si>
    <t>Evaluación psicolaboral para el cargo de Auxiliar para Uravit. Javiera Galdames, Slavija Arce, Valeria Guerrero</t>
  </si>
  <si>
    <t>Evaluación psicolaboral para el cargo profesional ATVT ECOH Calama. UE 288</t>
  </si>
  <si>
    <t>Adquisición de microondas y horno eléctrico para comedores de FR y FL Tocopilla.</t>
  </si>
  <si>
    <t>Adquisición de mouse y cámaras webcam</t>
  </si>
  <si>
    <t>Colaciones saludables para actividad del Programa Calidad de Vida Laboral. UE 292</t>
  </si>
  <si>
    <t>Servicio de traslado de funcionarios para actividad del programa Calidad de Vida Regional UE292</t>
  </si>
  <si>
    <t>Publicación de aviso concurso público para el cargo de Administrativo Operativo de Causas Grado XVII para FL Mejillones y Auxiliar Grado XIX FL Calama, a publicarse en El Mercurio de Antofagasta el domingo 16/11/2025.</t>
  </si>
  <si>
    <t>AGENCIA COLOMA CARRASCO Y PUBLICIDAD</t>
  </si>
  <si>
    <t>Reparacion lector de huellas acceso Prat 461 Piso 17</t>
  </si>
  <si>
    <t>Evaluación psicolaboral para el cargo de administrativo operativo de causas para FL Calama - Dangery Cortés</t>
  </si>
  <si>
    <t>Adquisición de micrófono para cuña de prensa para el Fiscal Regional de Antofagasta</t>
  </si>
  <si>
    <t>ELECTRONICA RETAIL LTDA.</t>
  </si>
  <si>
    <t>83.030.600-5</t>
  </si>
  <si>
    <t>Grua Horquilla hara traslados al interior del corral municipal de vehiculos</t>
  </si>
  <si>
    <t>GRUVAL SPA</t>
  </si>
  <si>
    <t>77.142.136-9</t>
  </si>
  <si>
    <t>Adquisición de dispensador de agua fría y caliente para FAC.</t>
  </si>
  <si>
    <t>Servicio gasfisteria Baño Jardines del Sur</t>
  </si>
  <si>
    <t>Pasaje aéreo para Fiscal Regional y escoltas para asistir a Jornada ECOH en la ciudad de Rancagua</t>
  </si>
  <si>
    <t>Pasaje aéreo para Fiscal Regional y escoltas para asistir a Consejo de Fiscales.</t>
  </si>
  <si>
    <t>17 Colaciones saludables actividad calidad de vida</t>
  </si>
  <si>
    <t>Pasaje aéreo para asistir a jornada ECOH para Lissette De la Fuente- Paulo Gutiérrez y Daniela Lovys</t>
  </si>
  <si>
    <t>FR/ R II 871/2025</t>
  </si>
  <si>
    <t>Servicio de arriendo de vehículo para traslado de Fiscal Regional en contexto de protección y seguridad en comisión de servicios en la ciudad de Santiago. UE 201.</t>
  </si>
  <si>
    <t>Evaluación psicolaboral para cargo Analista Criminal FAC Fiscalía Regional de Antofagasta</t>
  </si>
  <si>
    <t>Pasaje aéreo para Fiscal Regional y escoltas para asistir a invitación ceremonia inauguración y reunión anual RFAI</t>
  </si>
  <si>
    <t>Mantención de extintores que no fueron considerados en el proceso anterior de compra.</t>
  </si>
  <si>
    <t>Adquisición de horno eléctrico para FL Antofagasta.</t>
  </si>
  <si>
    <t>Pasajes aéreos para Profesional URAVIT, que asiste a “Pasantía de Formación Nuevos/as Instructores/as” que se realizará en Santiago entre el 01 y 05 de Diciembre 2025.</t>
  </si>
  <si>
    <t>Pasajes aéreos Fiscal Jefe SACFI y Fiscal Adjunto SACFI , para participar en "JORNADA ECOH 2025 - a realizarse en Rancagua, los días 10, 11 Y 12 de diciembre.</t>
  </si>
  <si>
    <t>Pasajes aéreos para Abogado y Asistencte Social ECOH, para participar en "JORNADA ECOH 2025 - a realizarse en Rancagua, los días 10, 11 Y 12 de diciembre.</t>
  </si>
  <si>
    <t>Pasajes aéreos para Jefe Asesoría Juridica y Fiscal Adjunto F.L de Copiapó, que asisten a “Jornada Fiscales especializados en Anticorrupción, Lavado de Activos y Probidad Interna” que se realizará en Santiago el día 03 y 04 de Diciembre 2025.</t>
  </si>
  <si>
    <t>Pasaje aéreo, para Fiscal Regional, con la finalidad de participar en Jornada de Anticorrupción, Lavado de Activos y Probidad Interna, los días 03 y 04 de diciembre en Fiscalía Nacional.</t>
  </si>
  <si>
    <t>Pasaje aéreo para Fiscal Regional, con la finalidad de participar en diversas reuniones con Directores de unidades especializadas de la Fiscalía Nacional, durante los días 11 y 12 de diciembre.</t>
  </si>
  <si>
    <t>Pasajes aéreos para Abogado Asesoría Jurídica, que asiste a “Jornada de Trabajo de la Unidad de Asesoría Jurídica Nacional” que se realizará en Santiago entre el 10 y 11 de Diciembre 2025.</t>
  </si>
  <si>
    <t>Res.FR/MP N° 475/2025</t>
  </si>
  <si>
    <t>Mantención 100mil kilómetros, vehículo institucional marca Toyota modelo 4RUNNER, placa patente KGLK-83, asignado al Fiscal Regional de Atacama.</t>
  </si>
  <si>
    <t>IMPORTADORA NICOLAS LIMITADA</t>
  </si>
  <si>
    <t>85.674.600-3</t>
  </si>
  <si>
    <t>Evaluaciones psicolaborales para postulantes a cargo Auxiliar ECOH.</t>
  </si>
  <si>
    <t>DER/MP N° 22</t>
  </si>
  <si>
    <t>Atención Psicológica .</t>
  </si>
  <si>
    <t xml:space="preserve">Evaluaciones psicolaborales para cargo Auxiliar en FL Illapel. </t>
  </si>
  <si>
    <t>Servicio de coffee break para la capacitación "Cuidado de Equipos".</t>
  </si>
  <si>
    <t>SOCIEDAD COMERCIAL PEPIT SPA</t>
  </si>
  <si>
    <t>77.185.442-7</t>
  </si>
  <si>
    <t>Servicio de Extracción de Aguas Servidas, inmueble Fregional.</t>
  </si>
  <si>
    <t>Presente recordatorio aniversario Gendarmería de Chile.</t>
  </si>
  <si>
    <t>Pasaje aéreo para Fiscal Sacfi quien asiste a Jornada Anticorrupción.</t>
  </si>
  <si>
    <t>Pasaje aéreo para Fiscal Jefe Sacfi quien asiste a diligencias de investigación.</t>
  </si>
  <si>
    <t>Pasaje aéreo para Fiscal Sacfi quien asiste a diligencias de investigación.</t>
  </si>
  <si>
    <t>Pasaje aéreo para Abogada unidad jurídica. quien asiste a Jornada Anticorrupción.</t>
  </si>
  <si>
    <t>Pasaje aéreo para relator de Clase Magistral.</t>
  </si>
  <si>
    <t>Pasaje aéreo para Fiscal Regional, quien asiste a 4a. sesión ordinaria de Consejo de Fiscales Regionales.</t>
  </si>
  <si>
    <t>Pasaje aéreo para Fiscal Sacfi, quien asiste a Diligencias Investigativas.</t>
  </si>
  <si>
    <t>Pasaje aéreo para Fiscal Sacfi quien asiste a Jornada Ecoh.</t>
  </si>
  <si>
    <t>Pasaje aéreo para Agogada Unidad Jurídica, quien asiste a Jornada UAJ.</t>
  </si>
  <si>
    <t>Pasaje aéreo para Fiscal Jefe de Illapel quien asiste a Jornada UAJ</t>
  </si>
  <si>
    <t>Pasaje aéreo para analista Sacfi quien asiste a diligencias de investigación.</t>
  </si>
  <si>
    <t>Compra de pasaje aéreo Santiago/Concepcion ida y vuelta - Comisión de Servicios Fiscal Adjunto de Valparaíso</t>
  </si>
  <si>
    <t>Adquisicion de insumosde cafetería - reuniones Fiscal Regional</t>
  </si>
  <si>
    <t>05-FR N°233</t>
  </si>
  <si>
    <t>Contratación de servicio de reparación de grupo electrógeno de la Fiscalia Local de Quintero.</t>
  </si>
  <si>
    <t>DYNAMO ELECTRIC SPA</t>
  </si>
  <si>
    <t>77.047.846-4</t>
  </si>
  <si>
    <t>Servicio de fumigación de termitas en la Fiscalía Local de Quillota</t>
  </si>
  <si>
    <t>FN/MP N° 2670/2025</t>
  </si>
  <si>
    <t>Compra vehículo Marca Kía Sorento EX 2.5L GSL AT 2WD</t>
  </si>
  <si>
    <t>INDUMOTORA ONE SPA</t>
  </si>
  <si>
    <t>76.632.419-3</t>
  </si>
  <si>
    <t>Adquisición de vestuario corporativo FR</t>
  </si>
  <si>
    <t>IDEA MARKET SPA</t>
  </si>
  <si>
    <t>76.148.288-2</t>
  </si>
  <si>
    <t>Publicación de concurso público en Diario El Rancagüino día 16/11/2025</t>
  </si>
  <si>
    <t>Cambio de dos focos, Fiscalía Regional</t>
  </si>
  <si>
    <t>INGENIERIA Y GESTION</t>
  </si>
  <si>
    <t>77.051.412-6</t>
  </si>
  <si>
    <t>RESOLUCIÓN FR N°197/2025</t>
  </si>
  <si>
    <t>Servicio de levantamiento de cabina de camiones, para acceder a la revisión de motor, chasis y otros de 9 camiones "Planta Licancel", FL Constitución - RESOLUCIÓN FR N°197/2025.</t>
  </si>
  <si>
    <t>IVAN ANTONIO VALENZU</t>
  </si>
  <si>
    <t>13.354.329-5</t>
  </si>
  <si>
    <t>Cambio de posición de Botón pulsador control de acceso a posición indicada en UNAAC. Cotización fecha 26-11-2025. Noviembre 2025.</t>
  </si>
  <si>
    <t>Instalación y provisión de Cámara Domo IP 4 MP 2,8 mm dual Light IP 67 POE en dependencias UNAAC. Cot 26-11-02. Proyecto UNAAC. Noviembre 2025.</t>
  </si>
  <si>
    <t xml:space="preserve">Reparación de Equipo de AA, cambio de bomba condensado - oficina R. Flores </t>
  </si>
  <si>
    <t>Servicio de 3 evaluaciones psicolaboral para cargo Auxiliar en la FL San Carlos</t>
  </si>
  <si>
    <t>76.544650-3</t>
  </si>
  <si>
    <t>Servicio de 1 evaluaciones psicolaboral para cargo Auxiliar en la FL San Carlos</t>
  </si>
  <si>
    <t>Servicios de renovación de 2 suscripciones de Diario La Crónica de Chillán</t>
  </si>
  <si>
    <t>DIARIO EL SUR S.A.</t>
  </si>
  <si>
    <t>76.564.940-4</t>
  </si>
  <si>
    <t>Servicios para 34 personas ceremonia de reconocimiento de años de servicio</t>
  </si>
  <si>
    <t>Compra de 8 rollos de papel térmico 79 X 460 X 25, para disp</t>
  </si>
  <si>
    <t>96.928.760-9</t>
  </si>
  <si>
    <t>FR N° 658/2025</t>
  </si>
  <si>
    <t>Cambio Sensor Nivel Refrigerante Original equipo generador Fiscalía Los Ángeles.</t>
  </si>
  <si>
    <t>FR N° 656/2025</t>
  </si>
  <si>
    <t>Reparación Ascensor Fiscalía Local Los Ángeles. Suministro e instalación de iluminación de emergencia.</t>
  </si>
  <si>
    <t>FR N° 657/2025</t>
  </si>
  <si>
    <t xml:space="preserve">Reparación Equipo Generador Oficina Atención Nacimiento. </t>
  </si>
  <si>
    <t>MAURICIO HOCHSCHILD ING.Y</t>
  </si>
  <si>
    <t>96.885.630-8</t>
  </si>
  <si>
    <t>F.R. La Araucanía</t>
  </si>
  <si>
    <t>Instalación de malla antimaleza y gravilla en estacionamiento de la Fiscalía Regional.</t>
  </si>
  <si>
    <t>Reparaciones en edificio de la Fiscalía Regional.</t>
  </si>
  <si>
    <t>Reparación en portón de acceso de la fiscalía local de Temuco.</t>
  </si>
  <si>
    <t>FR N°255</t>
  </si>
  <si>
    <t>Servicio de mantención para vehículo institucional.</t>
  </si>
  <si>
    <t>Automotriz Portillo Sur Ltda.</t>
  </si>
  <si>
    <t>76.296.863-0</t>
  </si>
  <si>
    <t>Adquisición de menaje para casino.</t>
  </si>
  <si>
    <t>FR N°261</t>
  </si>
  <si>
    <t>Implementación mecanismo de seguridad en accesos de las fiscalías locales de Nueva Imperial, Loncoche, Villarrica, Pitrufquén y Curacautín.</t>
  </si>
  <si>
    <t>FR N°262</t>
  </si>
  <si>
    <t>Servicio de coffe break para asistentes a actividad de autocuidado para entrevistadores.</t>
  </si>
  <si>
    <t>Iris Marlenne Vidal Venegas E.I.R.L.</t>
  </si>
  <si>
    <t>76.682.264-9</t>
  </si>
  <si>
    <t>FR N°263</t>
  </si>
  <si>
    <t>Arriendo de salón para actividad de autocuidado de entrevistadores.</t>
  </si>
  <si>
    <t>Cla Turismo Spa.</t>
  </si>
  <si>
    <t>77.590.941-2</t>
  </si>
  <si>
    <t>Instalación de pantalla en la fiscalía local de Temuco.</t>
  </si>
  <si>
    <t>Servicio de fumigación y desratización para la fiscalía local de Angol.</t>
  </si>
  <si>
    <t>Servicio de Plagas y Fumigación Spa.</t>
  </si>
  <si>
    <t>76.808.575-7</t>
  </si>
  <si>
    <t>Monitor para la implementación del CCTV de la fiscalía local de Loncoche.</t>
  </si>
  <si>
    <t>Informática David Hernan Blanco Aillapán E.I.R.L.</t>
  </si>
  <si>
    <t>76.370.508-0</t>
  </si>
  <si>
    <t>Reparación de equipo Chiller de la fiscalía local de Temuco.</t>
  </si>
  <si>
    <t>Reparación del sistema de climatización de la de la fiscalía local de Nueva Imperial.</t>
  </si>
  <si>
    <t>Suministro y cambio de bomba de condensado para equipo de AC de la fiscalía local de Nueva Imperial.</t>
  </si>
  <si>
    <t>Aviso en diario regional por llamado de convocatoria de selección administrativo FL de Valdivia, domindo 09 de noviembre 2025</t>
  </si>
  <si>
    <t>Compra de pasaje aereo A. Anabalon y E. Aguayo viaje Valdivia - Santiago - Valdivia, desde el 10 al 11 de diciembre 2025</t>
  </si>
  <si>
    <t>Compra de pasaje aereo E. Aguayo viaje Valdivia - Santiago - Valdivia, desde el 03 al 04 de diciembre 2025</t>
  </si>
  <si>
    <t>Compra de pasaje aereo R. Suarez viaje Valdivia - Santiago - Valdivia, desde el 09 al 12 de diciembre 2025</t>
  </si>
  <si>
    <t>Compra de pasaje aereo E. Palma viaje Santiago - Valdivia - Santiago, desde el 11 al 12 de diciembre 2025</t>
  </si>
  <si>
    <t>Mantencion electrica de emergencia</t>
  </si>
  <si>
    <t>Katseis Servicios SPA</t>
  </si>
  <si>
    <t>78.139.373-8</t>
  </si>
  <si>
    <t>Compra de pasaje aereo equipo ECOH A. Montecinos, Mauricio Silva, Daniela Cerda, viaje Valdivia - Santiago - Valdivia, desde el 09 al 12 de diciembre 2025</t>
  </si>
  <si>
    <t>Compra de pasaje aereo T. Esquivel viaje Valdivia - Santiago - Valdivia, desde el 17 al 18 de diciembre 2025</t>
  </si>
  <si>
    <t>20 Servicios de Coffe break el dia 25-11-2025</t>
  </si>
  <si>
    <t>Soc. Comercial Longton y Compañía</t>
  </si>
  <si>
    <t>78.753.510-0</t>
  </si>
  <si>
    <t>Pasaje aéreo P.Montt - Santiago 04-11-2025</t>
  </si>
  <si>
    <t>Pasaje aéreo P.Montt - Santiago 05-11-2025</t>
  </si>
  <si>
    <t>Pasaje marítimo Hualaihué-Caleta Gonzalo-Hualaihué 11-11 al 12-11-2025</t>
  </si>
  <si>
    <t>Pasaje aéreo P.Montt - Santiago - P.Montt del 07-11 al  09-11-2025</t>
  </si>
  <si>
    <t>Compra batería vehículo institucional</t>
  </si>
  <si>
    <t>Comercial Gami Ltda.</t>
  </si>
  <si>
    <t>78.329.500-8</t>
  </si>
  <si>
    <t>Pasaje aéreo Santiago- P.Montt- Santiago 27-11 -2025</t>
  </si>
  <si>
    <t>Pasaje marítimo Caleta Gonzalo-Hualaihué 20-11-2025</t>
  </si>
  <si>
    <t>Pasaje aéreo Santiago- P.Montt 12-11-2025</t>
  </si>
  <si>
    <t>Pasaje aéreo Santiago- P.Montt 15-11-2025</t>
  </si>
  <si>
    <t>Pasaje aéreo P.Montt - Santiago 20-11-2025</t>
  </si>
  <si>
    <t>Pasaje aéreo P.Montt - Santiago 21-11-2025</t>
  </si>
  <si>
    <t>Pasaje aéreo P.Montt - Santiago - P.Montt del 02-12 al  04-12-2025</t>
  </si>
  <si>
    <t>Pasaje aéreo Santiago- P.Montt 25-11-2025</t>
  </si>
  <si>
    <t>Pasaje aéreo P.Montt - Santiago - P.Montt  02-12-2025</t>
  </si>
  <si>
    <t>10 FR N°083</t>
  </si>
  <si>
    <t>Renovación servicios de supervisión remota de alarmas para Fiscalías Locales del 21-11-2025 al 20-11-2026</t>
  </si>
  <si>
    <t>ADT Security Services S.A.</t>
  </si>
  <si>
    <t>96.719.620-7</t>
  </si>
  <si>
    <t>Pasajes Aéreos Nacionales Balmaceda-Santiago (ida y regreso) para el Sr. Fiscal Regional de Aysén.  Reunión Unidades Especializadas y Consejo General Fiscales Regionales en Santiago.</t>
  </si>
  <si>
    <t>Llamado a concurso público cargo Administrativo de Apoyo grado XIII, para la Fiscalía Regional de Aysén. Publicación día lunes 10-11-2025.</t>
  </si>
  <si>
    <t>Pasajes aéreos nacionales Balmaceda - Temuco (ida y regreso),  para Fiscal Adjunto Jefe SACFI  Fiscalía Regional de Aysé.  Concurrencia a Temuco para preparación alegatos de clausura juicio oral causa Art. 19.</t>
  </si>
  <si>
    <t>Pasajes aéreos nacionales Balmaceda - Santiago (ida y regreso), para Director Ejecutivo y Jefa URAVIT de la Fiscalía Regional de Aysén.  Reunión de trabajo en la Fiscalía Nacional.</t>
  </si>
  <si>
    <t>Pasajes aéreos nacionales Balmaceda-Santiago (ida y regreso), para Fiscal Adjunto de Fiscalía Local de Coyhaique y Abogado Asesor UAJ Fiscalía Regional de Aysén.  Reuniones  causa Art. 19 en Santiago y Talca.</t>
  </si>
  <si>
    <t>Pasajes aéreos nacionales Balmaceda-Santiago (ida y regreso),  para Fiscal Adjunto Jefe Fiscalía Local de Coyhaique y Jefe UAJ Fiscalía Regional de Aysén.  Jornada Fiscales especializados en Anticorrupción, Lavado de Activos y Probidad Interna.</t>
  </si>
  <si>
    <t>Por cambio de fecha pasaje para Fiscal Adjunto Jefe SACFI Fiscalía Regional de Aysén, tramo Pto. Montt - Balmaceda.</t>
  </si>
  <si>
    <t>Pasajes aéreos nacionales Balmaceda-Santiago (ida y regreso),  para Fiscal Adjunto Jefe de la Fiscalía Local de Aysén.   Jornada Fiscales especializados en Anticorrupción, Lavado de Activos y Probidad Interna.</t>
  </si>
  <si>
    <t>Pasaje aéreo, Cristian Crisosto tramo: Punta Arenas – Santiago – Punta arenas, fecha: ida 11-11-25, regreso 13-11-25.</t>
  </si>
  <si>
    <t>Pantalla Led-Modulo de 16x32 cm.</t>
  </si>
  <si>
    <t>GRENELECTRONIC CHILE SPA</t>
  </si>
  <si>
    <t>78037902 - 2</t>
  </si>
  <si>
    <t>Pasaje aéreo Johanna Irribarra, tramo Punta arenas - Santiago - Punta arenas, ida: 02-12-25, regreso: 04-12-25.</t>
  </si>
  <si>
    <t>Compra de 02 Caja seguridad electronica 43x20x35 Hermex.</t>
  </si>
  <si>
    <t>COMERCIAL E INVERSIONES CROSUR LTDA.</t>
  </si>
  <si>
    <t>78197550 - 8</t>
  </si>
  <si>
    <t>Compra de 04 muletas, para usuarios URAVIT.</t>
  </si>
  <si>
    <t>ORTHOMED PLUS SPA</t>
  </si>
  <si>
    <t>77890293 - 1</t>
  </si>
  <si>
    <t>Pasaje aéreo Fernando Dobson tramo Punta Arenas - Santiago - Punta Arenas, fecha ida: 09-12-2025, regreso 12-12-2025.</t>
  </si>
  <si>
    <t>Servicio de corte, desmalezado, limpieza y retiro de pasto, en Fiscalía Local de Tierra del Fuego.</t>
  </si>
  <si>
    <t>PATAGONIA CLEANING SERVICES SOLUTIONS SP</t>
  </si>
  <si>
    <t>78041006 - K</t>
  </si>
  <si>
    <t>Pasaje aéreo Cristian Crisosto, tramo Punta Arenas - Santiago, fecha 25-11-2025.</t>
  </si>
  <si>
    <t>Cambio de fecha en pasaje aéreo Cristian Crisosto, tramo Santiago - Punta arenas, fecha 30-11-2025.</t>
  </si>
  <si>
    <t>Pasaje aéreo Maria Loreto, tramo Punta Arenas - Santiago - Punta Arenas, fecha ida: 27-11-2025, regreso: 29-11-2025.</t>
  </si>
  <si>
    <t>02 estante max plus cinamomo, para unidad de atención a victimas y testigos.</t>
  </si>
  <si>
    <t>COMERCIAL DE LA PATAGONIA LTDA.</t>
  </si>
  <si>
    <t>78578780 - 3</t>
  </si>
  <si>
    <t>Pasaje aéreo Amanda Hurtado, tramo Punta Arenas - Santiago - Punta Arenas, fecha ida: 09-12-2025, regreso: 12-12-2025.</t>
  </si>
  <si>
    <t>Pasaje aéreo Constanza Altamirano, tramo Santiago - Punta Arenas , Punta arenas - Puerto Montt, fecha ida: 8-12-2025, regreso: 20-12-2025.</t>
  </si>
  <si>
    <t>Pasaje aéreo Sebastian Gonzalez, tramo Punta Arenas - Santiago - Punta Arenas, fecha ida: 01-12-2025, fecha  egreso: 05-12-20258.</t>
  </si>
  <si>
    <t>Evaluación Psicolaboral Cargos Administrativos</t>
  </si>
  <si>
    <t>CONSULTORIA E INVEST</t>
  </si>
  <si>
    <t>Equipos Computacionales</t>
  </si>
  <si>
    <t>Actividades de capacitación programa autónomo,</t>
  </si>
  <si>
    <t>RES FR N°209</t>
  </si>
  <si>
    <t>Modernización Sist. Detección Incendios y CCTV edificio FL Chacabuco.</t>
  </si>
  <si>
    <t>PROYECTOS Y SOLUCION</t>
  </si>
  <si>
    <t>76453173-6</t>
  </si>
  <si>
    <t>Evaluación Psicolaboral Cargos Administrativos - Suplente</t>
  </si>
  <si>
    <t>Compra de snack a funcionarios y fiscales asistentes a actividad de capacitación</t>
  </si>
  <si>
    <t>Reparación grupo electrógeno edificio Ñuñoa.</t>
  </si>
  <si>
    <t>SERVICIOS LOGISTICOS CHILE SPA</t>
  </si>
  <si>
    <t>Compra de señalética para área de Fiscalía de Flagrancia.</t>
  </si>
  <si>
    <t>SOCIEDAD DE INVERSIONES PUBLIGOO SPA</t>
  </si>
  <si>
    <t>77385769-5</t>
  </si>
  <si>
    <t>Instalación telón eléctrico en sala de reuniones Fiscalía de Violencia de Género.</t>
  </si>
  <si>
    <t>SERLIMPRO SPA</t>
  </si>
  <si>
    <t>77536251-0</t>
  </si>
  <si>
    <t>Trabajos de pintura y reparación biblioteca empotrada en oficina Servicios Generales.</t>
  </si>
  <si>
    <t>CONSTRUCTORA ARCA LIMITADA</t>
  </si>
  <si>
    <t>77925401-1</t>
  </si>
  <si>
    <t>Reparación eléctrica circuito control de riego edificio La Florida.</t>
  </si>
  <si>
    <t>Res DER N° 33-2025</t>
  </si>
  <si>
    <t>Pericia médica con especialidad en otorrinolaringología.</t>
  </si>
  <si>
    <t>SERVICIOS MEDICOS CRUZ OMEGA LTDA</t>
  </si>
  <si>
    <t>78007780-8</t>
  </si>
  <si>
    <t>Servicio de destrucción de especies de Fiscalía Las Condes.</t>
  </si>
  <si>
    <t>Servicios de transporte de especies de Fiscalía Local de Las Condes.</t>
  </si>
  <si>
    <t>Servicio de destrucción de especies de Fiscalía de Violencia de Género.</t>
  </si>
  <si>
    <t>RES. FRMS 074/2025</t>
  </si>
  <si>
    <t>Trato Directo N° 696212-184-TD25_Adquisición de 500 cajas de cartón con tapa para almacenaje de causas investigativas.</t>
  </si>
  <si>
    <t>IRON MOUNTAIN CHILE S.A.</t>
  </si>
  <si>
    <t>96756680-2</t>
  </si>
  <si>
    <t xml:space="preserve">Servicio de mantención de montacargas transpaleta eléctrica de la Bodega de Ochagavía. </t>
  </si>
  <si>
    <t xml:space="preserve">AXEL SILVA POQUE SERVICIOS ELECTRICOS E.I.R.L </t>
  </si>
  <si>
    <t>77861223-2</t>
  </si>
  <si>
    <t>Servicio de destrucción de especies en relleno sanitario de KDM en TIL- TIL por la FL de Talagante, dependiente de la FRM Occidente. Contratación conforme a art. 8 letra "a" del reglamento interno del MP, ley 19886.</t>
  </si>
  <si>
    <t>Servicio de instalación de TV con soporte en casino piso 11 con respectivo centro de enchufe, además de ampolleta en estación trabajo piso 11 y separación de circuito eléctrico en área finanzas piso 12.Contratación conforme a art. 8 letra "a" del reglamento interno del MP, ley 19886.</t>
  </si>
  <si>
    <t>Servicio de provisión, cambio e instalación de focos led, foco proyector de área, retiro y cambio de tv incluye cambio de cable VGA por HDMI desde Tótem en SAU de la FL de Talagante. Contratación conforme a art. 8 letra "a" del reglamento interno del MP, ley 19886.</t>
  </si>
  <si>
    <t>Provisión, cambio e instalación de focos led en oficinas y pasillos de zona UAJ- gabinete y RRHH en piso 12 edificio Miraflores. Contratación de conformidad a la letra "a" del art. 8 del reglamento interno del MP, ley 19886.</t>
  </si>
  <si>
    <t>Servicio de Reparación de sillones ejecutivos funcionarios RRHH (MJ Morales; A Mesa; C Cornejo). Contratación conforme a letra "a" del art.8 del reglamento interno del MP, ley 19886.</t>
  </si>
  <si>
    <t>REP.Y VENTA DE MUEBLES ANA ROSA ANTILAF</t>
  </si>
  <si>
    <t>76607875-3</t>
  </si>
  <si>
    <t>RS FR N°264</t>
  </si>
  <si>
    <t>Provisión e instalación de circuito para enchufes y centros de enchufe con reconexión de balum en NVR en sistema cctv de la FL Melipilla. CD conforme a Res FR N°264 del 27-10-2025.</t>
  </si>
  <si>
    <t>Servicio Coffe Break 20 personas por 2 días incluye mesa, mantelería, vajilla, montaje y atención comensales ambos días para actividad formativa FL Maipú (días 06/11/2025 - 13-11-2025). Contratación conforme a letra "a" art. 8 del reglamento interno del MP, ley 19886.</t>
  </si>
  <si>
    <t>CHEESEENJOY SPA</t>
  </si>
  <si>
    <t>Adquisición de 01 Quicio hidráulico Dorma kaba BTS-65 para puerta prótex en acceso a ascensores FL de Pudahuel. Compra conforme a letra "a" art.8 del reglamento interno del MP , ley 19886.</t>
  </si>
  <si>
    <t>IMPORTACION Y DISTRIBUCION EUGENIO PINTO</t>
  </si>
  <si>
    <t>76032617-8</t>
  </si>
  <si>
    <t>Servicio de reparación de mobiliario (01 sillón Carolina Sepúlveda; 01 sillón stock). Contratación conforme a letra "a2 del art. 8 del reglamento interno del ministerio público, ley 19886.</t>
  </si>
  <si>
    <t>Servicio coffe break para 2 días 19 y 26 de noviembre en la FL Pudahuel. Organiza Unidad de Personas.</t>
  </si>
  <si>
    <t>Servicio coffe break para atendedores nivel 1 FL Pudahuel. Org Unidad de Personas</t>
  </si>
  <si>
    <t>Provisión e instalación de cortina roller screen 5% para oficina Abogada Claudia Morales FL San Bernardo. Contratación de conformidad a art. 8 letra "a" del reglamento interno del MP, ley 19886.</t>
  </si>
  <si>
    <t>Compra de 2 Termos para líquido metalizado de 2.5 litros marca Thermo conforme a la letra a) del artículo 8° del Reglamento Interno del MP de la Ley 19.886.-</t>
  </si>
  <si>
    <t>Servicio de desmonte de equipos de CCTV y Monitoreo de sala EIVG ubicada en piso 19 e edificio Catedral FL Maipú. Contratación conforme a art. 8 letra "a" del reglamento interno del MP, ley 19886.</t>
  </si>
  <si>
    <t>Servicio de cambio e instalación de Quicio en puerta acceso a hall ascensores en la FL de Pudahuel. Contratación de acuerdo a letra "a" art.8 del reglamento interno del MP, ley 19886.</t>
  </si>
  <si>
    <t>Provisión e instalación de centro enchufe doble en piso 11 sector SACFI para uso de pizarra interactiva. Contratación conforme a letra "a" del art. 8 del reglamento interno del ministerio público, ley 19886.</t>
  </si>
  <si>
    <t>Servicio coffe break para capacitación atendedores nivel 2 FL Pudahuel 25.11.25. Org. Unid de personas</t>
  </si>
  <si>
    <t>Servicio reparación ramal electrico del sistema de riego de la FL Pudahuel. Art 8 letra A.</t>
  </si>
  <si>
    <t>JH PAISAJISMO SPA</t>
  </si>
  <si>
    <t>77502819-K</t>
  </si>
  <si>
    <t>Compra de 20 dispensadores de jabón para piso 9 y 12 en virtud de lo dispuesto en el Título II (Exclusiones), Artículo 8°, Letra A del REGLAMENTO INTERNO DEL MINISTERIO PÚBLICO DE LA LEY 19.886.</t>
  </si>
  <si>
    <t>Servicio de coffe break para FL Pudahuel, en virtud de lo dispuesto según articulo 8 letra A del reglamento de compra 19886</t>
  </si>
  <si>
    <t>Servicio de destrucción de especies en relleno sanitario de KDM en TIl- Til por la FL de Maipú. Contratación conforme a art. 8 letra "a" del reglamento interno del MP.</t>
  </si>
  <si>
    <t>Servicio de flete camión para traslado de caja con carpetas de causa para destrucción en planta Sorepa por la FL de San Bernardo. Contratación conforme a art. 8 letra "a" del reglamento interno del MP, ley 19886.-</t>
  </si>
  <si>
    <t>DIAZ SAPIAIN TRASPORTE DE CARGA LIMITADA</t>
  </si>
  <si>
    <t>76169474-K</t>
  </si>
  <si>
    <t>Servicio de reparación de sillones ejecutivos de jefa UAF Claudia Lavanderos, Dangela Ortiz y Francesca Cárcamo. Contratación conforme a letra "a" del art. 8 del reglamento interno del MP, ley 19886.</t>
  </si>
  <si>
    <t>Regulariza servicio de visita técnica de emergencia a FL de San Bernardo por amago de incendio. Contratación conforme a art.8 letra "a" del reglamento interno del MP:</t>
  </si>
  <si>
    <t>Servicio de revisión de circuitos eléctricos y automáticos trifásicos y monofásicos en tablero eléctrico del comando de sistema de aire del 3° piso en la FL de San Bernardo. Contratación conforme a art. 8 letra "a" del reglamento interno del MP, ley 19886.</t>
  </si>
  <si>
    <t>Adquisición de televisor de 32 pulgadas Smart tv para sala reuniones FL Maipú. Compra por letra "a" art. 89 del reglamento interno del MP, Ley 19886</t>
  </si>
  <si>
    <t>Servicio de instalación de video portero en la FL de San Bernardo. Contratación conforme a art. 8 letra "a" del reglamento interno del MP.</t>
  </si>
  <si>
    <t>FN/MP N° 2528</t>
  </si>
  <si>
    <t>Contratación de 1 Curso cerrado de "Diseño y Desarrollo de Contenidos para redes sociales", para 25 funcionarios del Ministerio Público.</t>
  </si>
  <si>
    <t>70990700-k</t>
  </si>
  <si>
    <t xml:space="preserve">Pasaje aéreo nacional para Sra. Constanza Witker, Rut: 18.170.677-5, Santiago/Valdivia/Santiago, del 20 al 21 de noviembre de 2025. Apoyo de UNAC en causa compleja Municipalidad Rio Bueno. </t>
  </si>
  <si>
    <t xml:space="preserve">Pasaje aéreo nacional para Sra. Rafaela Correa, Rut: 19.842.187-1, Santiago/Valdivia/Santiago, del 20 al 21 de noviembre de 2025. Apoyo de UNAC en causa compleja Municipalidad Rio Bueno. </t>
  </si>
  <si>
    <t>Contratación de 1 Servicio de Coffe Break, para 60 personas, el cual se llevará a cabo los días 06 y 07 de noviembre del 2025, para el día 06 de noviembre en jornada AM a las 10:30 horas y en jornada PM 16:30 horas,para el día 07 de noviembre solo en jornada AM a las 10:30 horas, a realizarse en Gran Salón del piso 7 de la Fiscalía Nacional, con motivo de "jornada de RRHH nacional ".</t>
  </si>
  <si>
    <t xml:space="preserve">Pasaje aéreo nacional para Sra. Xaviera Camplá Bolivar Rut: 13.903.417-1, Santiago/La Serena/Santiago, del 23 al 24 de noviembre de 2025. Capacitación y reuniones con objeto de la entrevista investigativa video grabada a entrevistadoras/es de la Región de Coquimbo. </t>
  </si>
  <si>
    <t xml:space="preserve">Pasaje aéreo nacional para Sra. Carola Salas Olmedo Rut: 15.117.753-0, Santiago/La Serena/Santiago, del 23 al 24 de noviembre de 2025. Capacitación y reuniones con objeto de la entrevista investigativa video grabada a entrevistadoras/es de la Región de Coquimbo. </t>
  </si>
  <si>
    <t>Adquisición e instalación de botoneras en las cabinas de ascensores, para la Fiscalía Nacional.</t>
  </si>
  <si>
    <t>FN/MP N° 2672</t>
  </si>
  <si>
    <t>Contratación de 1 Servicio de reparación del sistema de Aire Acondicionado, Climatización y Ventilación del edificio institucional de la Fiscalía Nacional, específicamente el suministro e instalación de un filtro de briqueta en línea de succión del equipo de climatización VRV marca LG, serie IV, que se ubica en el piso 9, sector poniente del edificio institucional.</t>
  </si>
  <si>
    <t xml:space="preserve">Publicación Aviso Llamado a Concurso Público de Fiscales Adjuntos Fiscalia Supraterritorial Diario Oficial, el 24 de octubre de 2025. </t>
  </si>
  <si>
    <t>Pasaje aéreo nacional para Sra. María Elena Leiva, Rut: 10.575.564-3, Santiago/Puerto Montt/Santiago, del 18 al 21 de noviembre de 2025. Visita a Puerto Montt, en el contexto de la revisión de la entrega III del diseño de la FL de Quellón.</t>
  </si>
  <si>
    <t>Pasaje aéreo nacional para Sr. Cristian Paredes Valenzuela, Rut: 14.303.292-2, Santiago/Temuco/Santiago, el 13 de noviembre de 2025. Dirige en el rol de Coordinador MZSur reunión de trabajo Mesa Violencia Rural, convocando a FRs de Bio Bio, La Araucanía, Los Rios y Los Lagos, y sus equipos de fiscales.</t>
  </si>
  <si>
    <t>Servicio de Mantención de maquina trituradora que presentaba un desperfecto.</t>
  </si>
  <si>
    <t>Importadora y Exportadora Estado Limitada</t>
  </si>
  <si>
    <t>FN/MP N° 2550</t>
  </si>
  <si>
    <t>Adquisición de 6 Servidores de procesamiento forenses HTCI EDAS FOX AMD TRX5 STANDARD 128 SERIES.</t>
  </si>
  <si>
    <t>Digitoforense Spa</t>
  </si>
  <si>
    <t>FN/MP N° 2544</t>
  </si>
  <si>
    <t>Contratación de 360 Cursos con modalidad online, en el marco del concurso de Becas ETAA. Los cursos son: Estrategias de manejo del estrés y atención plena en el contexto laboral; Herramientas para una redacción eficiente y asertiva en contextos laborales; Power BI: Herramientas básicas para el análisis de datos; Herramientas para una organización efectiva del trabajo; Comunicación y retroalimentación de en el ámbito laboral; Técnicas de comunicación verbal y no verbal: el poder del gesto. Para funcionarios/as del Ministerio Público.</t>
  </si>
  <si>
    <t>Pasaje aéreo nacional para Sr. Asher Hasson Díaz, Rut: 16.376.464-4, Balmaceda/Santiago, el 05 de diciembre de 2025. Programa Auditoria 2025. Cambio de pasaje.</t>
  </si>
  <si>
    <t>Pasaje aéreo nacional para Sra. Maria Jesús Gutierrez, Rut: 18.391.651-3, Balmaceda/Santiago, el 05 de diciembre de 2025. Programa Auditoria 2025. Cambio de pasaje.</t>
  </si>
  <si>
    <t>Pasaje aéreo nacional para Sra. Evelyn Valencia, Rut: 10.560.250-2, Balmaceda/Santiago, el 05 de diciembre de 2025. Programa Auditoria 2025. Cambio de pasaje.</t>
  </si>
  <si>
    <t>Pasaje aéreo nacional para Sa. Pablo Andrade Zuñiga, Rut: 10.228.056 -3, Balmaceda/Santiago, el 05 de diciembre de 2025. Programa Auditoria 2025. Cambio de pasaje.</t>
  </si>
  <si>
    <t>Pasaje aéreo nacional para Sr. Gabriel Araya Ibáñez, Rut: 7.848.406-3, Balmaceda/Santiago, el 05 de diciembre de 2025. Programa Auditoria 2025. Cambio de pasaje.</t>
  </si>
  <si>
    <t>Contratación de 1 Servicio de Coffe Break, para 60 personas, el cual se llevará a cabo el día 18 de noviembre del 2025, a realizarce en jornadas AM de 10:45 horas y PM a las 16:00, y el día 19 de noviembre del 2025, para 40 personas por jornada en los horarios de 10:45 horas y 16:00 horas, con motivo de "Jornada nacional de fiscales y analistas en materia de robo de cables, cobre y otros minerales, y faenas mineras".</t>
  </si>
  <si>
    <t xml:space="preserve">Contratación de 1 Servicio de Coffe Break, para 10 personas, a realizarce el día 26 de noviembre del 2025,en jornadas AM a las 11:00 horas y PM a las 16:00 horas, para el día viernes 28 de noviembre del 2025, solo en jornada AM a las 10:30 horas, con motivo " Jornada de Representantes de distintos países del Grupo de Trabajo de Análisis Criminal de la AIAM". </t>
  </si>
  <si>
    <t>FN/MP N° 2746</t>
  </si>
  <si>
    <t>Contratación del Servicio de Mantención correctiva de la camioneta institucional marca Chevrolet, modelo TAHOE, placa patente TSVC-XX.</t>
  </si>
  <si>
    <t>Salinas y Fabres S.A.</t>
  </si>
  <si>
    <t>FN/MP N° 2741</t>
  </si>
  <si>
    <t>Contratación de Servicios Coffee break en jornadas AM y PM respectivamente, para 24 funcionarios y directivos de la Fiscalía Nacional con motivo de la realización de la Jornada Anual de Directivos, a realizarse hoy 14 de noviembre de 2025.</t>
  </si>
  <si>
    <t>Producciones Bross Limitada</t>
  </si>
  <si>
    <t>76118414-8</t>
  </si>
  <si>
    <t>FN/MP N° 2677</t>
  </si>
  <si>
    <t>Contratación del Servicio de Renovación anual de de los servicios de soporte y mantención de 7 Licencias perpetuas XRY MSAB OFFICE de extracción forense de dispositivos móviles, para dar continuidad al servicio de extracción forense a nivel nacional.</t>
  </si>
  <si>
    <t>FN/MP N° 2642</t>
  </si>
  <si>
    <t>Suscripción de 4 paquetes de licencias del software ArcGIS, que incluyen: 1 Licencia ARGIS PROFESSIONAL; 1 Licencia ARCGIS SPATIAL ANALYST y 1 Licencia ARCGIS STREETMAP PREMIUM.</t>
  </si>
  <si>
    <t>Esri Chile Spa</t>
  </si>
  <si>
    <t>76504980-6</t>
  </si>
  <si>
    <t>FN/MP N° 2633</t>
  </si>
  <si>
    <t>Suscripción de 7 Packs de Licencias UFED, incluyendo cada uno una licencia Cellebrite Inseyets Pro y una licencia
Cellebrite Premium, por 12 meses.</t>
  </si>
  <si>
    <t>Servicios Profesionales Up Spa</t>
  </si>
  <si>
    <t>FN/MP N° 2703</t>
  </si>
  <si>
    <t>Adquisición de elementos de protección personal, que serán destinados a fiscales y funcionarios: 24 Chalecos antibalas Nivel III-A, certificados por bajo la norma NIJ 0101.04; 24 Cascos balísticos del tipo MICH, Nivel III-A, certificados por IDIC, bajo la norma NIJ 0106.01</t>
  </si>
  <si>
    <t xml:space="preserve">Confección de 2 pendones institucionales para las unidades especializadas de UCIEX y UCOD. </t>
  </si>
  <si>
    <t xml:space="preserve">Sociedad de Comunicación Simple Spa. </t>
  </si>
  <si>
    <t>FN/MP N° 2679</t>
  </si>
  <si>
    <t>Adquisición 120 Estaciones de acoplamiento (docking), marca Lenovo ThinkPad, compatibles con los notebooks Lenovo ThinkPad E14 GEN 7 AMD.</t>
  </si>
  <si>
    <t>Ricoh Chile S.A.</t>
  </si>
  <si>
    <t>96513980-k</t>
  </si>
  <si>
    <t>Pasaje aéreo nacional para Sr. Ignacio Castillo, Rut: 10.598.535-5, Santiago/Arica/Santiago, del 17 al 19 de diciembre de 2025. Capacitación de Macrozona Norte 1 Proyecto Tráfico Portuario.</t>
  </si>
  <si>
    <t>Pasaje aéreo nacional para Sr. Jorge Muñoz, Rut: 8.710.470-2, Santiago/Arica/Santiago, del 17 al 19 de diciembre de 2025. Capacitación de Macrozona Norte 1 Proyecto Tráfico Portuario.</t>
  </si>
  <si>
    <t>Pasaje aéreo nacional para Sr. Elizabeth Rojas, Rut: 12.885.495-9, Santiago/Arica/Santiago, del 17 al 19 de diciembre de 2025. Capacitación de Macrozona Norte 1 Proyecto Tráfico Portuario.</t>
  </si>
  <si>
    <t>FN/MP N° 2767</t>
  </si>
  <si>
    <t>Adquisición de 1 Caseta de vigilancia.</t>
  </si>
  <si>
    <t>Comercial Fibox Spa.</t>
  </si>
  <si>
    <t>76035525-9</t>
  </si>
  <si>
    <t>FN/MP N° 2752</t>
  </si>
  <si>
    <t>Contratación del Servicio de traslado de 60 personas a la región de Valparaíso, en trayecto de ida y regreso a la ciudad de Santiago, el día 27 de noviembre de 2025, con motivo de su participación en la Reunión Anual de Puntos de Contacto 2025 de la Red de Fiscales Antidroga de Iberoamérica (RFAI), organizada por el Ministerio Público.</t>
  </si>
  <si>
    <t>Transportes Santiago Spa</t>
  </si>
  <si>
    <t>FN/MP N° 2751</t>
  </si>
  <si>
    <t>Adquisición de 40 Presentes institucionales para las visitas internacionales, en el contexto de la realización de la Reunión Anual de Puntos de Contacto 2025 de la Red de Fiscales Antidroga de Iberoamérica (RFAI),  la cual se desarrollará en Santiago de Chile los días 26 y 28 de noviembre de 2025, y, el día 27 de noviembre de 2025, en la Región de Valparaíso.</t>
  </si>
  <si>
    <t>Ctm Group Spa</t>
  </si>
  <si>
    <t>76409739-4</t>
  </si>
  <si>
    <t>FN/MP N° 2738</t>
  </si>
  <si>
    <t>Adquisición de 1 Servidor de Procesamiento (computador optimizad para trabajo de análisis) HTCI EDAS FOX AMD TRX5 STANDARD 128 SERIES 2025, necesario para soportar la licencia del software Cellebrite UFED, los que serán destinados a la Fiscalía Regional de la Araucanía.</t>
  </si>
  <si>
    <t>FN/MP N° 2778</t>
  </si>
  <si>
    <t>Servicio de Reparación del sistema de aire acondicionado, climatización y ventilación en el piso 9° del edificio institucional a de la Fiscalía Nacional.</t>
  </si>
  <si>
    <t>Pasaje aéreo nacional para Sr. Claudio Ramirez Nuñez  Rut: 11.415.366-4, Santiago/Iquique/Santiago, del 28 al 29 de noviembre de 2025. Toma de pruebas de los concursos de abogados asistentes, administrador ejecutivo, coordinador de protección de VyT y analista coordinador de la Fiscalía Supraterritorial.</t>
  </si>
  <si>
    <t>Pasaje aéreo nacional para Sr. Rodrigo Honores, Rut: 17.654.837-1, Santiago/Temuco/Santiago, del 28 al 29 de noviembre de 2025. Toma de pruebas de los concursos de abogados asistentes, administrador ejecutivo, coordinador de protección de VyT y analista coordinador de la Fiscalía Supraterritorial.</t>
  </si>
  <si>
    <t>Pasaje aéreo nacional para Sra. Francisca Armstrong Ramos, Rut: 14.122.727-0, Santiago/Punta Arenas/Santiago, del 03 al 05 de diciembre de 2025. Visita Fiscalía Regional y Local de Punta Arenas y tendrá reunión en la DA-MOP de la misma región.</t>
  </si>
  <si>
    <t>FN/MP N° 2799</t>
  </si>
  <si>
    <t>Contratación del Servicio de Mantención correctiva de la camioneta institucional marca Chevrolet, modelo TAHOE, placa patente TSVD-44.</t>
  </si>
  <si>
    <t>Pasaje aéreo nacional para Sra. Francisca Figueroa San Martín, Rut: 16.093.854-4, Santiago/Arica/Santiago, del 14 al 18 de diciembre de 2025. Asistir a las dos jornadas de audiencia de formalización de la causa RUC 2400513612-8 que se llevará a cabo los días 16 y 17 de diciembre en la ciudad de Arica.xSe da en parte de pago el pasaje de Daniel Soto por anulación por viaje con el FN.</t>
  </si>
  <si>
    <t>Pasaje aéreo nacional para Sr. Francisco Andaur Suarez, Rut: 18.485.176-8, Santiago/Punta Arenas/Santiago, del 03 al 04 de diciembre de 2025. Asiste a Capacitación a funcionarios del MP y policías de la región en evidencia digital, en el marco de la meta de Gestión Fortalecimiento Red de Enlaces de Evidencia Digital. Cambio de pasaje.</t>
  </si>
  <si>
    <t>FN/MP N° 2781</t>
  </si>
  <si>
    <t>Contratación del Servicios de cóctel y alimentación en el contexto de la Reunión Anual de Puntos de Contacto 2025 de la Red de Fiscales Antidroga de Iberoamérica (RFAI), a realizarse entre los días 26 y 28 de noviembre de 2025.</t>
  </si>
  <si>
    <t>Royal Santiago Hotel S.A</t>
  </si>
  <si>
    <t>99544140-3</t>
  </si>
  <si>
    <t>Pasaje aéreo nacional para Sr. Ignacio Castillo, Rut: 10.598.535-5, Santiago/Arica, el 17 de diciembre de 2025. Capacitación de Macrozona Norte 1 Proyecto Tráfico Portuario. Cambio de pasaje.</t>
  </si>
  <si>
    <t xml:space="preserve">Contratación de 1 Servicio de Coffe Break, para 60 personas, por jornada a realizarse los días 03 y 04 de diciembre del 2025,en jornadas AM a las 10:45 horas y PM a las 16:00 horas, la cual se llevara a cabo en el piso -1, salida auditorio de la Fiscalía Nacional, con motivo "Jornada Fiscales Especializados en Anticorrupción". </t>
  </si>
  <si>
    <t xml:space="preserve">Contratación de 1 Servicio de Coffe Break, para 60 personas, por jornada a realizarse los días del 10 y 11 de diciembre del 2025, en jornadas AM a las 10:45 horas y PM a las 16:00 horas, la cual se llevara a cabo en el Gran salón piso 07 de la Fiscalia Nacional, con motivo "Jornada UAJ". </t>
  </si>
  <si>
    <t xml:space="preserve">Contratación de 1 Servicio de Coffe Break, para 25 personas, a realizarse los días del 02 y 03 de diciembre del 2025,solo en jornada AM a las 10:45 horas, la cual se llevara a cabo en el Gran salón piso 07 de la Fiscalia Nacional, con motivo "Análisis Criminal para SII". </t>
  </si>
  <si>
    <t xml:space="preserve">Contratación de 1 Servicio de Coffe Break, para 10 personas, por jornada a realizarse del 02 al 05 de diciembre del 2025, para los días martes y jueves, en jornadas AM a las 09:00 horas y PM a las 17:30 horas y para el día viernes a las 09:00 a 13:00 horas, con motivo "Programa de pasantías de nuevos/as instructores/as regionales". </t>
  </si>
  <si>
    <t xml:space="preserve">Adquisición de 1 Pendón institución para la unidad especializadas de UCOD. </t>
  </si>
  <si>
    <t>FN/MP N° 2785</t>
  </si>
  <si>
    <t>Contratación de Renovación anual de la suscripción de 3 licencias MSAB XRY PRO. Vigencia desde enero del 2026 hasta enero del 2027.</t>
  </si>
  <si>
    <t>FN/MP N° 2790</t>
  </si>
  <si>
    <t>Contratación de Renovación anual (soporte y mantención) de 3 licencias Forensic Express Mobiledit Versión PRO y 3 licencias Mobiledit Cloud Forensi, para actualizar y dar continuidad al servicio de extracción forense en las fiscalias regionales de Coquimbo, Ñuble y Aysén.</t>
  </si>
  <si>
    <t>Asesorias, Consultora e Inversiones Yutronic Spa.</t>
  </si>
  <si>
    <t>77176098-8</t>
  </si>
  <si>
    <t>Pasaje aéreo internacional para Sr. Carlos Figueroa Echavarría, Rut: 14.410.351-3, Santiago/Luxemburgo/Santiago, del 30 de noviembre al 05 de diciembre de 2025. Escoltar al Fiscal Nacional para Participar en la actividad con la Fiscal de Europa, incluyendo la firma del acuerdo, el día 2 de diciembre. Participar en la actividad de Eurojust el día 3 de diciembre; Participar en la actividad del PACCTO los días 4 y 5.</t>
  </si>
  <si>
    <t xml:space="preserve">Pasaje aéreo internacional para Sr. Ángel Valencia Vásquez, Rut: 8.667.131-k, Ámsterdam/Luxemburgo/Ámsterdam, 01 al 02 de diciembre de 2025. Participar en la actividad con la Fiscal de Europa, incluyendo la firma del acuerdo, el día 2 de diciembre. </t>
  </si>
  <si>
    <t xml:space="preserve">Pasaje aéreo internacional para Sr. Daniel Soto Betancourt, Rut: 13.317.120-7, Ámsterdam/Luxemburgo/Ámsterdam, 01 al 02 de diciembre de 2025. Participar en la actividad con la Fiscal de Europa, incluyendo la firma del acuerdo, el día 2 de diciembre. </t>
  </si>
  <si>
    <t>FN/MP N° 2855</t>
  </si>
  <si>
    <t>Servicios de instalación de la caseta de vigilancia adquirida a la misma empresa, para la Fiscalia Nacional.</t>
  </si>
  <si>
    <t>FN/MP N° 2807</t>
  </si>
  <si>
    <t>Renovación de contrato de arriendo de modulos de control y gestión de atención de público y servicios asociados por el plazo de 6 meses contados desde el 4 de enero de 2026</t>
  </si>
  <si>
    <t>Vigatec S.A.</t>
  </si>
  <si>
    <t>96.587.380-5</t>
  </si>
  <si>
    <t>Pasajes aéreos en la ruta ARI-SCL y SCL-ARI. Los pasajes fueron destinados al Jefe UGI F.A.C.V., C.I. 13.637.193-2.</t>
  </si>
  <si>
    <t>Soc. de Turismo e Inversiones Inmobiliarias Ltda.</t>
  </si>
  <si>
    <t>Pasajes aéreos en la ruta ARI-SCL y SCL-ARI. Los pasajes fueron destinados a los Fiscales Adjuntos P.M.E.G. y G.F.C.</t>
  </si>
  <si>
    <t>Pasajes aéreos en la ruta ARI-SCL y SCL-ARI. Los pasajes fueron destinados a los Profesionales UCCO C.P.C.G. y O.E.T.M.de Oca.</t>
  </si>
  <si>
    <t>Pasajes aéreos en la ruta ARI-SCL y SCL-ARI. Los pasajes fueron destinados a la Fiscal Adjunto PMBD</t>
  </si>
  <si>
    <t>Pasajes aéreos en la ruta ARI-SCL y SCL-ARI. Los pasajes fueron destinados a la Profesional UAC P.E.C.D.</t>
  </si>
  <si>
    <t>Pasajes aéreos en la ruta ARI-SCL y SCL-ARI. Los pasajes fueron destinados a la Profesional UCCO A.M.R.O.</t>
  </si>
  <si>
    <t>Pasajes aéreos en la ruta ARI-SCL y SCL-ARI. Los pasajes fueron destinados a la FA C.A.T.R. y la AA D.F.A.L.</t>
  </si>
  <si>
    <t>Pasajes aéreos en la ruta ARI-SCL y SCL-ARI. Los pasajes fueron destinados al asesor juridico AATF</t>
  </si>
  <si>
    <t>Pasajes aéreos en la ruta ARI-SCL y SCL-ARI. Los pasajes fueron destinados a Profesionales ECOH.</t>
  </si>
  <si>
    <t>Pasajes aéreos en la ruta ARI-SCL y SCL-ARI. Los pasajes fueron destinados a la Profesional UCCO.</t>
  </si>
  <si>
    <t>F.R. Tarapacaá</t>
  </si>
  <si>
    <t>Compra de articulos de oficina para FL Iquique</t>
  </si>
  <si>
    <t>DISTRIBUIDORA NENE SPA</t>
  </si>
  <si>
    <t>76067436-2</t>
  </si>
  <si>
    <t>Contratación de Servicio de evaluaciones psicolaborales para el proceso de selección de Técnico HSA</t>
  </si>
  <si>
    <t>Contratacion de servicio de evaluación psicolaboral para el proceso de selección de chofer en la Fiscalía Regional</t>
  </si>
  <si>
    <t>Compra de articulos de oficina para FL Alto Hospicio</t>
  </si>
  <si>
    <t>Adhesivo de corte de 11x11, según cotización 8, para marcar vehiculos incautados Corral Calama</t>
  </si>
  <si>
    <t>DALP ARTEGRAFIA LIMITADA</t>
  </si>
  <si>
    <t>78.001.899-2</t>
  </si>
  <si>
    <t>Cambio itinerario en pasaje aéreo para don Eduardo Ríos. LA 168 02OCT SCLIQQ</t>
  </si>
  <si>
    <t>Cambio itinerario pasaje aéreo para don Andrés Thielemann y don Pedro Ortega. LA 350 09OCT SCLANF</t>
  </si>
  <si>
    <t>Para el cargo de Asesor Jurídico Grado VI Fiscalía Regional de Antofagasta y el cargo de Auxiliar Grado XIX Unidad Atención a Víctimas y Testigos. A publicar en El Mercurio de Antofagasta, el domingo 12 de octubre de 2025.</t>
  </si>
  <si>
    <t>AGENCIA COLOMA CARRASCO PUBLICIDAD</t>
  </si>
  <si>
    <t>Servicio de aseo mes de noviembre de 2025 para oficina ECOH Calama.</t>
  </si>
  <si>
    <t>FILOMENA BARRA Y CIA LTDA</t>
  </si>
  <si>
    <t>Servicios de aseo mes de noviembre 2025 para oficina ECOH Antofagasta.</t>
  </si>
  <si>
    <t>Timbres automáticos, redondos de 40mm, tinta color negro, con nuevo logo institucional. -Fiscal Regional -DER -Jefe UAF -Jefe de Unidad de Personas -Jefe Uravit -Jefe de Unidad de Evaluación, Control y Desarrollo de la Gestión e Informática. -Jefe (S) de Área Jurídica</t>
  </si>
  <si>
    <t>JULIO CRUZ ESPINDOLA IMPRENTA Y FABRICA</t>
  </si>
  <si>
    <t>76.393.076-9</t>
  </si>
  <si>
    <t>Pasajero don Andrés Godoy LA 155 22SEP CJCSCL</t>
  </si>
  <si>
    <t>Pasajero doña Paola Acevedo Vega LA 132 24OCt SCLANF + equipaje de 23 kilos</t>
  </si>
  <si>
    <t>Pasajero don Claudio Rojas Piro + equipaje 23 kilos LA 151 22OCT CJCSCL LA 384 24ICT SCLCJC</t>
  </si>
  <si>
    <t>Pasajero don Juan Castro B. LA 351 06NOV ANFSCL LA 132 07NOV SCLANF</t>
  </si>
  <si>
    <t>Pasajero don Jaime Medina Alvarez+ equipaje 23 kilos LA 153 22OCT CJCSCL LA 384 24OCT SCLCJC</t>
  </si>
  <si>
    <t>Pasajero don Juan Castro B. LA 133 27OCT ANFSCL LA 346 30OCT SCLANF</t>
  </si>
  <si>
    <t>Pasajero don Héctor Araya Cubillos LA 131 22OCT ANFSCL LA 344 24OCT SCLANF</t>
  </si>
  <si>
    <t>Pasajero don Cristian Aguilar A. LA 343 27OCt ANFSCL LA 350 28OCT SCLANF</t>
  </si>
  <si>
    <t>Pasajero don David Cortés A. LA 137 03NOV ANFSCL LA 340 05NOV SCLANF</t>
  </si>
  <si>
    <t>Pasajero don Eduardo Ríos B. LA 167 27OCT IQQSCL LA 358 28OCT SCLANF</t>
  </si>
  <si>
    <t>Pasajero don Ricardo Rivera V. LA 375 03NOV CJCSCL La 382 05NOV SCLCJC</t>
  </si>
  <si>
    <t>Suministro e instalación de monomando de lavamanos, modificación de tuberías de cobre para instalación de flexible en baño de la Unidad de Personas.</t>
  </si>
  <si>
    <t>Texto jurídico: CRIMEN ORGANIZADO Aspectos Relevantes para su Tratamiento Penal y Procesal en Chile. Editores: Claudia Cárdenas Aravena - Guillermo Silva Olivares</t>
  </si>
  <si>
    <t>EDITORIAL LIBROMAR SPA</t>
  </si>
  <si>
    <t>Box de Colaciones saludables entregadas en envases descartables, para participantes de taller "Cuidado de entrevistadores".</t>
  </si>
  <si>
    <t>FR/ R II 703/2025</t>
  </si>
  <si>
    <t>Servicio de traslado en la ciudad de Santiago con entrega de vehículo en aeropuerto, según cotización N°68632. Más los gastos que se originen en la liquidación del contrato por consumo TAG y combustible.</t>
  </si>
  <si>
    <t>Cambio de itinerario pasaje aéreo de don Héctor Araya. LA 363 26OCT ANFSCL LA 346 30OCT SCLANF</t>
  </si>
  <si>
    <t>Pasajero don Eduardo Ríos LA 167 22OCT IQQSCL LA 168 24OCT SCLIQQ</t>
  </si>
  <si>
    <t>Cambio itinerario en vuelo debido a cancelación de vuelo original por parte de Latam para don Héctor Araya, quién debió viajar en otra aerolínea, para asistencia a JO en Santiago. RIT 98-2025. H2 293 22OCT ANFSCL</t>
  </si>
  <si>
    <t>Pasajeros don Héctor Zambrano y don Miguel Cofré. LA 123 05NOV ANFSCL LA 122 07NOV SCLANF</t>
  </si>
  <si>
    <t>Compra de hojas de oficio yDesodorante enchufe - código 85156VA</t>
  </si>
  <si>
    <t>Pasajero don Pedro Ortega LA 133 17NOV ANFSCL LA 340 19NOV SCLANF</t>
  </si>
  <si>
    <t>Pasajero doña Victoria Yañez LA 341 17NOV ANFSCL LA 340 19NOV SCLANF</t>
  </si>
  <si>
    <t>Cambio itinerario de pasaje aéreo para don Eduardo Ríos. LA 174 29OCT SCLIQQ</t>
  </si>
  <si>
    <t>Servicio de traslado en la ciudad de Santiago con entrega de vehículo en aeropuerto, según cotización N°69032. Más los gastos que se originen en la liquidación del contrato por consumo TAG y combustible.</t>
  </si>
  <si>
    <t>100 Servicio de cafetería para asistentes a "Primera Jornada Macrozonal de Narcotráfico Marítimo" (jornada mañana 50 personas / jornada tarde 50 personas)</t>
  </si>
  <si>
    <t>HOTEL ANTOFAGASTA S.A.</t>
  </si>
  <si>
    <t>96.884.900-K</t>
  </si>
  <si>
    <t>Reparación de caja embutida y/o soporte de palanca de activación de alerta de incendio, montada sobre muro en Edificio de Fiscalía Local de Antofagasta.</t>
  </si>
  <si>
    <t>SERVICIOS VENTAS Y TECNOLOGIA CMP LTDA</t>
  </si>
  <si>
    <t>Servicio de desinsectación para el control de baratas en edificio de Fiscalía Regional de Antofagasta, Baquedano N°340.</t>
  </si>
  <si>
    <t>F R. Atacama</t>
  </si>
  <si>
    <t>Cambio de itinerario de pasaje aéreo del Fiscal Regional de Atacama , trayecto Copiapó - Santiago – Antofagasta.</t>
  </si>
  <si>
    <t>Pasaje aéreo para el Fiscal Regional de Atacama, con la finalidad de realizar diligencias de toma de declaraciones en investigación, el viernes 10 de octubre en dependencias de la Fiscalía Nacional.</t>
  </si>
  <si>
    <t>Pasajes aéreos para Jefe Asesoría Jurídica, que asisten a “Jornada Capacitación Convenios” realizada en Santiago el día 28 de Octubre 2025.</t>
  </si>
  <si>
    <t>Pasaje aéreo para Fiscal Adjunto, F.L. de Copiapó, para toma de declaración en causas asignadas al Fiscal Regional.</t>
  </si>
  <si>
    <t>Pasajes aéreos para Profesional y Técnico de UDP, para participar en "Jornada Presencial División de Personas" a realizarse en dependencias de la Fiscalía Nacional.</t>
  </si>
  <si>
    <t>Compra de pasajes aéreos Fiscal Adjunto F.L: de Vallenar y Fiscal Adjunto F.L. de Copiapó, que asisten a “Jornada de Formación Especializada en Género” que se realizará en Santiago.</t>
  </si>
  <si>
    <t>Pasaje aéreo Profesional de Adm., y Finanzas, para asistir a Jornada de infraestructura a realizarse en dependencias de las Fiscalía Nacional.</t>
  </si>
  <si>
    <t>Aviso llamado a concurso público para el cargo de técnico URAVIT grado XII para la Fiscalía Local de Vallenar.</t>
  </si>
  <si>
    <t>SOC. EDITORA Y PERIOD. EL CHAÑAR LTDA.</t>
  </si>
  <si>
    <t>Pasaje aéreo para jefe Asesoría Jurídica , con la finalidad de acompañar al Fiscal Regional en la realización de diligencias de investigación en causa en la ciudad de Antofagasta.</t>
  </si>
  <si>
    <t>Pasajes aéreos para Fiscal Jefe y Fiscal adjunto SACFI, para participar en "Jornadas de Crimen Organizado (UCOD)" realizado en dependencias de la F.N.</t>
  </si>
  <si>
    <t>Pasaje aéreo para el Fiscal Regional de Atacama, con la finalidad de participar en la Jornada de Convenios, que se realizará el 28 de octubre en Fiscalía Nacional.</t>
  </si>
  <si>
    <t>Pasaje aéreo para el Fiscal Regional de Atacama, con la finalidad de participar en la Jornada GENCHI.</t>
  </si>
  <si>
    <t>Pasajes aéreos por cambio de fecha de realización de "Jornada nacional sobre robo de cables y robo de cobre", para Fiscal Adjunto y Analista SACFI a realizarse en dependencias de la Fiscalía Nacional.</t>
  </si>
  <si>
    <t>Publicación llamado a concurso público para proveer el cargo de Abogado Asistente de Fiscal grado 11, para la Fiscalía Local de Copiapó.</t>
  </si>
  <si>
    <t>Pasaje aéreo para Fiscal Sacfi quien asiste a la Jornada Anual de Crimen Organizado.</t>
  </si>
  <si>
    <t>Pasaje aéreo para Funcionaria de Fiscalía Nacional quien asiste como relator a Jornada de Mediación Penal.</t>
  </si>
  <si>
    <t>Pasaje aéreo para Funcionario de Fiscalía Nacional quien asiste como relator a Jornada de Mediación Penal.</t>
  </si>
  <si>
    <t>Pasaje aéreo para pisicóloga URAVIT quien asiste a pasantía de formación de instructores para entrevistadores.</t>
  </si>
  <si>
    <t>Cambio de tkt por modificación de fecha jornada "Robo de Cables" para profesional Sacfi.</t>
  </si>
  <si>
    <t>Modifica pasaje aéreo piscóloga URAVIT por jornada entrevistadores.</t>
  </si>
  <si>
    <t>Modifica fecha pasaje aéreo de Fiscal Sacfi quien asiste a jornada Robo de Cables.</t>
  </si>
  <si>
    <t>Suministro de Llave de Triangulo c/señal aviso (Rotulada).</t>
  </si>
  <si>
    <t>Suministro e Instalacion de Regleta de conexion eléctrica SPLIT. para Fiscalia Local de La Serena.-</t>
  </si>
  <si>
    <t>Reparacion correctiva de suministro e instalacion de regleta de conexion electrica Split.</t>
  </si>
  <si>
    <t>Pasaje aéreo para fiscal Sacfi quien asiste a Diligencias casa Allende.</t>
  </si>
  <si>
    <t>Modifica fecha de regreso pasaje Jefe UGI, Jornada Infraestructura.</t>
  </si>
  <si>
    <t>Pasaje aéreo para profesional Sacfi quien asiste a Jornada Macrozonal de Narcotráfico Marítimo.</t>
  </si>
  <si>
    <t>Pasaje aéreo para Fiscal MZN quien asiste a Jornada Macrozonal de Narcotráfico Marítimo.</t>
  </si>
  <si>
    <t>Programa Calidad de Vida : Servicio de arriendo de salón</t>
  </si>
  <si>
    <t>ASOCIACION PARQUE CULTURAL DE VALPARAISO</t>
  </si>
  <si>
    <t>65.099.506-6</t>
  </si>
  <si>
    <t xml:space="preserve">Programa de Calidad de Vida : Servicio de catering </t>
  </si>
  <si>
    <t>KREATIVA BANQUETERIA SPA</t>
  </si>
  <si>
    <t>76.949.429-4</t>
  </si>
  <si>
    <t>Publicación de concursos públicos - cargos de Abogado Asistente y Auxiliar de la Fiscalía Local Valparaiso</t>
  </si>
  <si>
    <t>Contrtación de servicio de inspección de vehículo asignado a la Fiscal Regional.</t>
  </si>
  <si>
    <t>DISTRIBUIDORA DE VEHICULOS SUZUVAL SPA</t>
  </si>
  <si>
    <t>78.419.560-0</t>
  </si>
  <si>
    <t>Programa de Calidad de Vida : Servicio de catering actividad Fiscalías Locales de Casablanca y San Antonio</t>
  </si>
  <si>
    <t>ACTIVIDADES DE IMPRESIÓN Y DE SERVICIOS CONEXOS GUILLERMO DE LA CRUZ P</t>
  </si>
  <si>
    <t>76.317.013-8</t>
  </si>
  <si>
    <t>Contratación de servicio de desratización y sanitización de la Fiscalia Local de Valparaiso.</t>
  </si>
  <si>
    <t xml:space="preserve">Publicación de concurso público en Diario El Rancagüino día 05/10/2025. </t>
  </si>
  <si>
    <t>Pasaje aéreo Santiago - Concepción - Santiago Fiscal Nicolás Núñez. Regulariza orden manual N ° 202545</t>
  </si>
  <si>
    <t>FR/MP N° 273</t>
  </si>
  <si>
    <t>Mantención 5.000km vehículo ECOH patente TSZW62. Resolución FR/MP N ° 273-2025</t>
  </si>
  <si>
    <t>COSECHE SPA</t>
  </si>
  <si>
    <t>91.139.000-0</t>
  </si>
  <si>
    <t>Reparación equipo de aire acondicionado (cambio bomba de condensado)</t>
  </si>
  <si>
    <t>Reparación equipo de aire acondicionado (cambio bomba de condensado) oficina 4to piso</t>
  </si>
  <si>
    <t>2 Puntos de red Cat 6 y 2 puntos eléctricos triple en 2 oficinas UNAAC. Según cotización 30-09-2025. Proyecto UNAAC.</t>
  </si>
  <si>
    <t>Suministro e Instalación de Batería para Generador Veh. Fiscalía Móvil. Según Cot. N° A346-1195. Proyecto UNAAC. Octubre 2025.</t>
  </si>
  <si>
    <t>CESPEDES Y BODEVIN E</t>
  </si>
  <si>
    <t>77.325.138-K</t>
  </si>
  <si>
    <t>Reparación puerta acceso funcionarios 1° piso, Fiscalía Regional</t>
  </si>
  <si>
    <t>9.608.570-2</t>
  </si>
  <si>
    <t>Instalación, cableado y conexión de cámara web y monitor de vigilancia. Dependencias Unaac. Proyecto UNAAC. Octubre 2025</t>
  </si>
  <si>
    <t>Traslado, desmontaje, montaje y ajuste de mobiliario existente a otras oficinas dentro de dependencias Unaac. Cotización 15-10-2025. Proyecto Unaac. Octubre 2025.</t>
  </si>
  <si>
    <t>Pasajes aéreos, Fiscalía Regional - Seminarios sobre Fiscalía Supraterritorial 6 AL 8 de octubre, Santiago - Puerto Montt</t>
  </si>
  <si>
    <t>Cable Macho para generador de Vehículo Fiscalía Móvil, Fiscalía Regional</t>
  </si>
  <si>
    <t>FRM Nº 176/2025</t>
  </si>
  <si>
    <t>Taller de cuidado de entrevistadores y Plan de acompañamiento grupal, insertos en el presupuesto de EIVG, Fiscalía Regional - Resolución FRM N° 176/2025</t>
  </si>
  <si>
    <t>UNIVERSIDAD DE TALCA</t>
  </si>
  <si>
    <t>70.885.500-6</t>
  </si>
  <si>
    <t>Servicio para 20 personas jornada Capacitación en Liderazgo Bientratante</t>
  </si>
  <si>
    <t>JOSE FLORES MONSALVE SPA</t>
  </si>
  <si>
    <t>77.612.014-6</t>
  </si>
  <si>
    <t>Servicio para 25 personas jornada Implementación de Ficha Caso en la FL Chillan</t>
  </si>
  <si>
    <t>BANQUETERIA RICARDO PALMA EIRL</t>
  </si>
  <si>
    <t>77.560.878-1</t>
  </si>
  <si>
    <t>Adquisicion de pasaje aereo Lorena Sandana viaje a Santiago el dia 26 octubre</t>
  </si>
  <si>
    <t>RES FR N° 078/2025</t>
  </si>
  <si>
    <t>Provisión e instalación de sensor sísmico para el ascensor del edificio de la Fiscalía Regional de Ñuble.</t>
  </si>
  <si>
    <t>Compra de servicios de publicación concurso público Auxiliar FL San Carlos publicación el domingo 12 de octubre</t>
  </si>
  <si>
    <t>Reemplazo de cuatro controles remotos y dos receptores de cortinas metálicas Fiscalía Coronel.</t>
  </si>
  <si>
    <t>76711477-K</t>
  </si>
  <si>
    <t>FN/MP N° 2543</t>
  </si>
  <si>
    <t>Mantenimiento correctivo de dos ascensores de la Fiscalía Local de Concepción.</t>
  </si>
  <si>
    <t>96726480-6</t>
  </si>
  <si>
    <t>FR N° 579</t>
  </si>
  <si>
    <t>Servicio de coffe para capacitación de Cuidado de Equipo Liderazgo Bien Tratante Región Bio Bio</t>
  </si>
  <si>
    <t xml:space="preserve">CORPORACION CLUB CONCEPCION </t>
  </si>
  <si>
    <t>70.341.300-5</t>
  </si>
  <si>
    <t>Reparaciones eléctricas en la Fiscalía Local de Traiguén.</t>
  </si>
  <si>
    <t>Reparación de equipo de refrigeración en el sistema de AC de la Fiscalía Local de Traiguén.</t>
  </si>
  <si>
    <t>Reparación de puntos de red en la Unidad de Servicios de la Fiscalía Local de Temuco.</t>
  </si>
  <si>
    <t>Reparación electrica en la Fiscalía Local de Temuco.</t>
  </si>
  <si>
    <t>Provisión e instalación de cremalleras en portón vehicular de la Fiscalía Local de Pucón.</t>
  </si>
  <si>
    <t>Constructora Mauricio Escobar Spa.</t>
  </si>
  <si>
    <t>77.949.112-9</t>
  </si>
  <si>
    <t>Reparación de un punto de red en la Fiscalía Local de Temuco.</t>
  </si>
  <si>
    <t>Compra de pasaje aereo C. Vymeister viaje Valdivia - Santiago - Valdivia desde el 26 al 28 de octubre 2025</t>
  </si>
  <si>
    <t>Compra de pasaje aereo S. Marchant viaje Valdivia - Santiago - Valdivia, desde el 26 al 28 de Octubre 2025</t>
  </si>
  <si>
    <t>Compra de pasaje aereo A. Montesinos viaje Valdivia - Santiago - Valdivia, desde el 22 al 25 de Octubre 2025</t>
  </si>
  <si>
    <t>Aviso en diario regional por llamado de convocatoria de selección Funcionario estamento Auxiliar FL de La Unión, domindo 12 de octubre 2025</t>
  </si>
  <si>
    <t>Compra de pasaje aereo E. Aguayo viaje Valdivia - Santiago - Valdivia, desde el 22 al 25 de octubre 2025</t>
  </si>
  <si>
    <t>servicio de coffe Break, para el dia 08-08-2025</t>
  </si>
  <si>
    <t>Sociedad comercial longton y compañía</t>
  </si>
  <si>
    <t>Compra de pasaje aereo T. Esquivel viaje Valdivia - Santiago - Valdivia, desde el 08 al 10 de octubre 2025</t>
  </si>
  <si>
    <t>Compra de pasaje aereo S. Fuentes viaje Valdivia - Santiago - Valdivia, desde el 22 al 25 de octubre 2025</t>
  </si>
  <si>
    <t>Compra de pasaje aereo R. Suarez viaje Valdivia - Santiago - Valdivia, desde el 17 al 20 de noviembre 2025</t>
  </si>
  <si>
    <t>Compra de pasaje aereo  V. Vasquez viaje Valdivia - Santiago - Valdivia, desde el 17 al 20 de noviembre 2025</t>
  </si>
  <si>
    <t>Compra de pasaje aereo E. Aguayo viaje Puerto Montt - Santiago - Puerto Montt, el 30 de Octubre 2025</t>
  </si>
  <si>
    <t>Compra de pasaje aereo A. Vera viaje Valdivia - Santiago - Valdivia, desde el 28 al 30 de octubre 2025</t>
  </si>
  <si>
    <t>Compra de pasaje aereo C. Gomez y S. Gonzalez Valdivia - Santiago - Valdivia, desde el 04 al 05 de noviembre 2025</t>
  </si>
  <si>
    <t>Suscripción anual periodo 01 de diciembre 2025 al 30 de noviembre 2026 diario en papel y version digital Diario Austral de Valdivia</t>
  </si>
  <si>
    <t>Pago multa cambio horario pasaje aéreo</t>
  </si>
  <si>
    <t>Pasaje aéreo P.Montt - Santiago - P.Montt del 26-10 al 27-10-2025</t>
  </si>
  <si>
    <t>Pasaje aéreo P.Montt - Santiago - P.Montt del 05-11 al  07-11-2025</t>
  </si>
  <si>
    <t>Pasaje aéreo Osorno - Santiago - Osorno del 10-11 al  13-11-2025</t>
  </si>
  <si>
    <t>Pasaje aéreo Osorno - Santiago - Osorno del 22-10 al  25-10-2025</t>
  </si>
  <si>
    <t>Pasaje aéreo P.Montt - Santiago - P.Montt del 06-10 al  08-10-2025</t>
  </si>
  <si>
    <t>Pasaje aéreo P.Montt - Balmaceda - P.Montt del 09-10 al  10-10-2025</t>
  </si>
  <si>
    <t>Pasaje aéreo P.Montt - Santiago - P.Montt del 22-10 al  24-10-2025</t>
  </si>
  <si>
    <t>Pasaje aéreo P.Montt - Santiago - P.Montt del 03-11 al  05-11-2025</t>
  </si>
  <si>
    <t>Publicación concurso público 19-10-25 en diario El Llanquihue de P.Montt. Cargo Abogado Assitente FL R.Negro</t>
  </si>
  <si>
    <t>Sociedad Periodística Araucanía S.A.</t>
  </si>
  <si>
    <t>Pasaje aéreo P.Montt - Santiago - P.Montt del 27-10 al  30-10-2025</t>
  </si>
  <si>
    <t>Pasaje aéreo P.Montt - Santiago - P.Montt del 23-10 al  24-10-2025</t>
  </si>
  <si>
    <t>Pasaje aéreo P.Montt - Santiago - P.Montt del 21-10 al  24-10-2025</t>
  </si>
  <si>
    <t>Pasaje aéreo P.Montt - Santiago - P.Montt del 21-10 al  25-10-2025</t>
  </si>
  <si>
    <t>Pasaje aéreo P.Montt - Santiago - Concepción- P.Montt del 21-10 al  25-10-2025</t>
  </si>
  <si>
    <t>Pasaje aéreo Santiago- P.Montt- Santiago 28-10 al 01-11-25</t>
  </si>
  <si>
    <t>Pago de multa cambio de pasaje aéreo no utilizado</t>
  </si>
  <si>
    <t xml:space="preserve">Pago de multa cambio fecha de pasaje aéreo </t>
  </si>
  <si>
    <t>Pasajes aéreos nacionales Balmaceda - Santiago (ida y regreso), para Fiscal Regional de Aysén (S) y Jefe Sacfi de la Fiscalía Regional de Aysén.  Jornada Anual de Crimen Organizado en Santiago.</t>
  </si>
  <si>
    <t>Pasajes aéreos nacionales Balmaceda - Santiago (ida y regreso), para Fiscal Adjunto Jefe FL Coyhaique, Fiscal Jefe FL Chile Chico.  Jornada de Formación Especializada en Género en la Fiscalía Nacional.</t>
  </si>
  <si>
    <t>Res. FR N° 2189/2025</t>
  </si>
  <si>
    <t>Suministro, instalación y configuración de sistemas de CCTV para edificio de la Fiscalía Regional de Aysén en Coyhaique.</t>
  </si>
  <si>
    <t>Sociedad Naser Ingeniería Limitada</t>
  </si>
  <si>
    <t>76.050.403-3</t>
  </si>
  <si>
    <t xml:space="preserve">Llamado a concurso público estamento profesional, cargo Administrador Fiscalía,  grado XI para la Fiscalía Local de Chile Chico. </t>
  </si>
  <si>
    <t>Servicio de alojamiento para Expositora Taller Conectándonos por un Propósito y Taller de Liderazgo Bientratante, para funcionarios y fiscales de la Fiscalía Regional de Aysén .</t>
  </si>
  <si>
    <t>Inmobiliaria y Comercial M Y D Limitada.</t>
  </si>
  <si>
    <t>76.295.480-K</t>
  </si>
  <si>
    <t>Pasajes aéreos nacionales Balmaceda-Santiago (ida y regresp) para Fiscal Jefe FL Coyhaique y Jefe UAJ Fiscalía Regional de Aysén.   Jornada de Trabajo de la Unidad de Asesoría Jurídica Fiscalía Nacional .</t>
  </si>
  <si>
    <t>FR/MP 526</t>
  </si>
  <si>
    <t>Servicio de diagnóstico y reparación del sistema de entrevista video grabada en la Fiscalía Local de Aysén (CCTV).</t>
  </si>
  <si>
    <t>Pasaje aéreo Patricio Hormazábal tramo: Punta Arenas – Santiago – Punta arenas, fecha: ida 26-10-25, regreso 28-10-25.</t>
  </si>
  <si>
    <t>Cambio pasaje aéreo, Melissa Andrea tramo: Punta Arenas – Santiago – Punta arenas, fecha: ida 04-10-25, regreso 12-10-25.</t>
  </si>
  <si>
    <t>Pasaje aéreo Manuel Vigueras Alvarez tramo: Porvenir – Punta Arenas - Porvenir, fecha: ida 15-10-25, regreso 15-10-25.</t>
  </si>
  <si>
    <t>Mouse office Nuovo inalámbrico negro para Unidad de Informática</t>
  </si>
  <si>
    <t>COMERCIAL REDOFFICE MAGALLANES LTDA.</t>
  </si>
  <si>
    <t>78.307.990-9</t>
  </si>
  <si>
    <t>Pasaje aéreo, Johanna Irribarra tramo: Punta Arenas – Santiago – Punta arenas, fecha: ida 22-10-25, regreso 24-10-25. Pasaje aéreo, Sebastián Gonzalez tramo: Punta Arenas – Santiago – Puerto Montt, fecha: ida 21-10-25, regreso 24-10-25.</t>
  </si>
  <si>
    <t>Pasaje aéreo, Johanna Irribarra tramo: Punta Arenas – Santiago – Punta arenas, fecha: ida 27-10-25, regreso 28-10-25.</t>
  </si>
  <si>
    <t>Pasaje aéreo, Wendoline Acuña tramo: Punta Arenas– Puerto Williams – Punta arenas, fecha: ida 03-11-25, regreso 07-11-25.</t>
  </si>
  <si>
    <t>Pasaje aéreo Cristian Opazo Aguilera, tramo Punta Arenas - Santiago - Punta Arenas ida:03-11-25, regreso 06-11-25.</t>
  </si>
  <si>
    <t>Pasaje aéreo Cristian Crisosto tramo Punta arenas - Santiago - Puerto Montt, ida 23-10-25 regreso:24-10-25.</t>
  </si>
  <si>
    <t>Mantenimiento Sistema de Apertura Automática Fiscalía Local de Punta Arenas.</t>
  </si>
  <si>
    <t>SERVISEGPUQ SISTEMAS DE SEGURIDAD SPA</t>
  </si>
  <si>
    <t>76.900.417-3</t>
  </si>
  <si>
    <t>Insumos para snacks, actividad deportiva e integración, programa Regional Calidad de Vida (UE 1292).</t>
  </si>
  <si>
    <t>DISTRIBUIDORA TIO RICO LTDA.</t>
  </si>
  <si>
    <t>12 FN/MP N°2429</t>
  </si>
  <si>
    <t>Equipamiento circuito cerrado CCTV, para Fiscalías Locales de Punta Arenas, Puerto Natales y Tierra del Fuego.</t>
  </si>
  <si>
    <t>Casillero 2 puertas 18x30x45 cm EMKO.</t>
  </si>
  <si>
    <t>78.197.550-8</t>
  </si>
  <si>
    <t>Pasaje aéreo Johanna Irribarra, tramo Santiago - Punta Arenas día 04-11-2025.</t>
  </si>
  <si>
    <t>Carro bodega extendible.</t>
  </si>
  <si>
    <t>ESTEBAN GUIC Y CIA. LTDA.</t>
  </si>
  <si>
    <t>82.120.600-6</t>
  </si>
  <si>
    <t>Soporte P/TV LCD/ LED 22-60P Fijo HC-S22.</t>
  </si>
  <si>
    <t>SANCHEZ Y SANCHEZ SPA</t>
  </si>
  <si>
    <t>96.620.660-8</t>
  </si>
  <si>
    <t>Costo por cambio de horario pasaje aéreo Jose Vargas tramo Punta Arenas - Santiago, día 05-11-25.</t>
  </si>
  <si>
    <t>12 FN/MP N°2509</t>
  </si>
  <si>
    <t>Habilitación de bóveda para custodia de dineros incautados en dependencias de Fiscalía Local de Punta Arenas.</t>
  </si>
  <si>
    <t>CONST. DISEÑO Y ARQ.KREARQ.CL SPA</t>
  </si>
  <si>
    <t>76.462.548-K</t>
  </si>
  <si>
    <t>Estufa gas con garantía cilindro 11 kg.</t>
  </si>
  <si>
    <t>Pasaje aéreo Johanna Irribarra Ruta: Punta Arenas-Santiago Fecha: 10-11-2025, Ruta: Santiago – Balmaceda Fecha: 13-11-2025, Ruta: Balmaceda - Santiago Fecha: 14-11-2025, Ruta: Santiago – Punta Arenas Fecha: 14-11-2025. Pasaje aéreo Maria Diaz Ruta: Punta Arenas-Santiago Fecha: 10-11-2025, Ruta: Santiago – Balmaceda Fecha: 13-11-2025, Ruta: Balmaceda - Santiago Fecha: 14-11-2025, Ruta: Santiago – Punta Arenas Fecha: 14-11-2025.</t>
  </si>
  <si>
    <t>COFFEE BREAK PARA JORNADA DE TRABAJO CON EL FISCAL REGIONAL</t>
  </si>
  <si>
    <t>Arriendo Vehiculo FR</t>
  </si>
  <si>
    <t>EMPRESA DE TRANSPORTES MA</t>
  </si>
  <si>
    <t>77097069-5</t>
  </si>
  <si>
    <t>EVALUACIÓN PSICOLABORAL ESTAMENTO Profesionales (2 PERSONAS)</t>
  </si>
  <si>
    <t>CONSULTORA TCS GROUP SEAR</t>
  </si>
  <si>
    <t>EVALUACIÓN PSICOLABORAL ESTAMENTO Auxiliar CJS (2 PERSONAS)</t>
  </si>
  <si>
    <t>CONSULTORIA E INVESTIGACI</t>
  </si>
  <si>
    <t>RES FR N°193</t>
  </si>
  <si>
    <t>ARRIENDO VEHICULO FR TRATO DIRECTO RES FR 193_2025</t>
  </si>
  <si>
    <t>AUTORENTAS DEL PACIFICO S</t>
  </si>
  <si>
    <t>83547100-4</t>
  </si>
  <si>
    <t>ROLLOS TERMICOS 79 X 460 X 25 PARA FL CHACABUCO Y ATENCION</t>
  </si>
  <si>
    <t>TARJETA DE MEMORIA Y BATERIA SONY PARA DEPARTAMENTO DE COMUN</t>
  </si>
  <si>
    <t>PICSLAB STORE SPA</t>
  </si>
  <si>
    <t>77165459-2</t>
  </si>
  <si>
    <t>RES FR N°194</t>
  </si>
  <si>
    <t>Reparación auto FR</t>
  </si>
  <si>
    <t>LARRAIN Y VALDES LTDA.</t>
  </si>
  <si>
    <t>80537300-8</t>
  </si>
  <si>
    <t>SERVICIOS KDM MES SEPTIEMBRE</t>
  </si>
  <si>
    <t>Reparación de 3 sillas (cambio de cilindro, espuma y cambio</t>
  </si>
  <si>
    <t>REPARACION Y VENTA DE MUE</t>
  </si>
  <si>
    <t>DETECTOR DE BILLETES MD 228 CON PULSADOR</t>
  </si>
  <si>
    <t>HUMBERTO GARETTO E HIJOS</t>
  </si>
  <si>
    <t>81771100-6</t>
  </si>
  <si>
    <t>Selladora de bolsas 30 cm PFS-300P</t>
  </si>
  <si>
    <t>FILM PALLETIZADOR TRANSPARENTE 50 CM 2 KG 130 MT</t>
  </si>
  <si>
    <t>RES FN N°2480</t>
  </si>
  <si>
    <t>Modernización sistema detección de incendio, FL CHACABUCO</t>
  </si>
  <si>
    <t>PROYECTOS Y SOLUCIONES TE</t>
  </si>
  <si>
    <t>Suministro y programación de tarjetas de proximidad.</t>
  </si>
  <si>
    <t>SOC.CONCESIONARIA C.DE JU</t>
  </si>
  <si>
    <t>Reparaciones y mantenciones varias en edificio de Ñuñoa.</t>
  </si>
  <si>
    <t>Adquisición de una tarjeta para ingresar al estacionamiento del Centro de Justicia.</t>
  </si>
  <si>
    <t>Configuración de tarjeta de acceso.</t>
  </si>
  <si>
    <t>Adquisición de 1 par de zapatos de seguridad para funcionario de Custodia de especies.</t>
  </si>
  <si>
    <t>Provisión e instalación de film control solar en oficina edificio Las Condes.</t>
  </si>
  <si>
    <t xml:space="preserve">Adquisición de 3 banderas chilenas, para los tres edificios de la FRMO. </t>
  </si>
  <si>
    <t>Compra de trofeos y medallas grabadas, para premiación de actividades deportivas.</t>
  </si>
  <si>
    <t>BRONCERIA Y TROFEOS ENZO E. LOPEZ J. EIR</t>
  </si>
  <si>
    <t>78065441-4</t>
  </si>
  <si>
    <t>Reparación Ascensor 1 de Edificio Las Condes.</t>
  </si>
  <si>
    <t>FABRIMETAL S.A.</t>
  </si>
  <si>
    <t>85233500-9</t>
  </si>
  <si>
    <t>Compra de insumos para coffee, para actividad de capacitación.</t>
  </si>
  <si>
    <t>Servicio de interpretación español - inglés.</t>
  </si>
  <si>
    <t>CRISTIAN ANDRES BARROS MUNOZ</t>
  </si>
  <si>
    <t>Tapaditos para actividad de Programa de Calidad de Vida</t>
  </si>
  <si>
    <t>Compra 1 Telón eléctrico para sala de reuniones 2° piso, de edificio La Florida.</t>
  </si>
  <si>
    <t>ROHE STORE SPA</t>
  </si>
  <si>
    <t>77085964-6</t>
  </si>
  <si>
    <t>Res FN/MP N° 2454-2025</t>
  </si>
  <si>
    <t xml:space="preserve">Renovación Suscripción Ufed Inseyets </t>
  </si>
  <si>
    <t>SERVICIOS PROFESIONALES UP SPA</t>
  </si>
  <si>
    <t>Compra de 250 botellas de agua sin gas de 500 cc, para actividad de capacitación 2025.</t>
  </si>
  <si>
    <t>FRMS 149/2024</t>
  </si>
  <si>
    <t xml:space="preserve">Compra de 10 Tarjetas de acceso a estacionamiento Zona Exclusiva para Fiscales y estacionamiento acceso de Centro de Justicia de Santiago. </t>
  </si>
  <si>
    <t>SOCIEDAD CONCESIONARIA CENTRO DE JUSTICIA DE SANTIAGO.</t>
  </si>
  <si>
    <t xml:space="preserve">Servicio de urgencia por corte de luz en área de la Unidad de Personas, ubicada en piso 6 de Gran Avenida 5234, San Miguel. </t>
  </si>
  <si>
    <t>FICONTEL LTDA.</t>
  </si>
  <si>
    <t>78049160-4</t>
  </si>
  <si>
    <t>Adquisición de cuatro (4) placas conmemorativas para instalar en Salón Oval del edificio ubicado en Gran Avenida 3814, San Miguel.</t>
  </si>
  <si>
    <t>ARTESANIA DESMADRYL LIMITADA</t>
  </si>
  <si>
    <t>79757890-8</t>
  </si>
  <si>
    <t>CD urgente retiro y disposición de residuos en diligencia investigativa Art 23 del Reglamento RS FR 247 del 03.10.25 cta 2208999</t>
  </si>
  <si>
    <t>BRAVO ENERGY SPA</t>
  </si>
  <si>
    <t>96726750-3</t>
  </si>
  <si>
    <t>Servicio de reparaciones menores en edificio de la FL de Talagante (Provisión, cambio e instalación de palmetas en cielo americano SAU; Prov. e instalación de focos led y proyector de área y prov. y cambio de centros de enchufe) para subsanar observaciones ACHS. Contratación conforme a art.8 letra "a" del reglamento interno del MP, ley 19886.</t>
  </si>
  <si>
    <t>Compra de rollos térmicos (80mm )para Tótem dispensador de números de atención en Salas de Atención a Usuarios de las fiscalía locales dependientes de la FRM Occidente (UE 1601). Contratación conforme a art. 8 letra "a" del reglamento interno del Ministerio Público, ley 19886.</t>
  </si>
  <si>
    <t>COMERCIAL TOTALPACK LTDA.</t>
  </si>
  <si>
    <t>79948840-K</t>
  </si>
  <si>
    <t>Contratación servicio de traslado (flete) de cajas con carpetas de causa a destrucción (83 cajas) en planta Sorepa. (FL Maipú 63 cajas y FIAC 20 cajas). Contratación conforme a art.8 letra "a" del reglamento interno del Ministerio Público, ley 19886.</t>
  </si>
  <si>
    <t>METALFLUX SPA</t>
  </si>
  <si>
    <t>77931469-3</t>
  </si>
  <si>
    <t>Contratación de camión ¾ con 1 cargador para traslado de mobiliario (CARGA Y DESCARGA) desde FL San Bernardo a FR, en virtud de lo dispuesto en el Título II (Exclusiones), Artículo 8°, Letra A del REGLAMENTO INTERNO DEL MINISTERIO PÚBLICO DE LA LEY 19.886.</t>
  </si>
  <si>
    <t>Servicio de destrucción de especies por la FL de Pudahuel. Contratación conforme a art. 8 letra "a" del reglamento interno del MP, ley 19886.</t>
  </si>
  <si>
    <t>Servicio refuerzo guardia turno nocturno (12 hrs) del 18 de octubre, valores según contrato vigente. Para las Fiscalías de Maipu (Llona), Pudahuel, San Bdo, Talagante, Melipilla y Curacavi.</t>
  </si>
  <si>
    <t>GUARD SERVICE SEGURIDAD S.A.</t>
  </si>
  <si>
    <t>79960660-7</t>
  </si>
  <si>
    <t>FR 261</t>
  </si>
  <si>
    <t>CD reparación ascensor y montacargas de Pudahuel para certificación RS FR 261 del 23.10.25</t>
  </si>
  <si>
    <t>Servicio de traslado (Flete Mudanza) de bienes y enseres de funcionarios SACFI desde la FL de Pudahuel hasta el edificio Torre centenario de calle Miraflores 383, piso11. Contratación conforme a art. 8 letra "a" del reglamento interno del MP, ley 19886.</t>
  </si>
  <si>
    <t>Servicio traslado (flete) de especies a destrucción en relleno sanitario de KDM en Til- Til por la FL. de San Bernardo. Contratación conforme a art. 8 letra "a" del reglamento interno del Ministerio Público, ley 19886.</t>
  </si>
  <si>
    <t>Servicio de destrucción de especies en relleno sanitario de KDM en Til- Til por la Fiscalía local de San Bernardo dependiente de la Fiscalía Regional Metropolitana Occidente. Contratación conforme a art. 8 letra 2a2 del reglamento interno del MP, ley 19886.</t>
  </si>
  <si>
    <t>Adquisición de tarjetas de acceso a dependencias y estacionamientos del centro de justicia de Santiago para Fiscal Natalia Beatriz Gonzalez Salgado. Contratación y montos (0,5 UF más IVA por tarjeta) conforme a contrato vigente con concesionaria. Valor referencial UF estimada de $40.000. Proveedor debe utilizar UF vigente al momento de facturar.</t>
  </si>
  <si>
    <t>Cambio bomba condensado AC FL Curacavi ppto GMI 252421. Art 8 letra A. valor por contrato</t>
  </si>
  <si>
    <t>Cambio valvula bola sistema motobomba en pozo FL Talagante. COT 14760. Art 8 reglamento</t>
  </si>
  <si>
    <t>FR 260</t>
  </si>
  <si>
    <t>Curso Certificación teórica en Primeros Auxilios Psicológicos según protocolo PAP-ABCDE. Art. 23 N° 1. Proveedor unico RS FR 260 del 17.10.25</t>
  </si>
  <si>
    <t>PONTIFICIA UNIVERSIDAD CATOLICA DE CHILE</t>
  </si>
  <si>
    <t xml:space="preserve">Pasaje aéreo nacional para Sr. Ignacio Castillo Val Rut: 10.598.535-5, Santiago/Concepción/Santiago, del 26 al 28 de noviembre de 2025. Reuniones por Fiscalía Supraterritorial. Cambio de Pasaje. </t>
  </si>
  <si>
    <t>FN/MP N° 2268</t>
  </si>
  <si>
    <t>Contratación de Servicios de asesoría consistentes en el monitoreo de los Compromisos de Gestión Institucional 2025 del Ministerio Público.</t>
  </si>
  <si>
    <t>Universidad de Chile</t>
  </si>
  <si>
    <t>60910000-1</t>
  </si>
  <si>
    <t>Pasaje aéreo nacional para Sr. Ángel Valencia Vásquez, Rut: 8.667.131-k, Santiago/Coyhaique/Santiago, del 13 al 15 de octubre de 2025. Asiste a Ceremonia de investidura del Fiscal Regional de Coyhaique y conmemoración del 26° Aniversario Institucional.</t>
  </si>
  <si>
    <t>Pasaje aéreo nacional para Sr. Francisco Pincheira Pavez, Rut: 13.477.595-5, Santiago/Coyhaique/Santiago, del 13 al 15 de octubre de 2025. Asiste a Ceremonia de investidura del Fiscal Regional de Coyhaique y conmemoración del 26° Aniversario Institucional.</t>
  </si>
  <si>
    <t>Pasaje aéreo nacional para Sr. Alvaro Zepeda Budini, Rut: 17.313.179-8, Santiago/Coyhaique/Santiago, del 13 al 15 de octubre de 2025. Escolta al Fiscal Nacional a Ceremonia de investidura del Fiscal Regional de Coyhaique y conmemoración del 26° Aniversario Institucional.</t>
  </si>
  <si>
    <t>Pasaje aéreo nacional para Sr. Luis Bozzo Barraza, Rut: 14.530.315-k, Santiago/Coyhaique/Santiago, del 13 al 15 de octubre de 2025. Asiste a Ceremonia de investidura del Fiscal Regional de Coyhaique y conmemoración del 26° Aniversario Institucional.</t>
  </si>
  <si>
    <t>Pasaje aéreo nacional para Sra. Claudia Milla Venegas, Rut: 13.929.218-9, Santiago/Coyhaique/Santiago, del 13 al 15 de octubre de 2025. Asiste a Ceremonia de investidura del Fiscal Regional de Coyhaique y conmemoración del 26° Aniversario Institucional.</t>
  </si>
  <si>
    <t xml:space="preserve">Contratación de 1 Servicio de Coffe Break, para 30 personas por jornada, el cual se llevará a cabo los días 13 al 16 de octubre del 2025, en jornada AM 10:45 horas y PM 15:00 horas, a realizarse en Gran Salón piso 7 de la Fiscalía Nacional, con motivo de actividad UCOD “Investigación OSINT Terrorismo UNODC”. </t>
  </si>
  <si>
    <t>Contratación de 1 Servicio de Coffe Break, el cual se llevará a cabo los días 23 y 24 de octubre del 2025. Para el día 23 de octubre se requerirán 200 servicios en jornada AM a las 10:30 horas y 100 servicios en jornada PM a las 16:00 horas. Para el día 24 de octubre, se requerirán solo en jornada AM a las 10:30 horas un total de 100 servicios, ambos a realizarse en Auditorio, Piso -1 de la Fiscalía Nacional, con motivo de Jornada Anual de Unidad Crimen Organizado y Drogas.</t>
  </si>
  <si>
    <t>Contratación de 1 Servicio de Coffe Break, para 25 personas por jornada, el cual se llevará a cabo el día 28 de octubre del 2025, en jornada AM 10:30 horas y PM 16:00 horas, a realizarse en Gran Salón piso 7 de la Fiscalía Nacional, con motivo de Jornadas Convenios.</t>
  </si>
  <si>
    <r>
      <t>Contratación de 1 Servicio de Coffe Break, para 32 personas por jornada, el cual se llevará a cabo el día 27 de octubre del 2025, en jornada AM</t>
    </r>
    <r>
      <rPr>
        <sz val="10"/>
        <rFont val="Calibri"/>
        <family val="2"/>
      </rPr>
      <t xml:space="preserve"> 10:15</t>
    </r>
    <r>
      <rPr>
        <sz val="10"/>
        <color indexed="8"/>
        <rFont val="Calibri"/>
        <family val="2"/>
      </rPr>
      <t xml:space="preserve"> horas y PM</t>
    </r>
    <r>
      <rPr>
        <sz val="10"/>
        <rFont val="Calibri"/>
        <family val="2"/>
      </rPr>
      <t xml:space="preserve"> 16:00</t>
    </r>
    <r>
      <rPr>
        <sz val="10"/>
        <color indexed="10"/>
        <rFont val="Calibri"/>
        <family val="2"/>
      </rPr>
      <t xml:space="preserve"> </t>
    </r>
    <r>
      <rPr>
        <sz val="10"/>
        <color indexed="8"/>
        <rFont val="Calibri"/>
        <family val="2"/>
      </rPr>
      <t>horas, a realizarse en</t>
    </r>
    <r>
      <rPr>
        <sz val="10"/>
        <rFont val="Calibri"/>
        <family val="2"/>
      </rPr>
      <t xml:space="preserve"> Gran Salón piso 7</t>
    </r>
    <r>
      <rPr>
        <sz val="10"/>
        <color indexed="8"/>
        <rFont val="Calibri"/>
        <family val="2"/>
      </rPr>
      <t xml:space="preserve"> de la Fiscalía Nacional, con motivo de Jornada de Trabajo de Infraestructura.</t>
    </r>
  </si>
  <si>
    <t xml:space="preserve">Pasaje aéreo nacional para Sr. Ángel Valencia Vásquez, Rut: 8.667.131-k, Santiago/Puerto Montt/Santiago, del 20 al 23 de octubre de 2025. Asiste a visita a las Fiscalías Locales de la Provincia de Chiloé, ubicadas en Ancud, Castro, Quellón y Quinchao, además de los terrenos donde estarán las futuras nuevas dependencias de las FLs de Castro y Quellón. </t>
  </si>
  <si>
    <t xml:space="preserve">Pasaje aéreo nacional para Sra. Catalina Wildner Zambra, Rut: 17.083.401-1, Santiago/Puerto Montt/Santiago, del 20 al 23 de octubre de 2025. Asiste a visita a las Fiscalías Locales de la Provincia de Chiloé, ubicadas en Ancud, Castro, Quellón y Quinchao, además de los terrenos donde estarán las futuras nuevas dependencias de las FLs de Castro y Quellón. </t>
  </si>
  <si>
    <t xml:space="preserve">Pasaje aéreo nacional para Sr. Felipe Fritz Castro, Rut: 16.899.242-4, Santiago/Puerto Montt/Santiago, del 20 al 23 de octubre de 2025. Escolta al Fiscal Nacional a visitar las Fiscalías Locales de la Provincia de Chiloé, ubicadas en Ancud, Castro, Quellón y Quinchao, además de los terrenos donde estarán las futuras nuevas dependencias de las FLs de Castro y Quellón. </t>
  </si>
  <si>
    <t xml:space="preserve">Pasaje aéreo nacional para Sra. Paulina Donckaster Pimentel, Rut: 13.434.900-k, Santiago/Puerto Montt/Santiago, del 20 al 23 de octubre de 2025. Asiste a visita a las Fiscalías Locales de la Provincia de Chiloé, ubicadas en Ancud, Castro, Quellón y Quinchao, además de los terrenos donde estarán las futuras nuevas dependencias de las FLs de Castro y Quellón. </t>
  </si>
  <si>
    <t xml:space="preserve">Pasaje aéreo nacional para Sr. Luis Bozzo Barraza, Rut: 14.530.315-k, Santiago/Puerto Montt/Santiago, del 20 al 23 de octubre de 2025. Asiste a visita a las Fiscalías Locales de la Provincia de Chiloé, ubicadas en Ancud, Castro, Quellón y Quinchao, además de los terrenos donde estarán las futuras nuevas dependencias de las FLs de Castro y Quellón. </t>
  </si>
  <si>
    <t>Pasaje aéreo nacional para Sr. Marcelo Gomez Concha, Rut: 9.678.603-4, Santiago/Iquique/Santiago, del 21 al 23 de octubre de 2025. Implementación sistema ruta.</t>
  </si>
  <si>
    <t>Pasaje aéreo nacional para Sr. Rubén Luna Cabret, Rut: 13.570.074-6, Santiago/Iquique/Santiago, del 21 al 23 de octubre de 2025. Implementación sistema ruta.</t>
  </si>
  <si>
    <t>Pasaje aéreo nacional para Sr. Carlos Martinez Jara, Rut: 13.316.284-4, Santiago/Iquique/Santiago, del 21 al 23 de octubre de 2025. Implementación sistema ruta.</t>
  </si>
  <si>
    <t>Pasaje aéreo nacional para Sr. Cristian Paredes Valenzuela, Rut: 14.303.292-2, Santiago/Concepción, el 16 de octubre de 2025. Participará en calidad de coordinador de la MZ Sur en la Jornada de Capacitación en Derecho Penal que se desarrollará en dependencias del Club Concepción, y posteriormente, en la Mesa de Violencia Rural, instancia en la que participarán fiscales de la región.</t>
  </si>
  <si>
    <t>Pasaje aéreo internacional para Sr. Juan Pablo Glasinovic Vernon, Rut: 9.616.765-2, Santiago/Belém - Brasil/Santiago, del 19 al 23 de octubre de 2025. Asistir a Reunión Especializada de Ministerios Públicos.</t>
  </si>
  <si>
    <t>Pasaje aéreo internacional para Sr. Mario Carrera Guerrero, Rut: 12.834.953-7, Santiago/Belém - Brasil/Santiago, del 20 al 23 de octubre de 2025. Viajará en representación del Fiscal Nacional a la Reunión Especializada de Ministerios Públicos.</t>
  </si>
  <si>
    <r>
      <t>Pasaje aéreo internacional para Sra. Claudia Toro Vielma, Rut:</t>
    </r>
    <r>
      <rPr>
        <sz val="10"/>
        <color indexed="10"/>
        <rFont val="Calibri"/>
        <family val="2"/>
      </rPr>
      <t xml:space="preserve"> </t>
    </r>
    <r>
      <rPr>
        <sz val="10"/>
        <rFont val="Calibri"/>
        <family val="2"/>
      </rPr>
      <t>15.087.755-5, Santiago/Buenos Aires/Santiago, del 02 al 07 de noviembre de 2025. Participar en Curso Programa presencial de especialización relativo a Técnicas de Investigación para la economía en efectivo - 3 al 7 Nov 2025.</t>
    </r>
  </si>
  <si>
    <t>Pasaje aéreo nacional para Sr. Mario Carrera Guerrero, Rut: 12.834.953-7, Arica/Santiago/Arica, del 19 al 23 de octubre de 2025. Viajará en representación del Fiscal Nacional a la Reunión Especializada de Ministerios Públicos en Brasil.</t>
  </si>
  <si>
    <t>FN/MP N° 2330</t>
  </si>
  <si>
    <t>Provisión de los servicios de renovación de suscripción y soporte anual de 1 Licencia del software OXYGEN Forensics y 1 Licencia del software Forensic ToolKit FTK SMS.</t>
  </si>
  <si>
    <t>Provisión de los servicios de renovación de suscripción y soporte anual de 1 Licencia del software UFED Inseyets.</t>
  </si>
  <si>
    <t>FN/MP N° 2293</t>
  </si>
  <si>
    <t>Adquisición de 1 Kit PR500 y 1 Kit RM400GPS.</t>
  </si>
  <si>
    <t>Innova Chile Spa</t>
  </si>
  <si>
    <t>77048199-6</t>
  </si>
  <si>
    <t>Pasaje aéreo internacional para Sr. Kevin Fuenzalida Pino, Rut: 19.784.298-9, Antofagasta/Lima Perú-Santiago/Antofagasta, del 21 al 25 de octubre de 2025. Escoltar al Fiscal Regional Juan Castro Bekios a viaje a Perú para Participar en Segundo Taller Regional de Capacitación.</t>
  </si>
  <si>
    <t>Pasaje aéreo nacional para Sr. Jorge Epuleo Montero, Rut: 19.558.250-5, Santiago/Iquique/Santiago, del 26 al 29 de octubre de 2025. Apoyo en una investigación relacionada a una causa por los delitos de Estafa y Lavado de dinero, de la FR de Tarapacá.</t>
  </si>
  <si>
    <t>Pasaje aéreo nacional para Sr. Andrés Fredes Aballay, Rut: 16.989.962-2, Santiago/Iquique/Santiago, del 26 al 29 de octubre de 2025. Apoyo en una investigación relacionada a una causa por los delitos de Estafa y Lavado de dinero, de la FR de Tarapacá.</t>
  </si>
  <si>
    <t>Pasaje aéreo nacional para Sr. Mario Carrera Guerrero, Rut: 12.834.953-7, Arica/Santiago/Arica, del 19 al 24 de octubre de 2025. Viajará en representación del Fiscal Nacional a la Reunión Especializada de Ministerios Públicos en Brasil. Cambio de pasaje.</t>
  </si>
  <si>
    <t>Contratación de 1 Servicio de lavado completo de estacionamientos subterráneos en edificio institucional de la Fiscalía Nacional.</t>
  </si>
  <si>
    <t>Pasaje aéreo nacional para Sr. Ángel Valencia Vásquez, Rut: 8.667.131-k, Santiago/Coyhaique, 14 de octubre de 2025. Asiste a Ceremonia de investidura del Fiscal Regional de Coyhaique y conmemoración del 26° Aniversario Institucional. Cambio de pasaje.</t>
  </si>
  <si>
    <t>Confección de letrero acrílico de 35x18cm.</t>
  </si>
  <si>
    <t>Servicios Publicitarios Felipe Goddard E.I.R.L.</t>
  </si>
  <si>
    <t>76073578-7</t>
  </si>
  <si>
    <t>Pasaje aéreo nacional para Sr. Francisco Parada Gajardo, Rut: 12.010.872-7, Santiago/Coyhaique/Santiago, del 13 al 15 de octubre de 2025. Escolta al FN en ceremonia de investidura del Fiscal Regional de Aysén y ceremonia de conmemoración del 26° Aniversario Institucional.</t>
  </si>
  <si>
    <t>Pasaje aéreo nacional para Sr. Eugenio Campos Lucero, Rut: 10.607.556-5, Santiago/Puerto Montt/Santiago, del 28 al 29 de octubre de 2025. Trabajo con fiscal regional , causa de alta complejidad.</t>
  </si>
  <si>
    <t>Pasaje aéreo nacional para Sra. Claudia Ortega Forner, Rut: 11.833.323-3, Santiago/Puerto Montt/Santiago, del 27 al 29 de octubre de 2025. Trabajo con fiscal regional , causa de alta complejidad.</t>
  </si>
  <si>
    <t>FN/MP N° 2475</t>
  </si>
  <si>
    <t>Contratación de 1 Servicio de Reparación en calidad de urgente del ascensor montacargas del edificio institucional de la Fiscalía Nacional.</t>
  </si>
  <si>
    <r>
      <t>Contratación de 1 Servicio de Coffe Break, para 40 personas por jornada, el cual se llevará a cabo los días 21 y 22 de octubre del 2025, en jornada AM</t>
    </r>
    <r>
      <rPr>
        <sz val="10"/>
        <rFont val="Calibri"/>
        <family val="2"/>
      </rPr>
      <t xml:space="preserve"> 10:30</t>
    </r>
    <r>
      <rPr>
        <sz val="10"/>
        <color indexed="8"/>
        <rFont val="Calibri"/>
        <family val="2"/>
      </rPr>
      <t xml:space="preserve"> horas y PM</t>
    </r>
    <r>
      <rPr>
        <sz val="10"/>
        <rFont val="Calibri"/>
        <family val="2"/>
      </rPr>
      <t xml:space="preserve"> 16:00</t>
    </r>
    <r>
      <rPr>
        <sz val="10"/>
        <color indexed="10"/>
        <rFont val="Calibri"/>
        <family val="2"/>
      </rPr>
      <t xml:space="preserve"> </t>
    </r>
    <r>
      <rPr>
        <sz val="10"/>
        <color indexed="8"/>
        <rFont val="Calibri"/>
        <family val="2"/>
      </rPr>
      <t>horas, Para el día 23 de octubre, se requerira un servicio de coffe para 20 personas solo en jornada AM a las 11:00 horas, , a realizarse en</t>
    </r>
    <r>
      <rPr>
        <sz val="10"/>
        <rFont val="Calibri"/>
        <family val="2"/>
      </rPr>
      <t xml:space="preserve"> Gran Salón piso 7</t>
    </r>
    <r>
      <rPr>
        <sz val="10"/>
        <color indexed="8"/>
        <rFont val="Calibri"/>
        <family val="2"/>
      </rPr>
      <t xml:space="preserve"> de la Fiscalía Nacional, con motivo "Servicios para Funcionarios de colombia EFI".</t>
    </r>
  </si>
  <si>
    <t>Pasaje aéreo nacional para Sra. Francisca Patricia Armstrong Ramos, Rut: 14.122.727-0, Santiago/Temuco/Santiago, del 10 al 12 de noviembre de 2025. Visita a las Fiscalías Locales de la Región de La Araucanía.</t>
  </si>
  <si>
    <t>Contratación de 1 Servicio de Coffe Break, para 200 personas, el cual se llevará a cabo el día 13 de noviembre del 2025, en jornada AM 10:30 horas, a realizarse en Auditorio piso -1 de la Fiscalía Nacional, con motivo de "Curso Interinstitucional sobre Explotación Sexual de Niñas, Niños y Adolescentes".</t>
  </si>
  <si>
    <t>Contratación de 1 Servicio de Coffe Break, para 50 personas por jornada, el cual se llevará a cabo los día 04 y 05 de noviembre del 2025, en jornada AM 10:30 horas y PM 16:00 horas, a realizarse en Gran Salón piso 7 de la Fiscalía Nacional, con motivo de "Formación Inicial sobre Violencia de Género y VIF a fiscales y abogados/as con especialización en violencia de género y VIF".</t>
  </si>
  <si>
    <t>Contratación de 1 Servicio de Coffe Break, para 55 personas por jornada, el cual se llevará a cabo los día 03, 04, 05, 06, en jornada AM 10:30 horas y PM 16:00 horas y para el día 07 de noviembre del 2025, solo en jornada AM, a realizarse en Piso 15, Catedral N° 1401, Santiago, con motivo de "Curso Lavado de Activos e Investigación Patrimonial (BRILAC)".</t>
  </si>
  <si>
    <t>Contratación de 1 Servicio de Coffe Break, para 200 personas, el cual se llevará a cabo el día 24 de noviembre del 2025, en jornada PM 16:30 horas, a realizarse en Auditorio piso -1 de la Fiscalía Nacional, con motivo de "Conmemoración del Día Internacional de la Eliminación de la Violencia contra la Mujer:".</t>
  </si>
  <si>
    <t>Pasaje aéreo internacional para Sr. Francisco Parada Gajardo, Rut: 12.010.872-7, Santiago/Buenos Aires–Argentina/Santiago, del 07 al 09 de septiembre de 2025. Escoltar al Fiscal Nacional por Participación en la Cumbre Regional de Seguridad y Justicia.  Buenos Aires, 8 y 9 de septiembre.</t>
  </si>
  <si>
    <t>Regulariza Comisión de Servicio por viaje a la Ciudad de Buenos Aires realizada del 02 al 07 de noviembre del 2025, por inclusión de Maletas  de bodega para la pasajera Sra. Claudia Toro Vielma.</t>
  </si>
  <si>
    <t>Pasaje aéreo nacional para Sra. Tania Gajardo, Rut: 14.143.379-2, Santiago/Iquique/Santiago, del 14 al 15 de noviembre de 2025. reclutamiento FST. (confidencial).</t>
  </si>
  <si>
    <t xml:space="preserve">Pasaje aéreo nacional para Sr. Ignacio Castillo Val Rut: 10.598.535-5, Santiago/Temuco/Santiago, del 14 al 15 de noviembre de 2025. FST. (confidencial). Cambio de Pasaje. </t>
  </si>
  <si>
    <t>Pasaje aéreo nacional para Sr. Daniel Soto Betancourt, Rut: 13.317.120-7, Santiago/Punta Arenas, el 03 de diciembre de 2025. Asiste a Capacitación a funcionarios del MP y policías de la región en evidencia digital, en el marco de la meta de Gestión Fortalecimiento Red de Enlaces de Evidencia Digital.</t>
  </si>
  <si>
    <t>Pasaje aéreo nacional para Sr. Francisco Andaur Suarez, Rut: 18.485.176-8, Santiago/Punta Arenas/Santiago, del 03 al 06 de diciembre de 2025. Asiste a Capacitación a funcionarios del MP y policías de la región en evidencia digital, en el marco de la meta de Gestión Fortalecimiento Red de Enlaces de Evidencia Digital.</t>
  </si>
  <si>
    <t>FN/MP N°2566</t>
  </si>
  <si>
    <t>Ampliación de contrato de servico de Call Center</t>
  </si>
  <si>
    <t>Upcom-DTS Tecnologías SPA</t>
  </si>
  <si>
    <t>76.019.459-K</t>
  </si>
  <si>
    <t>697058-126-SE25</t>
  </si>
  <si>
    <t>697058-125-AG25</t>
  </si>
  <si>
    <t>Compra Agil</t>
  </si>
  <si>
    <t>1471123-2-SE25</t>
  </si>
  <si>
    <t>696961-149-CM25</t>
  </si>
  <si>
    <t>Covenio Marco</t>
  </si>
  <si>
    <t>5148-294-TD25</t>
  </si>
  <si>
    <t>697224-99-AG25</t>
  </si>
  <si>
    <t>697057-185-AG25</t>
  </si>
  <si>
    <t>697058-124-AG25</t>
  </si>
  <si>
    <t>696212-282-CM25</t>
  </si>
  <si>
    <t>696228-214-AG25</t>
  </si>
  <si>
    <t>696961-148-CM25</t>
  </si>
  <si>
    <t>696212-281-TD25</t>
  </si>
  <si>
    <t>697036-150-TD25</t>
  </si>
  <si>
    <t>696954-118-CM25</t>
  </si>
  <si>
    <t>696704-164-CM25</t>
  </si>
  <si>
    <t>696212-280-CM25</t>
  </si>
  <si>
    <t>5148-292-AG25</t>
  </si>
  <si>
    <t>697055-104-CM25</t>
  </si>
  <si>
    <t>697055-103-CM25</t>
  </si>
  <si>
    <t>696217-184-CM25</t>
  </si>
  <si>
    <t>696228-213-CM25</t>
  </si>
  <si>
    <t>696750-77-AG25</t>
  </si>
  <si>
    <t>696961-147-CM25</t>
  </si>
  <si>
    <t>696228-212-AG25</t>
  </si>
  <si>
    <t>697058-122-CM25</t>
  </si>
  <si>
    <t>697058-121-CM25</t>
  </si>
  <si>
    <t>696704-163-AG25</t>
  </si>
  <si>
    <t>697058-120-CM25</t>
  </si>
  <si>
    <t>5148-291-TD25</t>
  </si>
  <si>
    <t>696212-279-AG25</t>
  </si>
  <si>
    <t>5148-290-TD25</t>
  </si>
  <si>
    <t>696212-278-AG25</t>
  </si>
  <si>
    <t>696212-277-SE25</t>
  </si>
  <si>
    <t>697224-96-AG25</t>
  </si>
  <si>
    <t>697057-184-AG25</t>
  </si>
  <si>
    <t>697224-95-AG25</t>
  </si>
  <si>
    <t>697057-183-AG25</t>
  </si>
  <si>
    <t>696954-117-AG25</t>
  </si>
  <si>
    <t>697057-182-AG25</t>
  </si>
  <si>
    <t>697057-181-AG25</t>
  </si>
  <si>
    <t>697202-159-CM25</t>
  </si>
  <si>
    <t>697058-119-AG25</t>
  </si>
  <si>
    <t>696011-86-AG25</t>
  </si>
  <si>
    <t>697224-94-CM25</t>
  </si>
  <si>
    <t>697209-64-AG25</t>
  </si>
  <si>
    <t>696212-276-AG25</t>
  </si>
  <si>
    <t>696228-211-AG25</t>
  </si>
  <si>
    <t>1059240-97-CM25</t>
  </si>
  <si>
    <t>697224-93-AG25</t>
  </si>
  <si>
    <t>709129-84-CM25</t>
  </si>
  <si>
    <t>697055-102-AG25</t>
  </si>
  <si>
    <t>697055-101-AG25</t>
  </si>
  <si>
    <t>696212-274-AG25</t>
  </si>
  <si>
    <t>697058-118-AG25</t>
  </si>
  <si>
    <t>696228-210-AG25</t>
  </si>
  <si>
    <t>696228-209-CM25</t>
  </si>
  <si>
    <t>696228-208-CM25</t>
  </si>
  <si>
    <t>697058-117-AG25</t>
  </si>
  <si>
    <t>696217-183-AG25</t>
  </si>
  <si>
    <t>696027-126-AG25</t>
  </si>
  <si>
    <t>697036-149-AG25</t>
  </si>
  <si>
    <t>697202-157-TD25</t>
  </si>
  <si>
    <t>697202-156-AG25</t>
  </si>
  <si>
    <t>696713-141-TD25</t>
  </si>
  <si>
    <t>696750-76-AG25</t>
  </si>
  <si>
    <t>696228-207-CM25</t>
  </si>
  <si>
    <t>696228-206-AG25</t>
  </si>
  <si>
    <t>696212-273-AG25</t>
  </si>
  <si>
    <t>696011-85-SE25</t>
  </si>
  <si>
    <t>696713-140-CM25</t>
  </si>
  <si>
    <t>696961-145-AG25</t>
  </si>
  <si>
    <t>697224-92-AG25</t>
  </si>
  <si>
    <t>696713-139-CM25</t>
  </si>
  <si>
    <t>696961-144-AG25</t>
  </si>
  <si>
    <t>696750-75-AG25</t>
  </si>
  <si>
    <t>696212-272-AG25</t>
  </si>
  <si>
    <t>697058-116-AG25</t>
  </si>
  <si>
    <t>696713-138-AG25</t>
  </si>
  <si>
    <t>697224-91-AG25</t>
  </si>
  <si>
    <t>697057-179-SE25</t>
  </si>
  <si>
    <t>697058-114-AG25</t>
  </si>
  <si>
    <t>696750-74-AG25</t>
  </si>
  <si>
    <t>696212-271-AG25</t>
  </si>
  <si>
    <t>1059240-96-AG25</t>
  </si>
  <si>
    <t>5148-288-AG25</t>
  </si>
  <si>
    <t>696212-269-AG25</t>
  </si>
  <si>
    <t>696954-116-TD25</t>
  </si>
  <si>
    <t>697224-90-AG25</t>
  </si>
  <si>
    <t>696961-143-AG25</t>
  </si>
  <si>
    <t>697057-178-AG25</t>
  </si>
  <si>
    <t>697055-100-SE25</t>
  </si>
  <si>
    <t>696961-142-AG25</t>
  </si>
  <si>
    <t>696217-182-AG25</t>
  </si>
  <si>
    <t>696750-73-AG25</t>
  </si>
  <si>
    <t>5148-287-AG25</t>
  </si>
  <si>
    <t>697202-155-CM25</t>
  </si>
  <si>
    <t>696750-72-AG25</t>
  </si>
  <si>
    <t>5148-286-TD25</t>
  </si>
  <si>
    <t>697209-63-AG25</t>
  </si>
  <si>
    <t>697202-154-AG25</t>
  </si>
  <si>
    <t>697202-153-AG25</t>
  </si>
  <si>
    <t>5148-285-AG25</t>
  </si>
  <si>
    <t>697055-99-AG25</t>
  </si>
  <si>
    <t>697202-152-SE25</t>
  </si>
  <si>
    <t>697202-151-SE25</t>
  </si>
  <si>
    <t>697055-98-AG25</t>
  </si>
  <si>
    <t>5148-284-AG25</t>
  </si>
  <si>
    <t>696212-268-AG25</t>
  </si>
  <si>
    <t>697209-62-AG25</t>
  </si>
  <si>
    <t>696961-141-AG25</t>
  </si>
  <si>
    <t>696961-140-AG25</t>
  </si>
  <si>
    <t>697057-177-AG25</t>
  </si>
  <si>
    <t>696212-267-AG25</t>
  </si>
  <si>
    <t>696212-266-AG25</t>
  </si>
  <si>
    <t>5148-283-AG25</t>
  </si>
  <si>
    <t>696954-115-AG25</t>
  </si>
  <si>
    <t>696750-70-AG25</t>
  </si>
  <si>
    <t>697224-89-AG25</t>
  </si>
  <si>
    <t>696961-139-CM25</t>
  </si>
  <si>
    <t>696961-138-CM25</t>
  </si>
  <si>
    <t>696011-84-AG25</t>
  </si>
  <si>
    <t>696228-204-AG25</t>
  </si>
  <si>
    <t>697036-148-CM25</t>
  </si>
  <si>
    <t>697055-97-AG25</t>
  </si>
  <si>
    <t>697202-150-CM25</t>
  </si>
  <si>
    <t>696027-125-AG25</t>
  </si>
  <si>
    <t>696217-181-AG25</t>
  </si>
  <si>
    <t>696212-265-AG25</t>
  </si>
  <si>
    <t>696212-264-AG25</t>
  </si>
  <si>
    <t>696212-263-AG25</t>
  </si>
  <si>
    <t>696217-180-AG25</t>
  </si>
  <si>
    <t>696217-179-AG25</t>
  </si>
  <si>
    <t>696212-262-AG25</t>
  </si>
  <si>
    <t>697202-148-CM25</t>
  </si>
  <si>
    <t>1059240-95-AG25</t>
  </si>
  <si>
    <t>696212-261-AG25</t>
  </si>
  <si>
    <t>697036-147-AG25</t>
  </si>
  <si>
    <t>697202-147-CM25</t>
  </si>
  <si>
    <t>696027-124-AG25</t>
  </si>
  <si>
    <t>697055-96-AG25</t>
  </si>
  <si>
    <t>696228-203-AG25</t>
  </si>
  <si>
    <t>696713-137-AG25</t>
  </si>
  <si>
    <t>697202-146-AG25</t>
  </si>
  <si>
    <t>5148-281-AG25</t>
  </si>
  <si>
    <t>696027-123-AG25</t>
  </si>
  <si>
    <t>696027-122-AG25</t>
  </si>
  <si>
    <t>697202-145-AG25</t>
  </si>
  <si>
    <t>697202-144-SE25</t>
  </si>
  <si>
    <t>5148-280-AG25</t>
  </si>
  <si>
    <t>696212-259-AG25</t>
  </si>
  <si>
    <t>5148-278-TD25</t>
  </si>
  <si>
    <t>697202-142-AG25</t>
  </si>
  <si>
    <t>697202-141-CM25</t>
  </si>
  <si>
    <t>696228-202-AG25</t>
  </si>
  <si>
    <t>697202-140-AG25</t>
  </si>
  <si>
    <t>696961-137-AG25</t>
  </si>
  <si>
    <t>697058-112-AG25</t>
  </si>
  <si>
    <t>5148-277-AG25</t>
  </si>
  <si>
    <t>5148-276-AG25</t>
  </si>
  <si>
    <t>5148-275-AG25</t>
  </si>
  <si>
    <t>5148-274-AG25</t>
  </si>
  <si>
    <t>697057-176-AG25</t>
  </si>
  <si>
    <t>696212-257-AG25</t>
  </si>
  <si>
    <t>696212-256-AG25</t>
  </si>
  <si>
    <t>696212-255-AG25</t>
  </si>
  <si>
    <t>696212-254-AG25</t>
  </si>
  <si>
    <t>697209-61-AG25</t>
  </si>
  <si>
    <t>696212-253-AG25</t>
  </si>
  <si>
    <t>697209-60-AG25</t>
  </si>
  <si>
    <t>5148-273-AG25</t>
  </si>
  <si>
    <t>696212-252-AG25</t>
  </si>
  <si>
    <t>696212-251-AG25</t>
  </si>
  <si>
    <t>696954-114-TD25</t>
  </si>
  <si>
    <t>696713-136-AG25</t>
  </si>
  <si>
    <t>696212-250-AG25</t>
  </si>
  <si>
    <t>696212-249-AG25</t>
  </si>
  <si>
    <t>697202-139-AG25</t>
  </si>
  <si>
    <t>696713-135-AG25</t>
  </si>
  <si>
    <t>697057-175-AG25</t>
  </si>
  <si>
    <t>696961-136-CM25</t>
  </si>
  <si>
    <t>696704-162-AG25</t>
  </si>
  <si>
    <t>5148-272-AG25</t>
  </si>
  <si>
    <t>696713-134-CM25</t>
  </si>
  <si>
    <t>5148-270-TD25</t>
  </si>
  <si>
    <t>696212-248-AG25</t>
  </si>
  <si>
    <t>697057-174-AG25</t>
  </si>
  <si>
    <t>697209-59-AG25</t>
  </si>
  <si>
    <t>696704-161-AG25</t>
  </si>
  <si>
    <t>5148-269-AG25</t>
  </si>
  <si>
    <t>696212-247-AG25</t>
  </si>
  <si>
    <t>696713-133-CM25</t>
  </si>
  <si>
    <t>696713-132-CM25</t>
  </si>
  <si>
    <t>696704-159-AG25</t>
  </si>
  <si>
    <t>5148-268-AG25</t>
  </si>
  <si>
    <t>697224-87-AG25</t>
  </si>
  <si>
    <t>697057-173-AG25</t>
  </si>
  <si>
    <t>696713-131-AG25</t>
  </si>
  <si>
    <t>696217-178-AG25</t>
  </si>
  <si>
    <t>697036-146-AG25</t>
  </si>
  <si>
    <t>697058-111-AG25</t>
  </si>
  <si>
    <t>696217-177-AG25</t>
  </si>
  <si>
    <t>696212-246-AG25</t>
  </si>
  <si>
    <t>696704-158-AG25</t>
  </si>
  <si>
    <t>696704-157-AG25</t>
  </si>
  <si>
    <t>5148-267-AG25</t>
  </si>
  <si>
    <t>696704-156-AG25</t>
  </si>
  <si>
    <t>697058-110-AG25</t>
  </si>
  <si>
    <t>696750-69-AG25</t>
  </si>
  <si>
    <t>696212-245-AG25</t>
  </si>
  <si>
    <t>697224-86-AG25</t>
  </si>
  <si>
    <t>697224-85-AG25</t>
  </si>
  <si>
    <t>696961-135-AG25</t>
  </si>
  <si>
    <t>696713-130-AG25</t>
  </si>
  <si>
    <t>697057-172-AG25</t>
  </si>
  <si>
    <t>697209-58-AG25</t>
  </si>
  <si>
    <t>696212-244-CM25</t>
  </si>
  <si>
    <t>697209-57-AG25</t>
  </si>
  <si>
    <t>697036-145-AG25</t>
  </si>
  <si>
    <t>697209-56-AG25</t>
  </si>
  <si>
    <t>696212-243-AG25</t>
  </si>
  <si>
    <t>696704-155-AG25</t>
  </si>
  <si>
    <t>697057-171-AG25</t>
  </si>
  <si>
    <t>5148-265-TD25</t>
  </si>
  <si>
    <t>697202-137-AG25</t>
  </si>
  <si>
    <t>697224-84-CM25</t>
  </si>
  <si>
    <t>696961-134-CM25</t>
  </si>
  <si>
    <t>696704-154-SE25</t>
  </si>
  <si>
    <t>697058-109-AG25</t>
  </si>
  <si>
    <t>696954-113-AG25</t>
  </si>
  <si>
    <t>696704-153-AG25</t>
  </si>
  <si>
    <t>696750-68-AG25</t>
  </si>
  <si>
    <t>696704-152-AG25</t>
  </si>
  <si>
    <t>696954-112-TD25</t>
  </si>
  <si>
    <t>5148-264-AG25</t>
  </si>
  <si>
    <t>697058-108-AG25</t>
  </si>
  <si>
    <t>696961-133-CM25</t>
  </si>
  <si>
    <t>696704-151-AG25</t>
  </si>
  <si>
    <t>697055-95-AG25</t>
  </si>
  <si>
    <t>697055-94-AG25</t>
  </si>
  <si>
    <t>696217-174-AG25</t>
  </si>
  <si>
    <t>696212-242-AG25</t>
  </si>
  <si>
    <t>696704-150-AG25</t>
  </si>
  <si>
    <t>696961-132-AG25</t>
  </si>
  <si>
    <t>696212-241-AG25</t>
  </si>
  <si>
    <t>5148-263-AG25</t>
  </si>
  <si>
    <t>696954-111-AG25</t>
  </si>
  <si>
    <t>697057-170-AG25</t>
  </si>
  <si>
    <t>696713-129-AG25</t>
  </si>
  <si>
    <t>697209-53-AG25</t>
  </si>
  <si>
    <t>696961-130-AG25</t>
  </si>
  <si>
    <t>5148-262-CM25</t>
  </si>
  <si>
    <t>696212-240-CM25</t>
  </si>
  <si>
    <t>5148-261-TD25</t>
  </si>
  <si>
    <t>696212-239-AG25</t>
  </si>
  <si>
    <t>697036-144-AG25</t>
  </si>
  <si>
    <t>697202-135-AG25</t>
  </si>
  <si>
    <t>696212-238-AG25</t>
  </si>
  <si>
    <t>697209-52-CM25</t>
  </si>
  <si>
    <t>696212-237-CM25</t>
  </si>
  <si>
    <t>696217-173-AG25</t>
  </si>
  <si>
    <t>696750-67-SE25</t>
  </si>
  <si>
    <t>696704-149-CM25</t>
  </si>
  <si>
    <t>697202-134-AG25</t>
  </si>
  <si>
    <t>696217-172-AG25</t>
  </si>
  <si>
    <t>696961-129-AG25</t>
  </si>
  <si>
    <t>696961-128-AG25</t>
  </si>
  <si>
    <t>696954-110-AG25</t>
  </si>
  <si>
    <t>696011-83-AG25</t>
  </si>
  <si>
    <t>696011-82-AG25</t>
  </si>
  <si>
    <t>697036-143-AG25</t>
  </si>
  <si>
    <t>697202-133-AG25</t>
  </si>
  <si>
    <t>696713-128-AG25</t>
  </si>
  <si>
    <t>696713-127-AG25</t>
  </si>
  <si>
    <t>5148-260-TD25</t>
  </si>
  <si>
    <t>697055-93-AG25</t>
  </si>
  <si>
    <t>697209-51-AG25</t>
  </si>
  <si>
    <t>696228-200-AG25</t>
  </si>
  <si>
    <t>696713-126-AG25</t>
  </si>
  <si>
    <t>696704-148-AG25</t>
  </si>
  <si>
    <t>696961-127-AG25</t>
  </si>
  <si>
    <t>696212-236-AG25</t>
  </si>
  <si>
    <t>696027-121-AG25</t>
  </si>
  <si>
    <t>697057-168-SE25</t>
  </si>
  <si>
    <t>696217-171-AG25</t>
  </si>
  <si>
    <t>696212-235-AG25</t>
  </si>
  <si>
    <t>696713-125-AG25</t>
  </si>
  <si>
    <t>697036-142-AG25</t>
  </si>
  <si>
    <t>697036-140-AG25</t>
  </si>
  <si>
    <t>696954-109-AG25</t>
  </si>
  <si>
    <t>696713-124-TD25</t>
  </si>
  <si>
    <t>697224-83-CM25</t>
  </si>
  <si>
    <t>696228-199-SE25</t>
  </si>
  <si>
    <t>696713-123-AG25</t>
  </si>
  <si>
    <t>709129-83-AG25</t>
  </si>
  <si>
    <t>696217-170-AG25</t>
  </si>
  <si>
    <t>696704-146-AG25</t>
  </si>
  <si>
    <t>697224-81-AG25</t>
  </si>
  <si>
    <t>697224-80-AG25</t>
  </si>
  <si>
    <t>696217-169-AG25</t>
  </si>
  <si>
    <t>696704-145-AG25</t>
  </si>
  <si>
    <t>696228-198-AG25</t>
  </si>
  <si>
    <t>697036-138-AG25</t>
  </si>
  <si>
    <t>696228-197-AG25</t>
  </si>
  <si>
    <t>696228-196-AG25</t>
  </si>
  <si>
    <t>696228-195-AG25</t>
  </si>
  <si>
    <t>696750-66-SE25</t>
  </si>
  <si>
    <t>697058-107-AG25</t>
  </si>
  <si>
    <t>5148-259-AG25</t>
  </si>
  <si>
    <t>696217-168-AG25</t>
  </si>
  <si>
    <t>697209-50-SE25</t>
  </si>
  <si>
    <t>697058-106-AG25</t>
  </si>
  <si>
    <t>697058-105-AG25</t>
  </si>
  <si>
    <t>697058-104-AG25</t>
  </si>
  <si>
    <t>696212-234-AG25</t>
  </si>
  <si>
    <t>697058-103-AG25</t>
  </si>
  <si>
    <t>5148-258-AG25</t>
  </si>
  <si>
    <t>696212-233-AG25</t>
  </si>
  <si>
    <t>696954-108-TD25</t>
  </si>
  <si>
    <t>697224-79-AG25</t>
  </si>
  <si>
    <t>697202-132-AG25</t>
  </si>
  <si>
    <t>696961-124-AG25</t>
  </si>
  <si>
    <t>697036-137-AG25</t>
  </si>
  <si>
    <t>697036-136-AG25</t>
  </si>
  <si>
    <t>709129-82-AG25</t>
  </si>
  <si>
    <t>696954-107-TD25</t>
  </si>
  <si>
    <t>696954-106-TD25</t>
  </si>
  <si>
    <t>697058-102-AG25</t>
  </si>
  <si>
    <t>697057-164-AG25</t>
  </si>
  <si>
    <t>696713-122-AG25</t>
  </si>
  <si>
    <t>696954-105-TD25</t>
  </si>
  <si>
    <t>697058-101-AG25</t>
  </si>
  <si>
    <t>697057-163-CM25</t>
  </si>
  <si>
    <t>709129-81-AG25</t>
  </si>
  <si>
    <t>1059240-94-AG25</t>
  </si>
  <si>
    <t>697057-162-AG25</t>
  </si>
  <si>
    <t>697036-135-AG25</t>
  </si>
  <si>
    <t>697057-159-AG25</t>
  </si>
  <si>
    <t>696750-65-AG25</t>
  </si>
  <si>
    <t>696750-64-AG25</t>
  </si>
  <si>
    <t>696704-144-AG25</t>
  </si>
  <si>
    <t>696750-63-AG25</t>
  </si>
  <si>
    <t>697202-131-AG25</t>
  </si>
  <si>
    <t>697224-78-AG25</t>
  </si>
  <si>
    <t>696212-232-AG25</t>
  </si>
  <si>
    <t>696961-123-CM25</t>
  </si>
  <si>
    <t>696961-122-CM25</t>
  </si>
  <si>
    <t>696954-104-AG25</t>
  </si>
  <si>
    <t>696713-121-AG25</t>
  </si>
  <si>
    <t>709129-80-AG25</t>
  </si>
  <si>
    <t>696704-143-AG25</t>
  </si>
  <si>
    <t>697058-100-AG25</t>
  </si>
  <si>
    <t>697224-77-AG25</t>
  </si>
  <si>
    <t>697036-134-AG25</t>
  </si>
  <si>
    <t>696713-120-AG25</t>
  </si>
  <si>
    <t>697036-133-AG25</t>
  </si>
  <si>
    <t>696750-62-AG25</t>
  </si>
  <si>
    <t>5148-257-AG25</t>
  </si>
  <si>
    <t>696750-61-AG25</t>
  </si>
  <si>
    <t>696961-121-AG25</t>
  </si>
  <si>
    <t>697055-92-AG25</t>
  </si>
  <si>
    <t>696704-142-AG25</t>
  </si>
  <si>
    <t>696750-60-AG25</t>
  </si>
  <si>
    <t>696750-59-AG25</t>
  </si>
  <si>
    <t>696750-58-AG25</t>
  </si>
  <si>
    <t>697202-130-AG25</t>
  </si>
  <si>
    <t>696961-120-AG25</t>
  </si>
  <si>
    <t>5148-256-SE25</t>
  </si>
  <si>
    <t>709129-79-AG25</t>
  </si>
  <si>
    <t>696713-119-TD25</t>
  </si>
  <si>
    <t>696027-120-AG25</t>
  </si>
  <si>
    <t>697058-99-CM25</t>
  </si>
  <si>
    <t>696228-194-AG25</t>
  </si>
  <si>
    <t>696228-193-AG25</t>
  </si>
  <si>
    <t>696212-230-AG25</t>
  </si>
  <si>
    <t>5148-254-AG25</t>
  </si>
  <si>
    <t>696027-119-AG25</t>
  </si>
  <si>
    <t>696704-141-AG25</t>
  </si>
  <si>
    <t>696212-229-AG25</t>
  </si>
  <si>
    <t>697209-48-AG25</t>
  </si>
  <si>
    <t>696228-192-SE25</t>
  </si>
  <si>
    <t>1059240-93-AG25</t>
  </si>
  <si>
    <t>5148-253-SE25</t>
  </si>
  <si>
    <t>697057-158-AG25</t>
  </si>
  <si>
    <t>696011-81-CM25</t>
  </si>
  <si>
    <t>697202-129-AG25</t>
  </si>
  <si>
    <t>697057-157-AG25</t>
  </si>
  <si>
    <t>697202-128-AG25</t>
  </si>
  <si>
    <t>696704-139-AG25</t>
  </si>
  <si>
    <t>5148-252-TD25</t>
  </si>
  <si>
    <t>696228-190-AG25</t>
  </si>
  <si>
    <t>696212-228-AG25</t>
  </si>
  <si>
    <t>696228-189-AG25</t>
  </si>
  <si>
    <t>696228-188-AG25</t>
  </si>
  <si>
    <t>696228-187-AG25</t>
  </si>
  <si>
    <t>5148-251-AG25</t>
  </si>
  <si>
    <t>697057-156-AG25</t>
  </si>
  <si>
    <t>697057-155-AG25</t>
  </si>
  <si>
    <t>5148-250-AG25</t>
  </si>
  <si>
    <t>697057-154-AG25</t>
  </si>
  <si>
    <t>697202-127-AG25</t>
  </si>
  <si>
    <t>696954-103-AG25</t>
  </si>
  <si>
    <t>697057-153-AG25</t>
  </si>
  <si>
    <t>697224-75-AG25</t>
  </si>
  <si>
    <t>697036-132-AG25</t>
  </si>
  <si>
    <t>696217-166-AG25</t>
  </si>
  <si>
    <t>697224-74-SE25</t>
  </si>
  <si>
    <t>5148-249-TD25</t>
  </si>
  <si>
    <t>696027-117-AG25</t>
  </si>
  <si>
    <t>696027-116-AG25</t>
  </si>
  <si>
    <t>696704-138-AG25</t>
  </si>
  <si>
    <t>697224-73-CM25</t>
  </si>
  <si>
    <t>697224-72-AG25</t>
  </si>
  <si>
    <t>697055-91-AG25</t>
  </si>
  <si>
    <t>697055-90-AG25</t>
  </si>
  <si>
    <t>696954-102-AG25</t>
  </si>
  <si>
    <t>697057-152-AG25</t>
  </si>
  <si>
    <t>696704-137-AG25</t>
  </si>
  <si>
    <t>709129-78-AG25</t>
  </si>
  <si>
    <t>696954-101-AG25</t>
  </si>
  <si>
    <t>697209-47-AG25</t>
  </si>
  <si>
    <t>697036-131-AG25</t>
  </si>
  <si>
    <t>5148-248-AG25</t>
  </si>
  <si>
    <t>696954-100-AG25</t>
  </si>
  <si>
    <t>696704-136-AG25</t>
  </si>
  <si>
    <t>696713-117-AG25</t>
  </si>
  <si>
    <t>696961-118-AG25</t>
  </si>
  <si>
    <t>696961-117-AG25</t>
  </si>
  <si>
    <t>697202-125-SE25</t>
  </si>
  <si>
    <t>696212-227-AG25</t>
  </si>
  <si>
    <t>696212-226-SE25</t>
  </si>
  <si>
    <t>697057-151-AG25</t>
  </si>
  <si>
    <t>696212-225-AG25</t>
  </si>
  <si>
    <t>696212-224-AG25</t>
  </si>
  <si>
    <t>696704-135-AG25</t>
  </si>
  <si>
    <t>5148-247-TD25</t>
  </si>
  <si>
    <t>709129-77-AG25</t>
  </si>
  <si>
    <t>696027-115-AG25</t>
  </si>
  <si>
    <t>697036-130-AG25</t>
  </si>
  <si>
    <t>696212-223-SE25</t>
  </si>
  <si>
    <t>697058-97-SE25</t>
  </si>
  <si>
    <t>696011-80-AG25</t>
  </si>
  <si>
    <t>697202-124-AG25</t>
  </si>
  <si>
    <t>696704-134-AG25</t>
  </si>
  <si>
    <t>696011-79-AG25</t>
  </si>
  <si>
    <t>696217-165-AG25</t>
  </si>
  <si>
    <t>696217-164-AG25</t>
  </si>
  <si>
    <t>696961-115-AG25</t>
  </si>
  <si>
    <t>697036-129-AG25</t>
  </si>
  <si>
    <t>1059240-92-AG25</t>
  </si>
  <si>
    <t>709129-75-AG25</t>
  </si>
  <si>
    <t>1059240-91-AG25</t>
  </si>
  <si>
    <t>709129-74-AG25</t>
  </si>
  <si>
    <t>696027-114-AG25</t>
  </si>
  <si>
    <t>5148-246-AG25</t>
  </si>
  <si>
    <t>696954-99-AG25</t>
  </si>
  <si>
    <t>5148-245-TD25</t>
  </si>
  <si>
    <t>5148-243-AG25</t>
  </si>
  <si>
    <t>697055-89-SE25</t>
  </si>
  <si>
    <t>697055-88-SE25</t>
  </si>
  <si>
    <t>696217-163-CM25</t>
  </si>
  <si>
    <t>696217-162-CM25</t>
  </si>
  <si>
    <t>696212-222-AG25</t>
  </si>
  <si>
    <t>696713-116-CM25</t>
  </si>
  <si>
    <t>697209-46-AG25</t>
  </si>
  <si>
    <t>696228-186-AG25</t>
  </si>
  <si>
    <t>696704-133-AG25</t>
  </si>
  <si>
    <t>696954-98-AG25</t>
  </si>
  <si>
    <t>696228-185-AG25</t>
  </si>
  <si>
    <t>696954-97-AG25</t>
  </si>
  <si>
    <t>697057-150-SE25</t>
  </si>
  <si>
    <t>697202-123-SE25</t>
  </si>
  <si>
    <t>1059240-90-SE25</t>
  </si>
  <si>
    <t>696713-115-AG25</t>
  </si>
  <si>
    <t>696961-114-AG25</t>
  </si>
  <si>
    <t>696011-78-AG25</t>
  </si>
  <si>
    <t>696011-77-AG25</t>
  </si>
  <si>
    <t>696011-76-AG25</t>
  </si>
  <si>
    <t>697224-71-AG25</t>
  </si>
  <si>
    <t>697036-128-AG25</t>
  </si>
  <si>
    <t>697036-127-AG25</t>
  </si>
  <si>
    <t>696961-113-AG25</t>
  </si>
  <si>
    <t>697055-87-AG25</t>
  </si>
  <si>
    <t>5148-242-AG25</t>
  </si>
  <si>
    <t>697202-122-AG25</t>
  </si>
  <si>
    <t>696954-96-TD25</t>
  </si>
  <si>
    <t>696750-57-AG25</t>
  </si>
  <si>
    <t>696713-114-AG25</t>
  </si>
  <si>
    <t>696212-221-AG25</t>
  </si>
  <si>
    <t>697202-121-AG25</t>
  </si>
  <si>
    <t>696027-113-SE25</t>
  </si>
  <si>
    <t>697202-120-CM25</t>
  </si>
  <si>
    <t>1059240-89-AG25</t>
  </si>
  <si>
    <t>1059240-88-AG25</t>
  </si>
  <si>
    <t>696961-111-AG25</t>
  </si>
  <si>
    <t>696228-184-SE25</t>
  </si>
  <si>
    <t>697202-119-AG25</t>
  </si>
  <si>
    <t>696228-183-SE25</t>
  </si>
  <si>
    <t>697036-126-CM25</t>
  </si>
  <si>
    <t>696212-220-SE25</t>
  </si>
  <si>
    <t>696961-110-AG25</t>
  </si>
  <si>
    <t>697057-149-AG25</t>
  </si>
  <si>
    <t>697057-148-AG25</t>
  </si>
  <si>
    <t>697057-147-AG25</t>
  </si>
  <si>
    <t>696212-219-AG25</t>
  </si>
  <si>
    <t>697202-118-CM25</t>
  </si>
  <si>
    <t>697224-70-AG25</t>
  </si>
  <si>
    <t>697036-125-AG25</t>
  </si>
  <si>
    <t>696212-218-AG25</t>
  </si>
  <si>
    <t>697202-117-AG25</t>
  </si>
  <si>
    <t>696704-132-AG25</t>
  </si>
  <si>
    <t>696961-109-SE25</t>
  </si>
  <si>
    <t>697224-69-AG25</t>
  </si>
  <si>
    <t>696961-108-SE25</t>
  </si>
  <si>
    <t>697224-68-AG25</t>
  </si>
  <si>
    <t>696961-107-AG25</t>
  </si>
  <si>
    <t>5148-241-AG25</t>
  </si>
  <si>
    <t>696961-106-AG25</t>
  </si>
  <si>
    <t>696212-217-AG25</t>
  </si>
  <si>
    <t>696704-131-AG25</t>
  </si>
  <si>
    <t>696217-160-CM25</t>
  </si>
  <si>
    <t>696228-182-AG25</t>
  </si>
  <si>
    <t>696212-216-AG25</t>
  </si>
  <si>
    <t>696217-159-AG25</t>
  </si>
  <si>
    <t>696954-95-SE25</t>
  </si>
  <si>
    <t>696704-130-AG25</t>
  </si>
  <si>
    <t>697058-95-AG25</t>
  </si>
  <si>
    <t>696713-113-AG25</t>
  </si>
  <si>
    <t>696228-181-AG25</t>
  </si>
  <si>
    <t>696961-105-AG25</t>
  </si>
  <si>
    <t>1059240-87-AG25</t>
  </si>
  <si>
    <t>696228-180-AG25</t>
  </si>
  <si>
    <t>5148-240-AG25</t>
  </si>
  <si>
    <t>696961-104-SE25</t>
  </si>
  <si>
    <t>1059240-86-AG25</t>
  </si>
  <si>
    <t>696961-103-SE25</t>
  </si>
  <si>
    <t>696228-179-AG25</t>
  </si>
  <si>
    <t>696713-112-SE25</t>
  </si>
  <si>
    <t>697055-86-AG25</t>
  </si>
  <si>
    <t>696750-56-AG25</t>
  </si>
  <si>
    <t>696750-55-AG25</t>
  </si>
  <si>
    <t>696750-54-AG25</t>
  </si>
  <si>
    <t>696750-53-AG25</t>
  </si>
  <si>
    <t>697224-67-AG25</t>
  </si>
  <si>
    <t>1059240-85-SE25</t>
  </si>
  <si>
    <t>697202-115-SE25</t>
  </si>
  <si>
    <t>697036-123-AG25</t>
  </si>
  <si>
    <t>696961-102-AG25</t>
  </si>
  <si>
    <t>696713-111-AG25</t>
  </si>
  <si>
    <t>696217-158-AG25</t>
  </si>
  <si>
    <t>1059240-84-SE25</t>
  </si>
  <si>
    <t>709129-72-AG25</t>
  </si>
  <si>
    <t>696011-75-CM25</t>
  </si>
  <si>
    <t>696011-74-CM25</t>
  </si>
  <si>
    <t>696713-110-AG25</t>
  </si>
  <si>
    <t>697055-85-AG25</t>
  </si>
  <si>
    <t>696704-128-AG25</t>
  </si>
  <si>
    <t>5148-239-AG25</t>
  </si>
  <si>
    <t>697202-114-AG25</t>
  </si>
  <si>
    <t>697209-45-CM25</t>
  </si>
  <si>
    <t>696954-94-TD25</t>
  </si>
  <si>
    <t>709129-71-AG25</t>
  </si>
  <si>
    <t>5148-238-AG25</t>
  </si>
  <si>
    <t>709129-70-AG25</t>
  </si>
  <si>
    <t>696212-215-AG25</t>
  </si>
  <si>
    <t>696713-109-AG25</t>
  </si>
  <si>
    <t>696954-93-TD25</t>
  </si>
  <si>
    <t>696954-92-AG25</t>
  </si>
  <si>
    <t>696027-112-AG25</t>
  </si>
  <si>
    <t>696212-214-AG25</t>
  </si>
  <si>
    <t>696228-178-AG25</t>
  </si>
  <si>
    <t>696212-213-AG25</t>
  </si>
  <si>
    <t>5148-236-AG25</t>
  </si>
  <si>
    <t>697058-94-SE25</t>
  </si>
  <si>
    <t>696212-212-AG25</t>
  </si>
  <si>
    <t>696212-211-AG25</t>
  </si>
  <si>
    <t>697224-65-AG25</t>
  </si>
  <si>
    <t>696954-91-AG25</t>
  </si>
  <si>
    <t>696704-127-AG25</t>
  </si>
  <si>
    <t>696212-210-AG25</t>
  </si>
  <si>
    <t>5148-235-CM25</t>
  </si>
  <si>
    <t>709129-69-AG25</t>
  </si>
  <si>
    <t>697202-113-AG25</t>
  </si>
  <si>
    <t>696228-177-AG25</t>
  </si>
  <si>
    <t>696704-126-CM25</t>
  </si>
  <si>
    <t>696961-101-AG25</t>
  </si>
  <si>
    <t>696228-176-AG25</t>
  </si>
  <si>
    <t>696704-125-AG25</t>
  </si>
  <si>
    <t>696228-175-AG25</t>
  </si>
  <si>
    <t>696217-157-AG25</t>
  </si>
  <si>
    <t>5148-233-SE25</t>
  </si>
  <si>
    <t>697202-112-CM25</t>
  </si>
  <si>
    <t>697209-44-CM25</t>
  </si>
  <si>
    <t>697209-43-CM25</t>
  </si>
  <si>
    <t>696704-124-AG25</t>
  </si>
  <si>
    <t>697224-64-AG25</t>
  </si>
  <si>
    <t>697202-111-TD25</t>
  </si>
  <si>
    <t>697057-146-AG25</t>
  </si>
  <si>
    <t>696961-100-CM25</t>
  </si>
  <si>
    <t>696027-111-AG25</t>
  </si>
  <si>
    <t>696027-110-AG25</t>
  </si>
  <si>
    <t>697055-84-AG25</t>
  </si>
  <si>
    <t>697057-145-AG25</t>
  </si>
  <si>
    <t>5148-232-AG25</t>
  </si>
  <si>
    <t>697057-144-CM25</t>
  </si>
  <si>
    <t>697055-83-AG25</t>
  </si>
  <si>
    <t>696954-90-AG25</t>
  </si>
  <si>
    <t>696713-108-AG25</t>
  </si>
  <si>
    <t>696212-209-AG25</t>
  </si>
  <si>
    <t>5148-231-TD25</t>
  </si>
  <si>
    <t>697202-109-AG25</t>
  </si>
  <si>
    <t>696228-174-CM25</t>
  </si>
  <si>
    <t>697058-93-AG25</t>
  </si>
  <si>
    <t>697224-63-AG25</t>
  </si>
  <si>
    <t>696212-208-AG25</t>
  </si>
  <si>
    <t>5148-230-SE25</t>
  </si>
  <si>
    <t>696961-99-AG25</t>
  </si>
  <si>
    <t>697057-143-AG25</t>
  </si>
  <si>
    <t>696750-52-AG25</t>
  </si>
  <si>
    <t>697036-121-AG25</t>
  </si>
  <si>
    <t>697224-62-AG25</t>
  </si>
  <si>
    <t>1059240-80-AG25</t>
  </si>
  <si>
    <t>697202-108-AG25</t>
  </si>
  <si>
    <t>697036-120-CM25</t>
  </si>
  <si>
    <t>696704-122-AG25</t>
  </si>
  <si>
    <t>697036-119-TD25</t>
  </si>
  <si>
    <t>696750-51-AG25</t>
  </si>
  <si>
    <t>696713-107-AG25</t>
  </si>
  <si>
    <t>697057-142-AG25</t>
  </si>
  <si>
    <t>697057-141-AG25</t>
  </si>
  <si>
    <t>696713-106-AG25</t>
  </si>
  <si>
    <t>697057-140-AG25</t>
  </si>
  <si>
    <t>696228-173-SE25</t>
  </si>
  <si>
    <t>696228-172-SE25</t>
  </si>
  <si>
    <t>1059240-79-AG25</t>
  </si>
  <si>
    <t>696704-121-CM25</t>
  </si>
  <si>
    <t>5148-228-TD25</t>
  </si>
  <si>
    <t>696027-109-AG25</t>
  </si>
  <si>
    <t>696750-50-AG25</t>
  </si>
  <si>
    <t>696011-73-AG25</t>
  </si>
  <si>
    <t>696027-108-AG25</t>
  </si>
  <si>
    <t>696961-98-AG25</t>
  </si>
  <si>
    <t>5148-227-AG25</t>
  </si>
  <si>
    <t>696704-120-AG25</t>
  </si>
  <si>
    <t>696027-107-CM25</t>
  </si>
  <si>
    <t>696961-97-AG25</t>
  </si>
  <si>
    <t>697036-118-TD25</t>
  </si>
  <si>
    <t>696027-106-CM25</t>
  </si>
  <si>
    <t>696228-170-CM25</t>
  </si>
  <si>
    <t>696228-169-CM25</t>
  </si>
  <si>
    <t>5148-226-CM25</t>
  </si>
  <si>
    <t>5148-225-AG25</t>
  </si>
  <si>
    <t>696713-105-AG25</t>
  </si>
  <si>
    <t>697224-61-AG25</t>
  </si>
  <si>
    <t>697209-42-SE25</t>
  </si>
  <si>
    <t>697202-107-TD25</t>
  </si>
  <si>
    <t>696212-207-AG25</t>
  </si>
  <si>
    <t>5148-223-TD25</t>
  </si>
  <si>
    <t>697209-41-AG25</t>
  </si>
  <si>
    <t>697036-117-AG25</t>
  </si>
  <si>
    <t>696954-89-TD25</t>
  </si>
  <si>
    <t>696228-168-AG25</t>
  </si>
  <si>
    <t>696228-167-CM25</t>
  </si>
  <si>
    <t>696011-72-AG25</t>
  </si>
  <si>
    <t>5148-222-TD25</t>
  </si>
  <si>
    <t>696713-104-AG25</t>
  </si>
  <si>
    <t>696228-166-CM25</t>
  </si>
  <si>
    <t>696011-71-AG25</t>
  </si>
  <si>
    <t>696750-49-AG25</t>
  </si>
  <si>
    <t>696713-103-AG25</t>
  </si>
  <si>
    <t>696228-165-CM25</t>
  </si>
  <si>
    <t>696217-156-CM25</t>
  </si>
  <si>
    <t>5148-221-TD25</t>
  </si>
  <si>
    <t>5148-220-AG25</t>
  </si>
  <si>
    <t>696212-206-CM25</t>
  </si>
  <si>
    <t>697224-60-AG25</t>
  </si>
  <si>
    <t>696212-205-AG25</t>
  </si>
  <si>
    <t>697202-106-SE25</t>
  </si>
  <si>
    <t>696704-119-SE25</t>
  </si>
  <si>
    <t>709129-68-AG25</t>
  </si>
  <si>
    <t>696954-85-AG25</t>
  </si>
  <si>
    <t>696961-96-AG25</t>
  </si>
  <si>
    <t>697209-40-AG25</t>
  </si>
  <si>
    <t>696217-155-CM25</t>
  </si>
  <si>
    <t>696961-95-CM25</t>
  </si>
  <si>
    <t>696217-154-CM25</t>
  </si>
  <si>
    <t>709129-67-AG25</t>
  </si>
  <si>
    <t>1059240-78-CM25</t>
  </si>
  <si>
    <t>696704-118-AG25</t>
  </si>
  <si>
    <t>696212-204-AG25</t>
  </si>
  <si>
    <t>696961-94-CM25</t>
  </si>
  <si>
    <t>696704-117-AG25</t>
  </si>
  <si>
    <t>696713-101-AG25</t>
  </si>
  <si>
    <t>696228-164-AG25</t>
  </si>
  <si>
    <t>697036-116-CM25</t>
  </si>
  <si>
    <t>5148-219-AG25</t>
  </si>
  <si>
    <t>696212-203-AG25</t>
  </si>
  <si>
    <t>696228-163-AG25</t>
  </si>
  <si>
    <t>5148-218-AG25</t>
  </si>
  <si>
    <t>697224-59-AG25</t>
  </si>
  <si>
    <t>696704-116-AG25</t>
  </si>
  <si>
    <t>696217-153-AG25</t>
  </si>
  <si>
    <t>5148-217-TD25</t>
  </si>
  <si>
    <t>696212-202-AG25</t>
  </si>
  <si>
    <t>697036-115-AG25</t>
  </si>
  <si>
    <t>5148-216-TD25</t>
  </si>
  <si>
    <t>696212-201-CM25</t>
  </si>
  <si>
    <t>5148-215-AG25</t>
  </si>
  <si>
    <t>697036-114-CM25</t>
  </si>
  <si>
    <t>696954-84-AG25</t>
  </si>
  <si>
    <t>5148-214-TD25</t>
  </si>
  <si>
    <t>696704-115-AG25</t>
  </si>
  <si>
    <t>696212-200-AG25</t>
  </si>
  <si>
    <t>696212-199-AG25</t>
  </si>
  <si>
    <t>696704-113-AG25</t>
  </si>
  <si>
    <t>696704-112-AG25</t>
  </si>
  <si>
    <t>696954-83-AG25</t>
  </si>
  <si>
    <t>697057-139-CM25</t>
  </si>
  <si>
    <t>697057-138-AG25</t>
  </si>
  <si>
    <t>5148-213-AG25</t>
  </si>
  <si>
    <t>696212-198-AG25</t>
  </si>
  <si>
    <t>696228-162-AG25</t>
  </si>
  <si>
    <t>696212-197-AG25</t>
  </si>
  <si>
    <t>696217-152-CM25</t>
  </si>
  <si>
    <t>696217-151-CM25</t>
  </si>
  <si>
    <t>696212-196-AG25</t>
  </si>
  <si>
    <t>696027-100-AG25</t>
  </si>
  <si>
    <t>696217-150-AG25</t>
  </si>
  <si>
    <t>697202-105-AG25</t>
  </si>
  <si>
    <t>696217-149-CM25</t>
  </si>
  <si>
    <t>696228-161-AG25</t>
  </si>
  <si>
    <t>696217-148-AG25</t>
  </si>
  <si>
    <t>696704-111-AG25</t>
  </si>
  <si>
    <t>696011-70-AG25</t>
  </si>
  <si>
    <t>696228-160-CM25</t>
  </si>
  <si>
    <t>696704-110-AG25</t>
  </si>
  <si>
    <t>697202-104-AG25</t>
  </si>
  <si>
    <t>5148-211-SE25</t>
  </si>
  <si>
    <t>696228-159-CM25</t>
  </si>
  <si>
    <t>696961-93-AG25</t>
  </si>
  <si>
    <t>696713-100-AG25</t>
  </si>
  <si>
    <t>696713-99-AG25</t>
  </si>
  <si>
    <t>697202-103-AG25</t>
  </si>
  <si>
    <t>696011-69-AG25</t>
  </si>
  <si>
    <t>696011-68-AG25</t>
  </si>
  <si>
    <t>696011-67-AG25</t>
  </si>
  <si>
    <t>697057-137-AG25</t>
  </si>
  <si>
    <t>697057-136-AG25</t>
  </si>
  <si>
    <t>5148-210-AG25</t>
  </si>
  <si>
    <t>696011-66-CM25</t>
  </si>
  <si>
    <t>697055-78-AG25</t>
  </si>
  <si>
    <t>5148-209-AG25</t>
  </si>
  <si>
    <t>696713-98-AG25</t>
  </si>
  <si>
    <t>696011-65-SE25</t>
  </si>
  <si>
    <t>696704-109-AG25</t>
  </si>
  <si>
    <t>696217-147-AG25</t>
  </si>
  <si>
    <t>697055-77-AG25</t>
  </si>
  <si>
    <t>696027-99-AG25</t>
  </si>
  <si>
    <t>697058-92-AG25</t>
  </si>
  <si>
    <t>696217-146-AG25</t>
  </si>
  <si>
    <t>1059240-77-AG25</t>
  </si>
  <si>
    <t>1059240-76-AG25</t>
  </si>
  <si>
    <t>1059240-75-AG25</t>
  </si>
  <si>
    <t>696217-145-AG25</t>
  </si>
  <si>
    <t>5148-208-AG25</t>
  </si>
  <si>
    <t>697224-57-CM25</t>
  </si>
  <si>
    <t>1059240-74-AG25</t>
  </si>
  <si>
    <t>696217-144-AG25</t>
  </si>
  <si>
    <t>5148-207-AG25</t>
  </si>
  <si>
    <t>697055-76-AG25</t>
  </si>
  <si>
    <t>696228-158-AG25</t>
  </si>
  <si>
    <t>696704-108-SE25</t>
  </si>
  <si>
    <t>5148-206-AG25</t>
  </si>
  <si>
    <t>696212-195-AG25</t>
  </si>
  <si>
    <t>696713-97-AG25</t>
  </si>
  <si>
    <t>696011-64-AG25</t>
  </si>
  <si>
    <t>696954-82-CM25</t>
  </si>
  <si>
    <t>696961-92-AG25</t>
  </si>
  <si>
    <t>696217-143-AG25</t>
  </si>
  <si>
    <t>696217-142-AG25</t>
  </si>
  <si>
    <t>696212-194-AG25</t>
  </si>
  <si>
    <t>697224-54-AG25</t>
  </si>
  <si>
    <t>697224-53-AG25</t>
  </si>
  <si>
    <t>697036-113-AG25</t>
  </si>
  <si>
    <t>697202-102-TD25</t>
  </si>
  <si>
    <t>696713-96-AG25</t>
  </si>
  <si>
    <t>696228-157-AG25</t>
  </si>
  <si>
    <t>696217-141-AG25</t>
  </si>
  <si>
    <t>696704-107-AG25</t>
  </si>
  <si>
    <t>696704-106-AG25</t>
  </si>
  <si>
    <t>696217-140-AG25</t>
  </si>
  <si>
    <t>697057-134-SE25</t>
  </si>
  <si>
    <t>696217-139-SE25</t>
  </si>
  <si>
    <t>696027-97-AG25</t>
  </si>
  <si>
    <t>696027-96-AG25</t>
  </si>
  <si>
    <t>1059240-73-CM25</t>
  </si>
  <si>
    <t>5148-205-AG25</t>
  </si>
  <si>
    <t>696027-95-AG25</t>
  </si>
  <si>
    <t>697202-101-AG25</t>
  </si>
  <si>
    <t>696713-95-AG25</t>
  </si>
  <si>
    <t>697058-91-AG25</t>
  </si>
  <si>
    <t>696217-138-CM25</t>
  </si>
  <si>
    <t>5148-204-CM25</t>
  </si>
  <si>
    <t>5148-203-AG25</t>
  </si>
  <si>
    <t>696212-193-AG25</t>
  </si>
  <si>
    <t>697202-100-AG25</t>
  </si>
  <si>
    <t>697224-52-AG25</t>
  </si>
  <si>
    <t>697224-51-AG25</t>
  </si>
  <si>
    <t>696704-105-AG25</t>
  </si>
  <si>
    <t>696212-192-AG25</t>
  </si>
  <si>
    <t>696011-63-AG25</t>
  </si>
  <si>
    <t>696217-136-CM25</t>
  </si>
  <si>
    <t>5148-202-TD25</t>
  </si>
  <si>
    <t>709129-66-AG25</t>
  </si>
  <si>
    <t>696228-156-CM25</t>
  </si>
  <si>
    <t>697036-112-AG25</t>
  </si>
  <si>
    <t>697202-99-TD25</t>
  </si>
  <si>
    <t>697036-111-AG25</t>
  </si>
  <si>
    <t>5148-201-AG25</t>
  </si>
  <si>
    <t>697057-133-AG25</t>
  </si>
  <si>
    <t>697057-132-AG25</t>
  </si>
  <si>
    <t>697058-90-AG25</t>
  </si>
  <si>
    <t>709129-65-AG25</t>
  </si>
  <si>
    <t>1059240-72-AG25</t>
  </si>
  <si>
    <t>696228-155-AG25</t>
  </si>
  <si>
    <t>697058-89-AG25</t>
  </si>
  <si>
    <t>696212-190-AG25</t>
  </si>
  <si>
    <t>696212-189-AG25</t>
  </si>
  <si>
    <t>1059240-71-SE25</t>
  </si>
  <si>
    <t>696961-91-CM25</t>
  </si>
  <si>
    <t>696713-94-AG25</t>
  </si>
  <si>
    <t>697036-110-AG25</t>
  </si>
  <si>
    <t>5148-200-AG25</t>
  </si>
  <si>
    <t>696027-94-AG25</t>
  </si>
  <si>
    <t>696212-188-AG25</t>
  </si>
  <si>
    <t>5148-199-AG25</t>
  </si>
  <si>
    <t>5148-198-AG25</t>
  </si>
  <si>
    <t>696704-104-AG25</t>
  </si>
  <si>
    <t>697224-50-AG25</t>
  </si>
  <si>
    <t>697224-49-AG25</t>
  </si>
  <si>
    <t>696217-135-CM25</t>
  </si>
  <si>
    <t>696704-103-AG25</t>
  </si>
  <si>
    <t>696704-102-AG25</t>
  </si>
  <si>
    <t>696704-101-AG25</t>
  </si>
  <si>
    <t>696704-100-AG25</t>
  </si>
  <si>
    <t>697209-39-TD25</t>
  </si>
  <si>
    <t>709129-64-AG25</t>
  </si>
  <si>
    <t>696228-154-AG25</t>
  </si>
  <si>
    <t>5148-197-AG25</t>
  </si>
  <si>
    <t>709129-62-AG25</t>
  </si>
  <si>
    <t>696704-98-AG25</t>
  </si>
  <si>
    <t>697036-109-SE25</t>
  </si>
  <si>
    <t>697202-98-AG25</t>
  </si>
  <si>
    <t>696212-187-AG25</t>
  </si>
  <si>
    <t>696212-186-AG25</t>
  </si>
  <si>
    <t>696228-152-CM25</t>
  </si>
  <si>
    <t>696212-185-CM25</t>
  </si>
  <si>
    <t>709129-60-AG25</t>
  </si>
  <si>
    <t>696212-184-TD25</t>
  </si>
  <si>
    <t>5148-196-SE25</t>
  </si>
  <si>
    <t>697202-97-AG25</t>
  </si>
  <si>
    <t>696750-48-CM25</t>
  </si>
  <si>
    <t>696954-81-SE25</t>
  </si>
  <si>
    <t>697202-96-AG25</t>
  </si>
  <si>
    <t>696704-97-AG25</t>
  </si>
  <si>
    <t>697202-95-AG25</t>
  </si>
  <si>
    <t>696027-93-AG25</t>
  </si>
  <si>
    <t>696027-92-AG25</t>
  </si>
  <si>
    <t>696027-91-AG25</t>
  </si>
  <si>
    <t>696954-80-AG25</t>
  </si>
  <si>
    <t>696954-79-AG25</t>
  </si>
  <si>
    <t>696961-90-AG25</t>
  </si>
  <si>
    <t>696961-89-AG25</t>
  </si>
  <si>
    <t>696217-134-SE25</t>
  </si>
  <si>
    <t>697036-108-CM25</t>
  </si>
  <si>
    <t>5148-195-SE25</t>
  </si>
  <si>
    <t>697036-107-CM25</t>
  </si>
  <si>
    <t>697058-88-AG25</t>
  </si>
  <si>
    <t>696961-88-AG25</t>
  </si>
  <si>
    <t>696217-133-AG25</t>
  </si>
  <si>
    <t>696212-182-AG25</t>
  </si>
  <si>
    <t>709129-59-AG25</t>
  </si>
  <si>
    <t>697036-106-AG25</t>
  </si>
  <si>
    <t>697202-93-CM25</t>
  </si>
  <si>
    <t>696217-132-CM25</t>
  </si>
  <si>
    <t>709129-58-AG25</t>
  </si>
  <si>
    <t>696228-151-CM25</t>
  </si>
  <si>
    <t>5148-193-TD25</t>
  </si>
  <si>
    <t>696228-150-CM25</t>
  </si>
  <si>
    <t>696228-149-CM25</t>
  </si>
  <si>
    <t>696217-131-AG25</t>
  </si>
  <si>
    <t>696217-130-CM25</t>
  </si>
  <si>
    <t>696713-93-AG25</t>
  </si>
  <si>
    <t>696228-148-AG25</t>
  </si>
  <si>
    <t>697036-105-AG25</t>
  </si>
  <si>
    <t>696217-129-AG25</t>
  </si>
  <si>
    <t>696217-128-AG25</t>
  </si>
  <si>
    <t>696217-127-CM25</t>
  </si>
  <si>
    <t>697036-104-AG25</t>
  </si>
  <si>
    <t>5148-191-TD25</t>
  </si>
  <si>
    <t>696704-96-AG25</t>
  </si>
  <si>
    <t>697055-75-CM25</t>
  </si>
  <si>
    <t>696011-62-AG25</t>
  </si>
  <si>
    <t>697036-103-SE25</t>
  </si>
  <si>
    <t>697036-102-AG25</t>
  </si>
  <si>
    <t>5148-190-AG25</t>
  </si>
  <si>
    <t>697224-47-AG25</t>
  </si>
  <si>
    <t>697058-87-AG25</t>
  </si>
  <si>
    <t>697202-91-AG25</t>
  </si>
  <si>
    <t>696228-147-CM25</t>
  </si>
  <si>
    <t>696217-122-CM25</t>
  </si>
  <si>
    <t>696011-61-AG25</t>
  </si>
  <si>
    <t>697224-46-AG25</t>
  </si>
  <si>
    <t>696954-78-TD25</t>
  </si>
  <si>
    <t>696217-121-CM25</t>
  </si>
  <si>
    <t>709129-55-AG25</t>
  </si>
  <si>
    <t>696228-146-AG25</t>
  </si>
  <si>
    <t>709129-54-AG25</t>
  </si>
  <si>
    <t>709129-53-AG25</t>
  </si>
  <si>
    <t>697058-86-CM25</t>
  </si>
  <si>
    <t>697058-85-CM25</t>
  </si>
  <si>
    <t>697057-130-AG25</t>
  </si>
  <si>
    <t>697057-129-AG25</t>
  </si>
  <si>
    <t>697055-74-AG25</t>
  </si>
  <si>
    <t>5148-188-TD25</t>
  </si>
  <si>
    <t>697202-90-TD25</t>
  </si>
  <si>
    <t>697036-100-AG25</t>
  </si>
  <si>
    <t>696713-92-AG25</t>
  </si>
  <si>
    <t>696212-181-AG25</t>
  </si>
  <si>
    <t>1059240-70-CM25</t>
  </si>
  <si>
    <t>696961-87-AG25</t>
  </si>
  <si>
    <t>709129-52-AG25</t>
  </si>
  <si>
    <t>696217-120-CM25</t>
  </si>
  <si>
    <t>696713-91-AG25</t>
  </si>
  <si>
    <t>696217-119-CM25</t>
  </si>
  <si>
    <t>696961-86-AG25</t>
  </si>
  <si>
    <t>697202-89-AG25</t>
  </si>
  <si>
    <t>696704-95-AG25</t>
  </si>
  <si>
    <t>696704-94-CM25</t>
  </si>
  <si>
    <t>696704-93-CM25</t>
  </si>
  <si>
    <t>696704-92-CM25</t>
  </si>
  <si>
    <t>5148-187-AG25</t>
  </si>
  <si>
    <t>696750-47-AG25</t>
  </si>
  <si>
    <t>696961-85-SE25</t>
  </si>
  <si>
    <t>696750-46-CM25</t>
  </si>
  <si>
    <t>696217-118-AG25</t>
  </si>
  <si>
    <t>697224-45-TD25</t>
  </si>
  <si>
    <t>697036-99-AG25</t>
  </si>
  <si>
    <t>696704-91-SE25</t>
  </si>
  <si>
    <t>697036-98-TD25</t>
  </si>
  <si>
    <t>697202-88-AG25</t>
  </si>
  <si>
    <t>696961-84-SE25</t>
  </si>
  <si>
    <t>696228-144-SE25</t>
  </si>
  <si>
    <t>696954-77-CM25</t>
  </si>
  <si>
    <t>696954-76-AG25</t>
  </si>
  <si>
    <t>696011-60-AG25</t>
  </si>
  <si>
    <t>696011-59-AG25</t>
  </si>
  <si>
    <t>696212-180-CM25</t>
  </si>
  <si>
    <t>696027-90-AG25</t>
  </si>
  <si>
    <t>697202-87-AG25</t>
  </si>
  <si>
    <t>5148-186-AG25</t>
  </si>
  <si>
    <t>1059240-67-CM25</t>
  </si>
  <si>
    <t>696228-143-AG25</t>
  </si>
  <si>
    <t>696961-83-CM25</t>
  </si>
  <si>
    <t>697057-127-AG25</t>
  </si>
  <si>
    <t>697057-126-AG25</t>
  </si>
  <si>
    <t>696217-117-CM25</t>
  </si>
  <si>
    <t>5148-185-AG25</t>
  </si>
  <si>
    <t>696961-81-AG25</t>
  </si>
  <si>
    <t>696027-89-AG25</t>
  </si>
  <si>
    <t>709129-51-AG25</t>
  </si>
  <si>
    <t>696961-80-SE25</t>
  </si>
  <si>
    <t>5148-184-TD25</t>
  </si>
  <si>
    <t>5148-183-TD25</t>
  </si>
  <si>
    <t>5148-182-TD25</t>
  </si>
  <si>
    <t>709129-50-AG25</t>
  </si>
  <si>
    <t>696713-90-AG25</t>
  </si>
  <si>
    <t>697224-44-TD25</t>
  </si>
  <si>
    <t>696961-79-AG25</t>
  </si>
  <si>
    <t>696961-78-AG25</t>
  </si>
  <si>
    <t>697036-97-AG25</t>
  </si>
  <si>
    <t>696228-142-AG25</t>
  </si>
  <si>
    <t>696212-179-AG25</t>
  </si>
  <si>
    <t>696954-75-AG25</t>
  </si>
  <si>
    <t>696212-178-AG25</t>
  </si>
  <si>
    <t>697202-86-AG25</t>
  </si>
  <si>
    <t>697057-125-TD25</t>
  </si>
  <si>
    <t>696011-58-AG25</t>
  </si>
  <si>
    <t>697036-94-AG25</t>
  </si>
  <si>
    <t>696027-88-AG25</t>
  </si>
  <si>
    <t>696228-141-AG25</t>
  </si>
  <si>
    <t>697202-85-TD25</t>
  </si>
  <si>
    <t>696011-57-AG25</t>
  </si>
  <si>
    <t>696217-116-AG25</t>
  </si>
  <si>
    <t>696954-74-AG25</t>
  </si>
  <si>
    <t>697057-124-CM25</t>
  </si>
  <si>
    <t>696011-56-AG25</t>
  </si>
  <si>
    <t>696217-115-AG25</t>
  </si>
  <si>
    <t>697202-84-AG25</t>
  </si>
  <si>
    <t>697202-83-AG25</t>
  </si>
  <si>
    <t>696217-114-CM25</t>
  </si>
  <si>
    <t>697055-73-AG25</t>
  </si>
  <si>
    <t>696961-77-SE25</t>
  </si>
  <si>
    <t>696027-85-AG25</t>
  </si>
  <si>
    <t>696961-76-SE25</t>
  </si>
  <si>
    <t>709129-49-AG25</t>
  </si>
  <si>
    <t>709129-48-AG25</t>
  </si>
  <si>
    <t>696212-177-AG25</t>
  </si>
  <si>
    <t>697058-82-CM25</t>
  </si>
  <si>
    <t>696713-89-AG25</t>
  </si>
  <si>
    <t>5148-180-AG25</t>
  </si>
  <si>
    <t>696704-88-AG25</t>
  </si>
  <si>
    <t>697202-82-AG25</t>
  </si>
  <si>
    <t>5148-179-AG25</t>
  </si>
  <si>
    <t>697058-81-AG25</t>
  </si>
  <si>
    <t>697058-80-AG25</t>
  </si>
  <si>
    <t>697058-79-AG25</t>
  </si>
  <si>
    <t>697036-93-AG25</t>
  </si>
  <si>
    <t>696228-139-AG25</t>
  </si>
  <si>
    <t>697055-72-AG25</t>
  </si>
  <si>
    <t>697055-71-AG25</t>
  </si>
  <si>
    <t>697202-81-CM25</t>
  </si>
  <si>
    <t>696954-73-AG25</t>
  </si>
  <si>
    <t>696704-87-AG25</t>
  </si>
  <si>
    <t>696713-88-TD25</t>
  </si>
  <si>
    <t>697057-123-AG25</t>
  </si>
  <si>
    <t>697036-92-AG25</t>
  </si>
  <si>
    <t>1059240-66-AG25</t>
  </si>
  <si>
    <t>1059240-65-CM25</t>
  </si>
  <si>
    <t>696212-176-AG25</t>
  </si>
  <si>
    <t>696713-87-AG25</t>
  </si>
  <si>
    <t>696961-75-SE25</t>
  </si>
  <si>
    <t>696704-86-AG25</t>
  </si>
  <si>
    <t>696954-72-CM25</t>
  </si>
  <si>
    <t>697224-43-TD25</t>
  </si>
  <si>
    <t>696713-86-AG25</t>
  </si>
  <si>
    <t>697202-80-AG25</t>
  </si>
  <si>
    <t>696954-71-CM25</t>
  </si>
  <si>
    <t>697055-70-AG25</t>
  </si>
  <si>
    <t>696217-111-AG25</t>
  </si>
  <si>
    <t>696212-175-AG25</t>
  </si>
  <si>
    <t>696212-174-AG25</t>
  </si>
  <si>
    <t>696217-110-CM25</t>
  </si>
  <si>
    <t>696217-109-CM25</t>
  </si>
  <si>
    <t>696217-108-CM25</t>
  </si>
  <si>
    <t>696954-70-AG25</t>
  </si>
  <si>
    <t>697224-42-AG25</t>
  </si>
  <si>
    <t>697057-122-AG25</t>
  </si>
  <si>
    <t>5148-178-TD25</t>
  </si>
  <si>
    <t>697202-79-AG25</t>
  </si>
  <si>
    <t>696704-85-AG25</t>
  </si>
  <si>
    <t>696011-55-AG25</t>
  </si>
  <si>
    <t>696228-138-AG25</t>
  </si>
  <si>
    <t>696212-173-AG25</t>
  </si>
  <si>
    <t>696011-54-AG25</t>
  </si>
  <si>
    <t>696713-85-AG25</t>
  </si>
  <si>
    <t>696217-107-AG25</t>
  </si>
  <si>
    <t>696961-74-TD25</t>
  </si>
  <si>
    <t>697202-78-AG25</t>
  </si>
  <si>
    <t>696713-84-CM25</t>
  </si>
  <si>
    <t>696011-53-AG25</t>
  </si>
  <si>
    <t>697057-121-AG25</t>
  </si>
  <si>
    <t>697202-77-AG25</t>
  </si>
  <si>
    <t>696961-73-AG25</t>
  </si>
  <si>
    <t>697058-78-AG25</t>
  </si>
  <si>
    <t>697057-120-AG25</t>
  </si>
  <si>
    <t>697057-119-AG25</t>
  </si>
  <si>
    <t>696212-172-AG25</t>
  </si>
  <si>
    <t>697058-77-AG25</t>
  </si>
  <si>
    <t>1059240-64-CM25</t>
  </si>
  <si>
    <t>696713-83-CM25</t>
  </si>
  <si>
    <t>696713-82-AG25</t>
  </si>
  <si>
    <t>696713-81-TD25</t>
  </si>
  <si>
    <t>696713-80-TD25</t>
  </si>
  <si>
    <t>1059240-63-CM25</t>
  </si>
  <si>
    <t>5148-177-CM25</t>
  </si>
  <si>
    <t>696217-106-AG25</t>
  </si>
  <si>
    <t>696228-137-AG25</t>
  </si>
  <si>
    <t>696228-136-CM25</t>
  </si>
  <si>
    <t>696961-72-SE25</t>
  </si>
  <si>
    <t>696713-78-AG25</t>
  </si>
  <si>
    <t>696704-84-AG25</t>
  </si>
  <si>
    <t>696713-77-AG25</t>
  </si>
  <si>
    <t>696011-52-AG25</t>
  </si>
  <si>
    <t>696228-135-AG25</t>
  </si>
  <si>
    <t>696961-71-AG25</t>
  </si>
  <si>
    <t>697209-38-AG25</t>
  </si>
  <si>
    <t>697058-76-AG25</t>
  </si>
  <si>
    <t>697058-75-CM25</t>
  </si>
  <si>
    <t>696228-134-AG25</t>
  </si>
  <si>
    <t>697209-37-AG25</t>
  </si>
  <si>
    <t>696961-70-AG25</t>
  </si>
  <si>
    <t>696217-105-CM25</t>
  </si>
  <si>
    <t>5148-176-TD25</t>
  </si>
  <si>
    <t>1059240-62-AG25</t>
  </si>
  <si>
    <t>697036-91-SE25</t>
  </si>
  <si>
    <t>697036-90-SE25</t>
  </si>
  <si>
    <t>696228-133-CM25</t>
  </si>
  <si>
    <t>1059240-61-AG25</t>
  </si>
  <si>
    <t>696713-76-AG25</t>
  </si>
  <si>
    <t>697057-117-AG25</t>
  </si>
  <si>
    <t>709129-47-AG25</t>
  </si>
  <si>
    <t>697057-116-CM25</t>
  </si>
  <si>
    <t>696212-170-AG25</t>
  </si>
  <si>
    <t>697057-115-CM25</t>
  </si>
  <si>
    <t>696027-84-TD25</t>
  </si>
  <si>
    <t>5148-175-TD25</t>
  </si>
  <si>
    <t>696228-132-CM25</t>
  </si>
  <si>
    <t>697057-114-AG25</t>
  </si>
  <si>
    <t>696750-45-AG25</t>
  </si>
  <si>
    <t>696750-44-AG25</t>
  </si>
  <si>
    <t>696228-131-CM25</t>
  </si>
  <si>
    <t>696217-104-AG25</t>
  </si>
  <si>
    <t>696212-169-AG25</t>
  </si>
  <si>
    <t>696750-43-AG25</t>
  </si>
  <si>
    <t>709129-46-AG25</t>
  </si>
  <si>
    <t>697058-74-AG25</t>
  </si>
  <si>
    <t>697057-113-AG25</t>
  </si>
  <si>
    <t>697057-112-AG25</t>
  </si>
  <si>
    <t>696212-168-AG25</t>
  </si>
  <si>
    <t>5148-174-AG25</t>
  </si>
  <si>
    <t>696228-130-AG25</t>
  </si>
  <si>
    <t>697058-73-AG25</t>
  </si>
  <si>
    <t>696212-167-AG25</t>
  </si>
  <si>
    <t>697058-72-AG25</t>
  </si>
  <si>
    <t>696228-129-CM25</t>
  </si>
  <si>
    <t>696228-128-AG25</t>
  </si>
  <si>
    <t>697202-76-AG25</t>
  </si>
  <si>
    <t>696713-75-AG25</t>
  </si>
  <si>
    <t>696212-166-AG25</t>
  </si>
  <si>
    <t>696228-127-CM25</t>
  </si>
  <si>
    <t>696228-126-AG25</t>
  </si>
  <si>
    <t>709129-45-AG25</t>
  </si>
  <si>
    <t>696217-103-CM25</t>
  </si>
  <si>
    <t>709129-44-AG25</t>
  </si>
  <si>
    <t>696954-69-SE25</t>
  </si>
  <si>
    <t>696217-102-AG25</t>
  </si>
  <si>
    <t>696212-165-AG25</t>
  </si>
  <si>
    <t>697202-75-AG25</t>
  </si>
  <si>
    <t>696704-83-AG25</t>
  </si>
  <si>
    <t>696027-83-AG25</t>
  </si>
  <si>
    <t>697057-108-SE25</t>
  </si>
  <si>
    <t>5148-173-SE25</t>
  </si>
  <si>
    <t>5148-172-SE25</t>
  </si>
  <si>
    <t>5148-171-AG25</t>
  </si>
  <si>
    <t>709129-43-AG25</t>
  </si>
  <si>
    <t>697224-39-AG25</t>
  </si>
  <si>
    <t>696228-125-AG25</t>
  </si>
  <si>
    <t>696212-164-AG25</t>
  </si>
  <si>
    <t>696217-101-AG25</t>
  </si>
  <si>
    <t>1059240-60-AG25</t>
  </si>
  <si>
    <t>697202-74-AG25</t>
  </si>
  <si>
    <t>696212-163-AG25</t>
  </si>
  <si>
    <t>696212-162-AG25</t>
  </si>
  <si>
    <t>697202-73-TD25</t>
  </si>
  <si>
    <t>697202-72-SE25</t>
  </si>
  <si>
    <t>696212-161-AG25</t>
  </si>
  <si>
    <t>5148-170-AG25</t>
  </si>
  <si>
    <t>697202-71-AG25</t>
  </si>
  <si>
    <t>696704-81-AG25</t>
  </si>
  <si>
    <t>696704-80-AG25</t>
  </si>
  <si>
    <t>696704-79-AG25</t>
  </si>
  <si>
    <t>696954-68-SE25</t>
  </si>
  <si>
    <t>697224-38-AG25</t>
  </si>
  <si>
    <t>696713-74-AG25</t>
  </si>
  <si>
    <t>5148-169-AG25</t>
  </si>
  <si>
    <t>697036-89-CM25</t>
  </si>
  <si>
    <t>5148-168-SE25</t>
  </si>
  <si>
    <t>696212-160-CM25</t>
  </si>
  <si>
    <t>697036-88-AG25</t>
  </si>
  <si>
    <t>697202-68-AG25</t>
  </si>
  <si>
    <t>697058-71-AG25</t>
  </si>
  <si>
    <t>697224-37-AG25</t>
  </si>
  <si>
    <t>697058-70-CM25</t>
  </si>
  <si>
    <t>5148-167-AG25</t>
  </si>
  <si>
    <t>696704-78-AG25</t>
  </si>
  <si>
    <t>696704-77-AG25</t>
  </si>
  <si>
    <t>696713-73-AG25</t>
  </si>
  <si>
    <t>697058-69-CM25</t>
  </si>
  <si>
    <t>696713-72-AG25</t>
  </si>
  <si>
    <t>709129-42-CM25</t>
  </si>
  <si>
    <t>696011-51-AG25</t>
  </si>
  <si>
    <t>PERIODO INFORMADO: CUARTO TRIMESTRE 2025</t>
  </si>
  <si>
    <t xml:space="preserve">3) Este informe fue elaborado utilizando como base los informes de compra y contratación publicados en el sitio Web de la institución, en el apartado de transparencia, y los reportes de la plataforma de mercado público.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</si>
</sst>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2" formatCode="_ &quot;$&quot;* #,##0_ ;_ &quot;$&quot;* \-#,##0_ ;_ &quot;$&quot;* &quot;-&quot;_ ;_ @_ "/>
    <numFmt numFmtId="164" formatCode="_-&quot;$&quot;\ * #,##0_-;\-&quot;$&quot;\ * #,##0_-;_-&quot;$&quot;\ * &quot;-&quot;_-;_-@_-"/>
    <numFmt numFmtId="165" formatCode="_-&quot;$&quot;\ * #,##0.00_-;\-&quot;$&quot;\ * #,##0.00_-;_-&quot;$&quot;\ * &quot;-&quot;??_-;_-@_-"/>
    <numFmt numFmtId="166" formatCode="_-* #,##0.00_-;\-* #,##0.00_-;_-* &quot;-&quot;??_-;_-@_-"/>
    <numFmt numFmtId="167" formatCode="dd\-mm\-yy;@"/>
    <numFmt numFmtId="168" formatCode="&quot;$&quot;\ #,##0"/>
    <numFmt numFmtId="169" formatCode="dd/mm/yy;@"/>
    <numFmt numFmtId="170" formatCode="[$$-340A]\ #,##0"/>
    <numFmt numFmtId="171" formatCode="0.0%"/>
    <numFmt numFmtId="172" formatCode="_-* #,##0.00\ &quot;€&quot;_-;\-* #,##0.00\ &quot;€&quot;_-;_-* &quot;-&quot;??\ &quot;€&quot;_-;_-@_-"/>
    <numFmt numFmtId="173" formatCode="&quot;$&quot;#,##0"/>
    <numFmt numFmtId="174" formatCode="00\.000\.000\-0"/>
    <numFmt numFmtId="175" formatCode="00\000\000\-0"/>
    <numFmt numFmtId="176" formatCode="[$$-340A]#,##0"/>
  </numFmts>
  <fonts count="46"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Trebuchet MS"/>
      <family val="2"/>
    </font>
    <font>
      <b/>
      <sz val="12"/>
      <name val="Arial"/>
      <family val="2"/>
    </font>
    <font>
      <sz val="10"/>
      <name val="Arial"/>
      <family val="2"/>
    </font>
    <font>
      <b/>
      <sz val="8"/>
      <name val="Arial"/>
      <family val="2"/>
    </font>
    <font>
      <sz val="8"/>
      <name val="Arial"/>
      <family val="2"/>
    </font>
    <font>
      <sz val="8"/>
      <color indexed="10"/>
      <name val="Trebuchet MS"/>
      <family val="2"/>
    </font>
    <font>
      <sz val="10"/>
      <name val="Arial"/>
      <family val="2"/>
    </font>
    <font>
      <sz val="10"/>
      <name val="Arial"/>
      <family val="2"/>
    </font>
    <font>
      <sz val="10"/>
      <name val="Arial"/>
      <family val="2"/>
    </font>
    <font>
      <sz val="11"/>
      <color theme="1"/>
      <name val="Calibri"/>
      <family val="2"/>
      <scheme val="minor"/>
    </font>
    <font>
      <sz val="11"/>
      <color rgb="FF006100"/>
      <name val="Calibri"/>
      <family val="2"/>
      <scheme val="minor"/>
    </font>
    <font>
      <sz val="10"/>
      <name val="Calibri"/>
      <family val="2"/>
      <scheme val="minor"/>
    </font>
    <font>
      <sz val="11"/>
      <color rgb="FF000000"/>
      <name val="Calibri"/>
      <family val="2"/>
      <scheme val="minor"/>
    </font>
    <font>
      <b/>
      <sz val="10"/>
      <name val="Arial"/>
      <family val="2"/>
    </font>
    <font>
      <sz val="10"/>
      <name val="Arial"/>
      <family val="2"/>
    </font>
    <font>
      <sz val="10"/>
      <color theme="1"/>
      <name val="Calibri"/>
      <family val="2"/>
      <scheme val="minor"/>
    </font>
    <font>
      <sz val="10"/>
      <color rgb="FF000000"/>
      <name val="Verdana"/>
      <family val="2"/>
    </font>
    <font>
      <sz val="9"/>
      <name val="Calibri"/>
      <family val="2"/>
      <scheme val="minor"/>
    </font>
    <font>
      <sz val="9"/>
      <color theme="1"/>
      <name val="Calibri"/>
      <family val="2"/>
      <scheme val="minor"/>
    </font>
    <font>
      <sz val="9"/>
      <name val="Trebuchet MS"/>
      <family val="2"/>
    </font>
    <font>
      <sz val="9"/>
      <name val="Arial"/>
      <family val="2"/>
    </font>
    <font>
      <sz val="9"/>
      <color theme="1"/>
      <name val="Arial"/>
      <family val="2"/>
    </font>
    <font>
      <sz val="9"/>
      <color theme="1"/>
      <name val="Trebuchet MS"/>
      <family val="2"/>
    </font>
    <font>
      <sz val="9"/>
      <name val="Arial Narrow"/>
      <family val="2"/>
    </font>
    <font>
      <sz val="9"/>
      <color rgb="FF000000"/>
      <name val="Calibri"/>
      <family val="2"/>
      <scheme val="minor"/>
    </font>
    <font>
      <sz val="10"/>
      <color rgb="FF000000"/>
      <name val="Calibri"/>
      <family val="2"/>
      <scheme val="minor"/>
    </font>
    <font>
      <b/>
      <sz val="10"/>
      <name val="Calibri"/>
      <family val="2"/>
      <scheme val="minor"/>
    </font>
    <font>
      <b/>
      <sz val="10"/>
      <color theme="1"/>
      <name val="Calibri"/>
      <family val="2"/>
      <scheme val="minor"/>
    </font>
    <font>
      <b/>
      <sz val="11"/>
      <name val="Calibri"/>
      <family val="2"/>
      <scheme val="minor"/>
    </font>
    <font>
      <sz val="11"/>
      <name val="Calibri"/>
      <family val="2"/>
      <scheme val="minor"/>
    </font>
    <font>
      <sz val="11"/>
      <name val="Trebuchet MS"/>
      <family val="2"/>
    </font>
    <font>
      <sz val="11"/>
      <name val="Calibri"/>
      <family val="2"/>
    </font>
    <font>
      <sz val="11"/>
      <name val="Arial"/>
      <family val="2"/>
    </font>
    <font>
      <sz val="11"/>
      <color theme="1"/>
      <name val="Arial"/>
      <family val="2"/>
    </font>
    <font>
      <sz val="11"/>
      <name val="Arial Narrow"/>
      <family val="2"/>
    </font>
    <font>
      <sz val="11"/>
      <color theme="1"/>
      <name val="Trebuchet MS"/>
      <family val="2"/>
    </font>
    <font>
      <sz val="11"/>
      <color rgb="FF000000"/>
      <name val="Source Sans Pro"/>
      <family val="2"/>
    </font>
    <font>
      <sz val="11"/>
      <color theme="1" tint="4.9989318521683403E-2"/>
      <name val="Calibri"/>
      <family val="2"/>
      <scheme val="minor"/>
    </font>
    <font>
      <sz val="10"/>
      <name val="Calibri"/>
      <family val="2"/>
    </font>
    <font>
      <sz val="10"/>
      <color indexed="8"/>
      <name val="Calibri"/>
      <family val="2"/>
    </font>
    <font>
      <sz val="10"/>
      <color indexed="10"/>
      <name val="Calibri"/>
      <family val="2"/>
    </font>
  </fonts>
  <fills count="9">
    <fill>
      <patternFill patternType="none"/>
    </fill>
    <fill>
      <patternFill patternType="gray125"/>
    </fill>
    <fill>
      <patternFill patternType="solid">
        <fgColor rgb="FFC6EFCE"/>
      </patternFill>
    </fill>
    <fill>
      <patternFill patternType="solid">
        <fgColor theme="0"/>
        <bgColor indexed="64"/>
      </patternFill>
    </fill>
    <fill>
      <patternFill patternType="solid">
        <fgColor theme="4" tint="0.79998168889431442"/>
        <bgColor indexed="64"/>
      </patternFill>
    </fill>
    <fill>
      <patternFill patternType="solid">
        <fgColor theme="8" tint="0.59999389629810485"/>
        <bgColor indexed="64"/>
      </patternFill>
    </fill>
    <fill>
      <patternFill patternType="solid">
        <fgColor rgb="FFF4F7FC"/>
        <bgColor indexed="64"/>
      </patternFill>
    </fill>
    <fill>
      <patternFill patternType="solid">
        <fgColor rgb="FFFFFFFF"/>
        <bgColor indexed="64"/>
      </patternFill>
    </fill>
    <fill>
      <patternFill patternType="solid">
        <fgColor rgb="FFF7F7F7"/>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8"/>
      </left>
      <right/>
      <top style="thin">
        <color indexed="8"/>
      </top>
      <bottom/>
      <diagonal/>
    </border>
    <border>
      <left style="thin">
        <color indexed="64"/>
      </left>
      <right style="thin">
        <color indexed="64"/>
      </right>
      <top style="thin">
        <color indexed="64"/>
      </top>
      <bottom/>
      <diagonal/>
    </border>
    <border>
      <left style="thin">
        <color indexed="8"/>
      </left>
      <right/>
      <top/>
      <bottom style="thin">
        <color indexed="8"/>
      </bottom>
      <diagonal/>
    </border>
  </borders>
  <cellStyleXfs count="31">
    <xf numFmtId="0" fontId="0" fillId="0" borderId="0"/>
    <xf numFmtId="0" fontId="15" fillId="2" borderId="0" applyNumberFormat="0" applyBorder="0" applyAlignment="0" applyProtection="0"/>
    <xf numFmtId="166" fontId="14" fillId="0" borderId="0" applyFont="0" applyFill="0" applyBorder="0" applyAlignment="0" applyProtection="0"/>
    <xf numFmtId="164" fontId="4" fillId="0" borderId="0" applyFont="0" applyFill="0" applyBorder="0" applyAlignment="0" applyProtection="0"/>
    <xf numFmtId="165" fontId="7" fillId="0" borderId="0" applyFont="0" applyFill="0" applyBorder="0" applyAlignment="0" applyProtection="0"/>
    <xf numFmtId="165" fontId="11" fillId="0" borderId="0" applyFont="0" applyFill="0" applyBorder="0" applyAlignment="0" applyProtection="0"/>
    <xf numFmtId="165" fontId="7" fillId="0" borderId="0" applyFont="0" applyFill="0" applyBorder="0" applyAlignment="0" applyProtection="0"/>
    <xf numFmtId="165" fontId="12" fillId="0" borderId="0" applyFont="0" applyFill="0" applyBorder="0" applyAlignment="0" applyProtection="0"/>
    <xf numFmtId="0" fontId="7" fillId="0" borderId="0"/>
    <xf numFmtId="0" fontId="16" fillId="0" borderId="0"/>
    <xf numFmtId="0" fontId="14" fillId="0" borderId="0"/>
    <xf numFmtId="0" fontId="17" fillId="0" borderId="0"/>
    <xf numFmtId="0" fontId="13" fillId="0" borderId="0"/>
    <xf numFmtId="0" fontId="14" fillId="0" borderId="0"/>
    <xf numFmtId="165" fontId="7" fillId="0" borderId="0" applyFont="0" applyFill="0" applyBorder="0" applyAlignment="0" applyProtection="0"/>
    <xf numFmtId="0" fontId="4" fillId="0" borderId="0"/>
    <xf numFmtId="172" fontId="4" fillId="0" borderId="0" applyFont="0" applyFill="0" applyBorder="0" applyAlignment="0" applyProtection="0"/>
    <xf numFmtId="0" fontId="4" fillId="0" borderId="0"/>
    <xf numFmtId="0" fontId="4" fillId="0" borderId="0"/>
    <xf numFmtId="172" fontId="4" fillId="0" borderId="0" applyFont="0" applyFill="0" applyBorder="0" applyAlignment="0" applyProtection="0"/>
    <xf numFmtId="0" fontId="4" fillId="0" borderId="0"/>
    <xf numFmtId="172" fontId="4" fillId="0" borderId="0" applyFont="0" applyFill="0" applyBorder="0" applyAlignment="0" applyProtection="0"/>
    <xf numFmtId="0" fontId="4" fillId="0" borderId="0"/>
    <xf numFmtId="0" fontId="4" fillId="0" borderId="0"/>
    <xf numFmtId="165" fontId="19" fillId="0" borderId="0" applyFont="0" applyFill="0" applyBorder="0" applyAlignment="0" applyProtection="0"/>
    <xf numFmtId="0" fontId="4" fillId="0" borderId="0"/>
    <xf numFmtId="172" fontId="4" fillId="0" borderId="0" applyFont="0" applyFill="0" applyBorder="0" applyAlignment="0" applyProtection="0"/>
    <xf numFmtId="0" fontId="3" fillId="0" borderId="0"/>
    <xf numFmtId="0" fontId="2" fillId="0" borderId="0"/>
    <xf numFmtId="0" fontId="4" fillId="0" borderId="0"/>
    <xf numFmtId="165" fontId="4" fillId="0" borderId="0" applyFont="0" applyFill="0" applyBorder="0" applyAlignment="0" applyProtection="0"/>
  </cellStyleXfs>
  <cellXfs count="361">
    <xf numFmtId="0" fontId="0" fillId="0" borderId="0" xfId="0"/>
    <xf numFmtId="0" fontId="5" fillId="0" borderId="0" xfId="0" applyFont="1" applyAlignment="1">
      <alignment vertical="center" wrapText="1"/>
    </xf>
    <xf numFmtId="0" fontId="10" fillId="0" borderId="0" xfId="0" applyFont="1" applyAlignment="1">
      <alignment vertical="center" wrapText="1"/>
    </xf>
    <xf numFmtId="0" fontId="6" fillId="0" borderId="0" xfId="0" applyFont="1" applyAlignment="1">
      <alignment horizontal="center" vertical="center"/>
    </xf>
    <xf numFmtId="0" fontId="6" fillId="0" borderId="0" xfId="0" applyFont="1" applyAlignment="1">
      <alignment horizontal="left" vertical="center"/>
    </xf>
    <xf numFmtId="0" fontId="8" fillId="0" borderId="0" xfId="0" applyFont="1" applyAlignment="1">
      <alignment horizontal="right" vertical="center"/>
    </xf>
    <xf numFmtId="0" fontId="5" fillId="0" borderId="0" xfId="0" applyFont="1" applyAlignment="1">
      <alignment horizontal="center" vertical="center" wrapText="1"/>
    </xf>
    <xf numFmtId="0" fontId="0" fillId="0" borderId="0" xfId="0" applyAlignment="1">
      <alignment vertical="center"/>
    </xf>
    <xf numFmtId="0" fontId="4" fillId="0" borderId="0" xfId="0" applyFont="1" applyAlignment="1">
      <alignment horizontal="right" vertical="center"/>
    </xf>
    <xf numFmtId="0" fontId="7" fillId="0" borderId="0" xfId="0" applyFont="1" applyAlignment="1">
      <alignment vertical="center"/>
    </xf>
    <xf numFmtId="0" fontId="0" fillId="0" borderId="0" xfId="0" applyAlignment="1">
      <alignment horizontal="center" vertical="center"/>
    </xf>
    <xf numFmtId="0" fontId="0" fillId="0" borderId="0" xfId="0" applyAlignment="1">
      <alignment horizontal="left" vertical="center"/>
    </xf>
    <xf numFmtId="0" fontId="9" fillId="0" borderId="0" xfId="0" applyFont="1" applyAlignment="1">
      <alignment horizontal="right" vertical="center"/>
    </xf>
    <xf numFmtId="168" fontId="4" fillId="0" borderId="0" xfId="0" applyNumberFormat="1" applyFont="1" applyAlignment="1">
      <alignment horizontal="right" vertical="center"/>
    </xf>
    <xf numFmtId="168" fontId="7" fillId="0" borderId="0" xfId="0" applyNumberFormat="1" applyFont="1" applyAlignment="1">
      <alignment horizontal="right" vertical="center"/>
    </xf>
    <xf numFmtId="0" fontId="18" fillId="0" borderId="3" xfId="0" applyFont="1" applyBorder="1" applyAlignment="1">
      <alignment horizontal="center" vertical="center" wrapText="1"/>
    </xf>
    <xf numFmtId="17" fontId="18" fillId="0" borderId="1" xfId="0" quotePrefix="1" applyNumberFormat="1" applyFont="1" applyBorder="1" applyAlignment="1">
      <alignment horizontal="center" vertical="center" wrapText="1"/>
    </xf>
    <xf numFmtId="17" fontId="18" fillId="0" borderId="1" xfId="0" applyNumberFormat="1" applyFont="1" applyBorder="1" applyAlignment="1">
      <alignment horizontal="center" vertical="center" wrapText="1"/>
    </xf>
    <xf numFmtId="17" fontId="18" fillId="0" borderId="4" xfId="0" applyNumberFormat="1" applyFont="1" applyBorder="1" applyAlignment="1">
      <alignment horizontal="center" vertical="center" wrapText="1"/>
    </xf>
    <xf numFmtId="168" fontId="0" fillId="4" borderId="1" xfId="0" applyNumberFormat="1" applyFill="1" applyBorder="1"/>
    <xf numFmtId="171" fontId="18" fillId="4" borderId="1" xfId="0" applyNumberFormat="1" applyFont="1" applyFill="1" applyBorder="1" applyAlignment="1">
      <alignment horizontal="center"/>
    </xf>
    <xf numFmtId="0" fontId="0" fillId="0" borderId="2" xfId="0" applyBorder="1"/>
    <xf numFmtId="0" fontId="0" fillId="4" borderId="2" xfId="0" applyFill="1" applyBorder="1"/>
    <xf numFmtId="0" fontId="18" fillId="5" borderId="5" xfId="0" applyFont="1" applyFill="1" applyBorder="1" applyAlignment="1">
      <alignment horizontal="center"/>
    </xf>
    <xf numFmtId="168" fontId="18" fillId="5" borderId="1" xfId="0" applyNumberFormat="1" applyFont="1" applyFill="1" applyBorder="1"/>
    <xf numFmtId="0" fontId="18" fillId="0" borderId="0" xfId="0" applyFont="1"/>
    <xf numFmtId="0" fontId="5" fillId="3" borderId="1" xfId="0" applyFont="1" applyFill="1" applyBorder="1" applyAlignment="1">
      <alignment horizontal="left" vertical="center"/>
    </xf>
    <xf numFmtId="168" fontId="0" fillId="0" borderId="1" xfId="0" applyNumberFormat="1" applyBorder="1"/>
    <xf numFmtId="171" fontId="18" fillId="0" borderId="1" xfId="0" applyNumberFormat="1" applyFont="1" applyBorder="1" applyAlignment="1">
      <alignment horizontal="center"/>
    </xf>
    <xf numFmtId="1" fontId="6" fillId="0" borderId="0" xfId="0" applyNumberFormat="1" applyFont="1" applyAlignment="1">
      <alignment horizontal="left" vertical="center"/>
    </xf>
    <xf numFmtId="1" fontId="0" fillId="0" borderId="0" xfId="0" applyNumberFormat="1" applyAlignment="1">
      <alignment horizontal="left" vertical="center"/>
    </xf>
    <xf numFmtId="0" fontId="6" fillId="0" borderId="0" xfId="0" applyFont="1" applyAlignment="1">
      <alignment horizontal="right" vertical="center"/>
    </xf>
    <xf numFmtId="169" fontId="0" fillId="0" borderId="0" xfId="0" applyNumberFormat="1" applyAlignment="1">
      <alignment horizontal="right" vertical="center"/>
    </xf>
    <xf numFmtId="0" fontId="0" fillId="0" borderId="0" xfId="0" applyAlignment="1">
      <alignment horizontal="right" vertical="center"/>
    </xf>
    <xf numFmtId="173" fontId="0" fillId="0" borderId="0" xfId="0" applyNumberFormat="1" applyAlignment="1">
      <alignment horizontal="right" vertical="center"/>
    </xf>
    <xf numFmtId="0" fontId="4" fillId="4" borderId="2" xfId="0" applyFont="1" applyFill="1" applyBorder="1"/>
    <xf numFmtId="0" fontId="16" fillId="0" borderId="1" xfId="0" applyFont="1" applyBorder="1" applyAlignment="1">
      <alignment vertical="center" wrapText="1"/>
    </xf>
    <xf numFmtId="0" fontId="16" fillId="0" borderId="1" xfId="0" applyFont="1" applyBorder="1" applyAlignment="1" applyProtection="1">
      <alignment horizontal="left" vertical="center" wrapText="1"/>
      <protection locked="0"/>
    </xf>
    <xf numFmtId="0" fontId="16" fillId="0" borderId="1" xfId="0" applyFont="1" applyBorder="1" applyAlignment="1">
      <alignment horizontal="left" vertical="center"/>
    </xf>
    <xf numFmtId="0" fontId="20" fillId="0" borderId="1" xfId="0" applyFont="1" applyBorder="1" applyAlignment="1">
      <alignment horizontal="left" vertical="center"/>
    </xf>
    <xf numFmtId="0" fontId="16" fillId="0" borderId="1" xfId="1" applyFont="1" applyFill="1" applyBorder="1" applyAlignment="1">
      <alignment horizontal="left" vertical="center" wrapText="1"/>
    </xf>
    <xf numFmtId="0" fontId="16" fillId="0" borderId="1" xfId="0" applyFont="1" applyBorder="1" applyAlignment="1">
      <alignment vertical="center"/>
    </xf>
    <xf numFmtId="0" fontId="22" fillId="0" borderId="1" xfId="0" applyFont="1" applyBorder="1" applyAlignment="1">
      <alignment horizontal="left" vertical="center" wrapText="1"/>
    </xf>
    <xf numFmtId="167" fontId="22" fillId="0" borderId="1" xfId="0" applyNumberFormat="1" applyFont="1" applyBorder="1" applyAlignment="1">
      <alignment horizontal="center" vertical="center"/>
    </xf>
    <xf numFmtId="0" fontId="23" fillId="0" borderId="1" xfId="0" applyFont="1" applyBorder="1" applyAlignment="1">
      <alignment vertical="center" wrapText="1"/>
    </xf>
    <xf numFmtId="14" fontId="23" fillId="0" borderId="1" xfId="0" applyNumberFormat="1" applyFont="1" applyBorder="1" applyAlignment="1">
      <alignment vertical="center" wrapText="1"/>
    </xf>
    <xf numFmtId="0" fontId="23" fillId="0" borderId="1" xfId="0" applyFont="1" applyBorder="1" applyAlignment="1">
      <alignment horizontal="left" vertical="center" wrapText="1"/>
    </xf>
    <xf numFmtId="49" fontId="23" fillId="0" borderId="1" xfId="0" applyNumberFormat="1" applyFont="1" applyBorder="1" applyAlignment="1">
      <alignment horizontal="right" vertical="center" wrapText="1"/>
    </xf>
    <xf numFmtId="173" fontId="23" fillId="0" borderId="1" xfId="0" applyNumberFormat="1" applyFont="1" applyBorder="1" applyAlignment="1">
      <alignment horizontal="right" vertical="center" wrapText="1"/>
    </xf>
    <xf numFmtId="16" fontId="24" fillId="0" borderId="1" xfId="17" applyNumberFormat="1" applyFont="1" applyBorder="1" applyAlignment="1" applyProtection="1">
      <alignment horizontal="left" vertical="center" wrapText="1"/>
      <protection locked="0"/>
    </xf>
    <xf numFmtId="16" fontId="16" fillId="0" borderId="1" xfId="17" applyNumberFormat="1" applyFont="1" applyBorder="1" applyAlignment="1" applyProtection="1">
      <alignment horizontal="left" vertical="center" wrapText="1"/>
      <protection locked="0"/>
    </xf>
    <xf numFmtId="14" fontId="24" fillId="0" borderId="1" xfId="0" applyNumberFormat="1" applyFont="1" applyBorder="1" applyAlignment="1">
      <alignment horizontal="center" vertical="center"/>
    </xf>
    <xf numFmtId="14" fontId="23" fillId="0" borderId="1" xfId="0" applyNumberFormat="1" applyFont="1" applyBorder="1" applyAlignment="1">
      <alignment horizontal="center" vertical="center" wrapText="1"/>
    </xf>
    <xf numFmtId="0" fontId="24" fillId="0" borderId="1" xfId="0" applyFont="1" applyBorder="1" applyAlignment="1">
      <alignment horizontal="left" vertical="center" wrapText="1"/>
    </xf>
    <xf numFmtId="0" fontId="24" fillId="0" borderId="1" xfId="0" applyFont="1" applyBorder="1" applyAlignment="1">
      <alignment horizontal="right" vertical="center" wrapText="1"/>
    </xf>
    <xf numFmtId="3" fontId="25" fillId="3" borderId="1" xfId="0" applyNumberFormat="1" applyFont="1" applyFill="1" applyBorder="1" applyAlignment="1">
      <alignment horizontal="right" vertical="center"/>
    </xf>
    <xf numFmtId="0" fontId="26" fillId="0" borderId="1" xfId="0" applyFont="1" applyBorder="1" applyAlignment="1">
      <alignment vertical="center" wrapText="1"/>
    </xf>
    <xf numFmtId="14" fontId="25" fillId="0" borderId="1" xfId="0" applyNumberFormat="1" applyFont="1" applyBorder="1" applyAlignment="1">
      <alignment horizontal="center" vertical="center"/>
    </xf>
    <xf numFmtId="0" fontId="25" fillId="0" borderId="1" xfId="0" applyFont="1" applyBorder="1" applyAlignment="1">
      <alignment horizontal="left" vertical="center" wrapText="1"/>
    </xf>
    <xf numFmtId="0" fontId="25" fillId="0" borderId="1" xfId="0" applyFont="1" applyBorder="1" applyAlignment="1">
      <alignment horizontal="right" vertical="center"/>
    </xf>
    <xf numFmtId="173" fontId="25" fillId="0" borderId="1" xfId="4" applyNumberFormat="1" applyFont="1" applyFill="1" applyBorder="1" applyAlignment="1" applyProtection="1">
      <alignment horizontal="right" vertical="center" wrapText="1"/>
      <protection locked="0"/>
    </xf>
    <xf numFmtId="0" fontId="22" fillId="0" borderId="1" xfId="0" applyFont="1" applyBorder="1" applyAlignment="1">
      <alignment horizontal="center" vertical="center"/>
    </xf>
    <xf numFmtId="14" fontId="22" fillId="0" borderId="1" xfId="0" applyNumberFormat="1" applyFont="1" applyBorder="1" applyAlignment="1">
      <alignment horizontal="center" vertical="center"/>
    </xf>
    <xf numFmtId="0" fontId="22" fillId="3" borderId="1" xfId="0" applyFont="1" applyFill="1" applyBorder="1" applyAlignment="1">
      <alignment horizontal="left" vertical="center" wrapText="1"/>
    </xf>
    <xf numFmtId="0" fontId="24" fillId="0" borderId="1" xfId="0" applyFont="1" applyBorder="1" applyAlignment="1" applyProtection="1">
      <alignment vertical="center" wrapText="1"/>
      <protection locked="0"/>
    </xf>
    <xf numFmtId="14" fontId="27" fillId="0" borderId="1" xfId="0" applyNumberFormat="1" applyFont="1" applyBorder="1" applyAlignment="1">
      <alignment vertical="center" wrapText="1"/>
    </xf>
    <xf numFmtId="0" fontId="27" fillId="0" borderId="1" xfId="0" applyFont="1" applyBorder="1" applyAlignment="1">
      <alignment horizontal="left" vertical="center" wrapText="1"/>
    </xf>
    <xf numFmtId="49" fontId="27" fillId="0" borderId="1" xfId="0" applyNumberFormat="1" applyFont="1" applyBorder="1" applyAlignment="1">
      <alignment horizontal="right" vertical="center" wrapText="1"/>
    </xf>
    <xf numFmtId="173" fontId="27" fillId="0" borderId="1" xfId="0" applyNumberFormat="1" applyFont="1" applyBorder="1" applyAlignment="1">
      <alignment horizontal="right" vertical="center" wrapText="1"/>
    </xf>
    <xf numFmtId="0" fontId="24" fillId="0" borderId="1" xfId="0" applyFont="1" applyBorder="1" applyAlignment="1">
      <alignment vertical="center" wrapText="1"/>
    </xf>
    <xf numFmtId="14" fontId="24" fillId="0" borderId="1" xfId="0" applyNumberFormat="1" applyFont="1" applyBorder="1" applyAlignment="1">
      <alignment horizontal="center" vertical="center" wrapText="1"/>
    </xf>
    <xf numFmtId="0" fontId="24" fillId="0" borderId="1" xfId="0" applyFont="1" applyBorder="1" applyAlignment="1" applyProtection="1">
      <alignment horizontal="left" vertical="center" wrapText="1"/>
      <protection locked="0"/>
    </xf>
    <xf numFmtId="1" fontId="27" fillId="0" borderId="1" xfId="0" applyNumberFormat="1" applyFont="1" applyBorder="1" applyAlignment="1">
      <alignment horizontal="center" vertical="center"/>
    </xf>
    <xf numFmtId="0" fontId="24" fillId="0" borderId="1" xfId="17" applyFont="1" applyBorder="1" applyAlignment="1" applyProtection="1">
      <alignment horizontal="left" vertical="center" wrapText="1"/>
      <protection locked="0"/>
    </xf>
    <xf numFmtId="0" fontId="28" fillId="3" borderId="1" xfId="0" applyFont="1" applyFill="1" applyBorder="1" applyAlignment="1">
      <alignment horizontal="center" vertical="center" wrapText="1"/>
    </xf>
    <xf numFmtId="14" fontId="28" fillId="3" borderId="1" xfId="0" applyNumberFormat="1" applyFont="1" applyFill="1" applyBorder="1" applyAlignment="1">
      <alignment horizontal="center" vertical="center" wrapText="1"/>
    </xf>
    <xf numFmtId="2" fontId="28" fillId="3" borderId="1" xfId="0" applyNumberFormat="1" applyFont="1" applyFill="1" applyBorder="1" applyAlignment="1">
      <alignment horizontal="left" vertical="center" wrapText="1"/>
    </xf>
    <xf numFmtId="14" fontId="24" fillId="0" borderId="1" xfId="0" applyNumberFormat="1" applyFont="1" applyBorder="1" applyAlignment="1" applyProtection="1">
      <alignment horizontal="center" vertical="center" wrapText="1"/>
      <protection locked="0"/>
    </xf>
    <xf numFmtId="0" fontId="25" fillId="3" borderId="1" xfId="0" applyFont="1" applyFill="1" applyBorder="1" applyAlignment="1">
      <alignment horizontal="right" vertical="center"/>
    </xf>
    <xf numFmtId="167" fontId="25" fillId="3" borderId="1" xfId="0" applyNumberFormat="1" applyFont="1" applyFill="1" applyBorder="1" applyAlignment="1">
      <alignment horizontal="center" vertical="center"/>
    </xf>
    <xf numFmtId="0" fontId="23" fillId="0" borderId="1" xfId="0" applyFont="1" applyBorder="1" applyAlignment="1">
      <alignment horizontal="center" vertical="center" wrapText="1"/>
    </xf>
    <xf numFmtId="170" fontId="22" fillId="0" borderId="1" xfId="0" applyNumberFormat="1" applyFont="1" applyBorder="1" applyAlignment="1">
      <alignment horizontal="left" vertical="center" wrapText="1"/>
    </xf>
    <xf numFmtId="0" fontId="23" fillId="0" borderId="1" xfId="0" applyFont="1" applyBorder="1" applyAlignment="1">
      <alignment horizontal="right" vertical="center" wrapText="1"/>
    </xf>
    <xf numFmtId="2" fontId="28" fillId="3" borderId="1" xfId="0" applyNumberFormat="1" applyFont="1" applyFill="1" applyBorder="1" applyAlignment="1">
      <alignment horizontal="right" vertical="center" wrapText="1"/>
    </xf>
    <xf numFmtId="0" fontId="22" fillId="0" borderId="1" xfId="0" applyFont="1" applyBorder="1" applyAlignment="1">
      <alignment horizontal="right" vertical="center"/>
    </xf>
    <xf numFmtId="174" fontId="27" fillId="0" borderId="1" xfId="0" applyNumberFormat="1" applyFont="1" applyBorder="1" applyAlignment="1">
      <alignment horizontal="right" vertical="center" wrapText="1"/>
    </xf>
    <xf numFmtId="175" fontId="27" fillId="0" borderId="1" xfId="0" applyNumberFormat="1" applyFont="1" applyBorder="1" applyAlignment="1">
      <alignment horizontal="right" vertical="center"/>
    </xf>
    <xf numFmtId="14" fontId="27" fillId="0" borderId="1" xfId="0" applyNumberFormat="1" applyFont="1" applyBorder="1" applyAlignment="1">
      <alignment horizontal="center" vertical="center"/>
    </xf>
    <xf numFmtId="0" fontId="27" fillId="0" borderId="1" xfId="0" applyFont="1" applyBorder="1" applyAlignment="1">
      <alignment horizontal="right" vertical="center"/>
    </xf>
    <xf numFmtId="14" fontId="22" fillId="0" borderId="1" xfId="0" applyNumberFormat="1" applyFont="1" applyBorder="1" applyAlignment="1">
      <alignment horizontal="center" vertical="center" wrapText="1"/>
    </xf>
    <xf numFmtId="14" fontId="22" fillId="0" borderId="1" xfId="18" applyNumberFormat="1" applyFont="1" applyBorder="1" applyAlignment="1">
      <alignment horizontal="center" vertical="center"/>
    </xf>
    <xf numFmtId="0" fontId="23" fillId="0" borderId="1" xfId="0" applyFont="1" applyBorder="1" applyAlignment="1">
      <alignment horizontal="left" vertical="center"/>
    </xf>
    <xf numFmtId="0" fontId="22" fillId="0" borderId="1" xfId="18" applyFont="1" applyBorder="1" applyAlignment="1">
      <alignment horizontal="right" vertical="center"/>
    </xf>
    <xf numFmtId="0" fontId="22" fillId="0" borderId="1" xfId="1" applyFont="1" applyFill="1" applyBorder="1" applyAlignment="1">
      <alignment horizontal="left" vertical="center" wrapText="1"/>
    </xf>
    <xf numFmtId="0" fontId="25" fillId="0" borderId="1" xfId="0" applyFont="1" applyBorder="1" applyAlignment="1" applyProtection="1">
      <alignment horizontal="center" vertical="center" wrapText="1"/>
      <protection locked="0"/>
    </xf>
    <xf numFmtId="14" fontId="25" fillId="0" borderId="1" xfId="0" applyNumberFormat="1" applyFont="1" applyBorder="1" applyAlignment="1" applyProtection="1">
      <alignment horizontal="center" vertical="center" wrapText="1"/>
      <protection locked="0"/>
    </xf>
    <xf numFmtId="3" fontId="25" fillId="0" borderId="1" xfId="0" applyNumberFormat="1" applyFont="1" applyBorder="1" applyAlignment="1">
      <alignment horizontal="left" vertical="center" wrapText="1"/>
    </xf>
    <xf numFmtId="168" fontId="25" fillId="0" borderId="1" xfId="4" applyNumberFormat="1" applyFont="1" applyFill="1" applyBorder="1" applyAlignment="1" applyProtection="1">
      <alignment horizontal="right" vertical="center" wrapText="1"/>
      <protection locked="0"/>
    </xf>
    <xf numFmtId="1" fontId="24" fillId="0" borderId="1" xfId="17" applyNumberFormat="1" applyFont="1" applyBorder="1" applyAlignment="1" applyProtection="1">
      <alignment horizontal="right" vertical="center" wrapText="1"/>
      <protection locked="0"/>
    </xf>
    <xf numFmtId="0" fontId="23" fillId="3" borderId="1" xfId="0" applyFont="1" applyFill="1" applyBorder="1" applyAlignment="1">
      <alignment horizontal="center" vertical="center" wrapText="1"/>
    </xf>
    <xf numFmtId="14" fontId="23" fillId="3" borderId="1" xfId="0" applyNumberFormat="1" applyFont="1" applyFill="1" applyBorder="1" applyAlignment="1">
      <alignment horizontal="center" vertical="center" wrapText="1"/>
    </xf>
    <xf numFmtId="14" fontId="22" fillId="0" borderId="1" xfId="18" applyNumberFormat="1" applyFont="1" applyBorder="1" applyAlignment="1">
      <alignment horizontal="left" vertical="center"/>
    </xf>
    <xf numFmtId="14" fontId="29" fillId="0" borderId="1" xfId="0" applyNumberFormat="1" applyFont="1" applyBorder="1" applyAlignment="1">
      <alignment horizontal="center" vertical="center" wrapText="1"/>
    </xf>
    <xf numFmtId="0" fontId="23" fillId="3" borderId="1" xfId="0" applyFont="1" applyFill="1" applyBorder="1" applyAlignment="1">
      <alignment horizontal="left" vertical="center" wrapText="1"/>
    </xf>
    <xf numFmtId="14" fontId="23" fillId="0" borderId="1" xfId="0" applyNumberFormat="1" applyFont="1" applyBorder="1" applyAlignment="1">
      <alignment horizontal="left" vertical="center" wrapText="1"/>
    </xf>
    <xf numFmtId="0" fontId="28" fillId="3" borderId="1" xfId="0" applyFont="1" applyFill="1" applyBorder="1" applyAlignment="1">
      <alignment horizontal="center" vertical="center"/>
    </xf>
    <xf numFmtId="169" fontId="28" fillId="3" borderId="1" xfId="0" applyNumberFormat="1" applyFont="1" applyFill="1" applyBorder="1" applyAlignment="1">
      <alignment horizontal="center" vertical="center"/>
    </xf>
    <xf numFmtId="14" fontId="23" fillId="0" borderId="1" xfId="0" applyNumberFormat="1" applyFont="1" applyBorder="1" applyAlignment="1">
      <alignment horizontal="center" vertical="center"/>
    </xf>
    <xf numFmtId="173" fontId="23" fillId="0" borderId="1" xfId="0" applyNumberFormat="1" applyFont="1" applyBorder="1" applyAlignment="1">
      <alignment horizontal="right" vertical="center"/>
    </xf>
    <xf numFmtId="14" fontId="23" fillId="3" borderId="1" xfId="18" applyNumberFormat="1" applyFont="1" applyFill="1" applyBorder="1" applyAlignment="1" applyProtection="1">
      <alignment horizontal="center" vertical="center" wrapText="1"/>
      <protection locked="0"/>
    </xf>
    <xf numFmtId="0" fontId="27" fillId="0" borderId="1" xfId="0" applyFont="1" applyBorder="1" applyAlignment="1" applyProtection="1">
      <alignment horizontal="left" vertical="center" wrapText="1"/>
      <protection locked="0"/>
    </xf>
    <xf numFmtId="0" fontId="34" fillId="0" borderId="1" xfId="0" applyFont="1" applyBorder="1" applyAlignment="1">
      <alignment horizontal="left" vertical="center" wrapText="1"/>
    </xf>
    <xf numFmtId="16" fontId="35" fillId="0" borderId="1" xfId="17" applyNumberFormat="1" applyFont="1" applyBorder="1" applyAlignment="1" applyProtection="1">
      <alignment horizontal="left" vertical="center" wrapText="1"/>
      <protection locked="0"/>
    </xf>
    <xf numFmtId="0" fontId="35" fillId="0" borderId="1" xfId="17" applyFont="1" applyBorder="1" applyAlignment="1" applyProtection="1">
      <alignment horizontal="center" vertical="center" wrapText="1"/>
      <protection locked="0"/>
    </xf>
    <xf numFmtId="14" fontId="35" fillId="0" borderId="1" xfId="0" applyNumberFormat="1" applyFont="1" applyBorder="1" applyAlignment="1">
      <alignment horizontal="center" vertical="center"/>
    </xf>
    <xf numFmtId="0" fontId="1" fillId="0" borderId="1" xfId="0" applyFont="1" applyBorder="1" applyAlignment="1">
      <alignment vertical="center" wrapText="1"/>
    </xf>
    <xf numFmtId="14" fontId="1" fillId="0" borderId="1" xfId="0" applyNumberFormat="1" applyFont="1" applyBorder="1" applyAlignment="1">
      <alignment vertical="center" wrapText="1"/>
    </xf>
    <xf numFmtId="0" fontId="1" fillId="0" borderId="1" xfId="0" applyFont="1" applyBorder="1" applyAlignment="1">
      <alignment horizontal="left" vertical="center" wrapText="1"/>
    </xf>
    <xf numFmtId="0" fontId="35" fillId="0" borderId="1" xfId="0" applyFont="1" applyBorder="1" applyAlignment="1">
      <alignment horizontal="left" vertical="center" wrapText="1"/>
    </xf>
    <xf numFmtId="0" fontId="35" fillId="0" borderId="1" xfId="0" applyFont="1" applyBorder="1" applyAlignment="1">
      <alignment horizontal="right" vertical="center" wrapText="1"/>
    </xf>
    <xf numFmtId="173" fontId="1" fillId="0" borderId="1" xfId="0" applyNumberFormat="1" applyFont="1" applyBorder="1" applyAlignment="1">
      <alignment horizontal="right" vertical="center" wrapText="1"/>
    </xf>
    <xf numFmtId="0" fontId="20" fillId="0" borderId="1" xfId="0" applyFont="1" applyBorder="1" applyAlignment="1">
      <alignment horizontal="left" vertical="center" wrapText="1"/>
    </xf>
    <xf numFmtId="0" fontId="34" fillId="0" borderId="1" xfId="0" applyFont="1" applyBorder="1" applyAlignment="1">
      <alignment horizontal="center" vertical="center" wrapText="1"/>
    </xf>
    <xf numFmtId="167" fontId="34" fillId="0" borderId="1" xfId="0" applyNumberFormat="1" applyFont="1" applyBorder="1" applyAlignment="1">
      <alignment horizontal="center" vertical="center"/>
    </xf>
    <xf numFmtId="49" fontId="1" fillId="0" borderId="1" xfId="0" applyNumberFormat="1" applyFont="1" applyBorder="1" applyAlignment="1">
      <alignment horizontal="right" vertical="center" wrapText="1"/>
    </xf>
    <xf numFmtId="0" fontId="34" fillId="3" borderId="1" xfId="1" applyFont="1" applyFill="1" applyBorder="1" applyAlignment="1">
      <alignment horizontal="left" vertical="center" wrapText="1"/>
    </xf>
    <xf numFmtId="0" fontId="34" fillId="3" borderId="1" xfId="1" applyFont="1" applyFill="1" applyBorder="1" applyAlignment="1">
      <alignment horizontal="center" vertical="center" wrapText="1"/>
    </xf>
    <xf numFmtId="14" fontId="34" fillId="3" borderId="1" xfId="1" applyNumberFormat="1" applyFont="1" applyFill="1" applyBorder="1" applyAlignment="1">
      <alignment horizontal="center" vertical="center" wrapText="1"/>
    </xf>
    <xf numFmtId="14" fontId="1" fillId="0" borderId="1" xfId="0" applyNumberFormat="1" applyFont="1" applyBorder="1" applyAlignment="1">
      <alignment horizontal="left" vertical="center" wrapText="1"/>
    </xf>
    <xf numFmtId="0" fontId="36" fillId="0" borderId="1" xfId="0" applyFont="1" applyBorder="1" applyAlignment="1">
      <alignment horizontal="center" vertical="center"/>
    </xf>
    <xf numFmtId="0" fontId="1" fillId="0" borderId="1" xfId="0" applyFont="1" applyBorder="1" applyAlignment="1">
      <alignment horizontal="center" vertical="center" wrapText="1"/>
    </xf>
    <xf numFmtId="14" fontId="1" fillId="0" borderId="1" xfId="0" applyNumberFormat="1" applyFont="1" applyBorder="1" applyAlignment="1">
      <alignment horizontal="center" vertical="center" wrapText="1"/>
    </xf>
    <xf numFmtId="14" fontId="34" fillId="0" borderId="1" xfId="0" applyNumberFormat="1" applyFont="1" applyBorder="1" applyAlignment="1">
      <alignment horizontal="center" vertical="center" wrapText="1"/>
    </xf>
    <xf numFmtId="14" fontId="37" fillId="0" borderId="1" xfId="0" applyNumberFormat="1" applyFont="1" applyBorder="1" applyAlignment="1">
      <alignment horizontal="center" vertical="center"/>
    </xf>
    <xf numFmtId="0" fontId="38" fillId="0" borderId="1" xfId="0" applyFont="1" applyBorder="1" applyAlignment="1">
      <alignment vertical="center" wrapText="1"/>
    </xf>
    <xf numFmtId="0" fontId="37" fillId="0" borderId="1" xfId="0" applyFont="1" applyBorder="1" applyAlignment="1">
      <alignment horizontal="left" vertical="center" wrapText="1"/>
    </xf>
    <xf numFmtId="173" fontId="37" fillId="0" borderId="1" xfId="4" applyNumberFormat="1" applyFont="1" applyFill="1" applyBorder="1" applyAlignment="1" applyProtection="1">
      <alignment horizontal="right" vertical="center" wrapText="1"/>
      <protection locked="0"/>
    </xf>
    <xf numFmtId="0" fontId="37" fillId="0" borderId="1" xfId="0" applyFont="1" applyBorder="1" applyAlignment="1">
      <alignment vertical="center"/>
    </xf>
    <xf numFmtId="0" fontId="37" fillId="0" borderId="1" xfId="0" applyFont="1" applyBorder="1" applyAlignment="1">
      <alignment horizontal="left" vertical="center"/>
    </xf>
    <xf numFmtId="0" fontId="37" fillId="0" borderId="1" xfId="0" applyFont="1" applyBorder="1" applyAlignment="1">
      <alignment horizontal="right" vertical="center"/>
    </xf>
    <xf numFmtId="0" fontId="39" fillId="3" borderId="1" xfId="0" applyFont="1" applyFill="1" applyBorder="1" applyAlignment="1">
      <alignment horizontal="center" vertical="center" wrapText="1"/>
    </xf>
    <xf numFmtId="0" fontId="39" fillId="3" borderId="1" xfId="0" applyFont="1" applyFill="1" applyBorder="1" applyAlignment="1">
      <alignment horizontal="center" vertical="center"/>
    </xf>
    <xf numFmtId="169" fontId="39" fillId="3" borderId="1" xfId="0" applyNumberFormat="1" applyFont="1" applyFill="1" applyBorder="1" applyAlignment="1">
      <alignment horizontal="center" vertical="center"/>
    </xf>
    <xf numFmtId="2" fontId="39" fillId="3" borderId="1" xfId="0" applyNumberFormat="1" applyFont="1" applyFill="1" applyBorder="1" applyAlignment="1">
      <alignment horizontal="left" vertical="center" wrapText="1"/>
    </xf>
    <xf numFmtId="2" fontId="39" fillId="3" borderId="1" xfId="0" applyNumberFormat="1" applyFont="1" applyFill="1" applyBorder="1" applyAlignment="1">
      <alignment horizontal="right" vertical="center" wrapText="1"/>
    </xf>
    <xf numFmtId="173" fontId="37" fillId="3" borderId="1" xfId="0" applyNumberFormat="1" applyFont="1" applyFill="1" applyBorder="1" applyAlignment="1">
      <alignment horizontal="right" vertical="center"/>
    </xf>
    <xf numFmtId="2" fontId="39" fillId="3" borderId="1" xfId="0" applyNumberFormat="1" applyFont="1" applyFill="1" applyBorder="1" applyAlignment="1">
      <alignment horizontal="center" vertical="center" wrapText="1"/>
    </xf>
    <xf numFmtId="14" fontId="39" fillId="3" borderId="1" xfId="0" applyNumberFormat="1" applyFont="1" applyFill="1" applyBorder="1" applyAlignment="1">
      <alignment horizontal="center" vertical="center" wrapText="1"/>
    </xf>
    <xf numFmtId="0" fontId="40" fillId="0" borderId="1" xfId="0" applyFont="1" applyBorder="1" applyAlignment="1">
      <alignment horizontal="left" vertical="center" wrapText="1"/>
    </xf>
    <xf numFmtId="0" fontId="34" fillId="3" borderId="1" xfId="0" applyFont="1" applyFill="1" applyBorder="1" applyAlignment="1">
      <alignment horizontal="left" vertical="center" wrapText="1"/>
    </xf>
    <xf numFmtId="0" fontId="34" fillId="3" borderId="1" xfId="0" applyFont="1" applyFill="1" applyBorder="1" applyAlignment="1">
      <alignment horizontal="center" vertical="center" wrapText="1"/>
    </xf>
    <xf numFmtId="14" fontId="34" fillId="3" borderId="1" xfId="0" applyNumberFormat="1" applyFont="1" applyFill="1" applyBorder="1" applyAlignment="1">
      <alignment horizontal="center" vertical="center" wrapText="1"/>
    </xf>
    <xf numFmtId="0" fontId="34" fillId="3" borderId="1" xfId="0" applyFont="1" applyFill="1" applyBorder="1" applyAlignment="1">
      <alignment horizontal="center" vertical="center"/>
    </xf>
    <xf numFmtId="49" fontId="34" fillId="0" borderId="1" xfId="0" applyNumberFormat="1" applyFont="1" applyBorder="1" applyAlignment="1">
      <alignment horizontal="right" vertical="center" wrapText="1"/>
    </xf>
    <xf numFmtId="173" fontId="34" fillId="3" borderId="1" xfId="0" applyNumberFormat="1" applyFont="1" applyFill="1" applyBorder="1" applyAlignment="1">
      <alignment horizontal="right" vertical="center" wrapText="1"/>
    </xf>
    <xf numFmtId="0" fontId="34" fillId="3" borderId="1" xfId="0" applyFont="1" applyFill="1" applyBorder="1" applyAlignment="1">
      <alignment horizontal="right" vertical="center" wrapText="1"/>
    </xf>
    <xf numFmtId="14" fontId="34" fillId="0" borderId="1" xfId="0" applyNumberFormat="1" applyFont="1" applyBorder="1" applyAlignment="1">
      <alignment horizontal="center" vertical="center"/>
    </xf>
    <xf numFmtId="0" fontId="34" fillId="0" borderId="1" xfId="0" applyFont="1" applyBorder="1" applyAlignment="1">
      <alignment horizontal="center" vertical="center"/>
    </xf>
    <xf numFmtId="0" fontId="34" fillId="0" borderId="1" xfId="0" applyFont="1" applyBorder="1" applyAlignment="1">
      <alignment horizontal="right" vertical="center"/>
    </xf>
    <xf numFmtId="173" fontId="34" fillId="0" borderId="1" xfId="0" applyNumberFormat="1" applyFont="1" applyBorder="1" applyAlignment="1">
      <alignment horizontal="right" vertical="center" wrapText="1"/>
    </xf>
    <xf numFmtId="49" fontId="34" fillId="3" borderId="1" xfId="0" applyNumberFormat="1" applyFont="1" applyFill="1" applyBorder="1" applyAlignment="1">
      <alignment horizontal="right" vertical="center" wrapText="1"/>
    </xf>
    <xf numFmtId="14" fontId="1" fillId="3" borderId="1" xfId="0" applyNumberFormat="1" applyFont="1" applyFill="1" applyBorder="1" applyAlignment="1">
      <alignment horizontal="center" vertical="center" wrapText="1"/>
    </xf>
    <xf numFmtId="0" fontId="34" fillId="3" borderId="1" xfId="1" applyFont="1" applyFill="1" applyBorder="1" applyAlignment="1">
      <alignment horizontal="right" vertical="center" wrapText="1"/>
    </xf>
    <xf numFmtId="173" fontId="34" fillId="3" borderId="1" xfId="1" applyNumberFormat="1" applyFont="1" applyFill="1" applyBorder="1" applyAlignment="1">
      <alignment horizontal="right" vertical="center" wrapText="1"/>
    </xf>
    <xf numFmtId="0" fontId="34" fillId="0" borderId="1" xfId="0" applyFont="1" applyBorder="1" applyAlignment="1" applyProtection="1">
      <alignment horizontal="justify" vertical="center" wrapText="1"/>
      <protection locked="0"/>
    </xf>
    <xf numFmtId="14" fontId="17" fillId="0" borderId="1" xfId="0" applyNumberFormat="1" applyFont="1" applyBorder="1" applyAlignment="1">
      <alignment horizontal="center" vertical="center" wrapText="1"/>
    </xf>
    <xf numFmtId="175" fontId="40" fillId="0" borderId="1" xfId="0" applyNumberFormat="1" applyFont="1" applyBorder="1" applyAlignment="1">
      <alignment horizontal="right" vertical="center"/>
    </xf>
    <xf numFmtId="0" fontId="17" fillId="0" borderId="1" xfId="0" applyFont="1" applyBorder="1" applyAlignment="1">
      <alignment horizontal="center" vertical="center" wrapText="1"/>
    </xf>
    <xf numFmtId="0" fontId="1" fillId="0" borderId="1" xfId="0" applyFont="1" applyBorder="1" applyAlignment="1">
      <alignment horizontal="right" vertical="center" wrapText="1"/>
    </xf>
    <xf numFmtId="14" fontId="34" fillId="0" borderId="1" xfId="18" applyNumberFormat="1" applyFont="1" applyBorder="1" applyAlignment="1">
      <alignment horizontal="left" vertical="center"/>
    </xf>
    <xf numFmtId="0" fontId="34" fillId="0" borderId="1" xfId="18" applyFont="1" applyBorder="1" applyAlignment="1">
      <alignment horizontal="right" vertical="center"/>
    </xf>
    <xf numFmtId="14" fontId="34" fillId="0" borderId="1" xfId="18" applyNumberFormat="1" applyFont="1" applyBorder="1" applyAlignment="1">
      <alignment horizontal="center" vertical="center"/>
    </xf>
    <xf numFmtId="0" fontId="34" fillId="0" borderId="1" xfId="0" applyFont="1" applyBorder="1" applyAlignment="1">
      <alignment horizontal="left" vertical="center"/>
    </xf>
    <xf numFmtId="0" fontId="1" fillId="0" borderId="1" xfId="0" applyFont="1" applyBorder="1" applyAlignment="1">
      <alignment horizontal="left" vertical="center"/>
    </xf>
    <xf numFmtId="14" fontId="1" fillId="0" borderId="1" xfId="0" applyNumberFormat="1" applyFont="1" applyBorder="1" applyAlignment="1">
      <alignment horizontal="center" vertical="center"/>
    </xf>
    <xf numFmtId="173" fontId="1" fillId="0" borderId="1" xfId="0" applyNumberFormat="1" applyFont="1" applyBorder="1" applyAlignment="1">
      <alignment horizontal="right" vertical="center"/>
    </xf>
    <xf numFmtId="0" fontId="1" fillId="0" borderId="1" xfId="0" applyFont="1" applyBorder="1" applyAlignment="1">
      <alignment horizontal="center" vertical="center"/>
    </xf>
    <xf numFmtId="169" fontId="34" fillId="0" borderId="1" xfId="0" applyNumberFormat="1" applyFont="1" applyBorder="1" applyAlignment="1">
      <alignment horizontal="center" vertical="center" wrapText="1"/>
    </xf>
    <xf numFmtId="0" fontId="35" fillId="0" borderId="1" xfId="0" applyFont="1" applyBorder="1" applyAlignment="1" applyProtection="1">
      <alignment vertical="center" wrapText="1"/>
      <protection locked="0"/>
    </xf>
    <xf numFmtId="14" fontId="40" fillId="0" borderId="1" xfId="0" applyNumberFormat="1" applyFont="1" applyBorder="1" applyAlignment="1">
      <alignment vertical="center" wrapText="1"/>
    </xf>
    <xf numFmtId="49" fontId="40" fillId="0" borderId="1" xfId="0" applyNumberFormat="1" applyFont="1" applyBorder="1" applyAlignment="1">
      <alignment horizontal="right" vertical="center" wrapText="1"/>
    </xf>
    <xf numFmtId="173" fontId="40" fillId="0" borderId="1" xfId="0" applyNumberFormat="1" applyFont="1" applyBorder="1" applyAlignment="1">
      <alignment horizontal="right" vertical="center" wrapText="1"/>
    </xf>
    <xf numFmtId="14" fontId="35" fillId="0" borderId="1" xfId="0" applyNumberFormat="1" applyFont="1" applyBorder="1" applyAlignment="1" applyProtection="1">
      <alignment horizontal="center" vertical="center" wrapText="1"/>
      <protection locked="0"/>
    </xf>
    <xf numFmtId="14" fontId="37" fillId="0" borderId="1" xfId="0" applyNumberFormat="1" applyFont="1" applyBorder="1" applyAlignment="1" applyProtection="1">
      <alignment horizontal="left" vertical="center" wrapText="1"/>
      <protection locked="0"/>
    </xf>
    <xf numFmtId="0" fontId="37" fillId="0" borderId="1" xfId="0" applyFont="1" applyBorder="1" applyAlignment="1" applyProtection="1">
      <alignment horizontal="center" vertical="center" wrapText="1"/>
      <protection locked="0"/>
    </xf>
    <xf numFmtId="14" fontId="37" fillId="0" borderId="1" xfId="0" applyNumberFormat="1" applyFont="1" applyBorder="1" applyAlignment="1" applyProtection="1">
      <alignment horizontal="center" vertical="center" wrapText="1"/>
      <protection locked="0"/>
    </xf>
    <xf numFmtId="0" fontId="38" fillId="0" borderId="1" xfId="0" applyFont="1" applyBorder="1" applyAlignment="1">
      <alignment horizontal="left" vertical="center" wrapText="1"/>
    </xf>
    <xf numFmtId="173" fontId="37" fillId="0" borderId="1" xfId="30" applyNumberFormat="1" applyFont="1" applyFill="1" applyBorder="1" applyAlignment="1" applyProtection="1">
      <alignment horizontal="right" vertical="center" wrapText="1"/>
      <protection locked="0"/>
    </xf>
    <xf numFmtId="3" fontId="37" fillId="0" borderId="1" xfId="0" applyNumberFormat="1" applyFont="1" applyBorder="1" applyAlignment="1">
      <alignment horizontal="left" vertical="center" wrapText="1"/>
    </xf>
    <xf numFmtId="168" fontId="37" fillId="0" borderId="1" xfId="30" applyNumberFormat="1" applyFont="1" applyFill="1" applyBorder="1" applyAlignment="1" applyProtection="1">
      <alignment horizontal="right" vertical="center" wrapText="1"/>
      <protection locked="0"/>
    </xf>
    <xf numFmtId="0" fontId="37" fillId="3" borderId="1" xfId="0" applyFont="1" applyFill="1" applyBorder="1" applyAlignment="1">
      <alignment vertical="center"/>
    </xf>
    <xf numFmtId="0" fontId="37" fillId="3" borderId="1" xfId="0" applyFont="1" applyFill="1" applyBorder="1" applyAlignment="1">
      <alignment horizontal="right" vertical="center"/>
    </xf>
    <xf numFmtId="167" fontId="37" fillId="3" borderId="1" xfId="0" applyNumberFormat="1" applyFont="1" applyFill="1" applyBorder="1" applyAlignment="1">
      <alignment horizontal="center" vertical="center"/>
    </xf>
    <xf numFmtId="0" fontId="37" fillId="3" borderId="1" xfId="0" applyFont="1" applyFill="1" applyBorder="1" applyAlignment="1">
      <alignment horizontal="left" vertical="center" wrapText="1"/>
    </xf>
    <xf numFmtId="0" fontId="37" fillId="3" borderId="1" xfId="0" applyFont="1" applyFill="1" applyBorder="1" applyAlignment="1">
      <alignment horizontal="left" vertical="center"/>
    </xf>
    <xf numFmtId="3" fontId="37" fillId="3" borderId="1" xfId="0" applyNumberFormat="1" applyFont="1" applyFill="1" applyBorder="1" applyAlignment="1">
      <alignment horizontal="right" vertical="center"/>
    </xf>
    <xf numFmtId="0" fontId="37" fillId="3" borderId="1" xfId="0" applyFont="1" applyFill="1" applyBorder="1" applyAlignment="1">
      <alignment horizontal="center" vertical="center"/>
    </xf>
    <xf numFmtId="0" fontId="40" fillId="0" borderId="1" xfId="0" applyFont="1" applyBorder="1" applyAlignment="1">
      <alignment vertical="center" wrapText="1"/>
    </xf>
    <xf numFmtId="0" fontId="35" fillId="0" borderId="1" xfId="0" applyFont="1" applyBorder="1" applyAlignment="1">
      <alignment vertical="center" wrapText="1"/>
    </xf>
    <xf numFmtId="14" fontId="35" fillId="0" borderId="1" xfId="0" applyNumberFormat="1" applyFont="1" applyBorder="1" applyAlignment="1">
      <alignment horizontal="center" vertical="center" wrapText="1"/>
    </xf>
    <xf numFmtId="173" fontId="35" fillId="0" borderId="1" xfId="0" applyNumberFormat="1" applyFont="1" applyBorder="1" applyAlignment="1">
      <alignment horizontal="right" vertical="center" wrapText="1"/>
    </xf>
    <xf numFmtId="0" fontId="41" fillId="0" borderId="1" xfId="0" applyFont="1" applyBorder="1" applyAlignment="1">
      <alignment horizontal="left" vertical="center" wrapText="1"/>
    </xf>
    <xf numFmtId="0" fontId="41" fillId="8" borderId="1" xfId="0" applyFont="1" applyFill="1" applyBorder="1" applyAlignment="1">
      <alignment horizontal="left" vertical="center" wrapText="1"/>
    </xf>
    <xf numFmtId="0" fontId="42" fillId="0" borderId="1" xfId="0" applyFont="1" applyBorder="1" applyAlignment="1">
      <alignment horizontal="center" vertical="center" wrapText="1"/>
    </xf>
    <xf numFmtId="14" fontId="42" fillId="0" borderId="1" xfId="0" applyNumberFormat="1" applyFont="1" applyBorder="1" applyAlignment="1">
      <alignment horizontal="center" vertical="center" wrapText="1"/>
    </xf>
    <xf numFmtId="173" fontId="1" fillId="0" borderId="1" xfId="3" applyNumberFormat="1" applyFont="1" applyFill="1" applyBorder="1" applyAlignment="1">
      <alignment horizontal="right" vertical="center" wrapText="1"/>
    </xf>
    <xf numFmtId="170" fontId="34" fillId="0" borderId="1" xfId="0" applyNumberFormat="1" applyFont="1" applyBorder="1" applyAlignment="1">
      <alignment horizontal="left" vertical="center" wrapText="1"/>
    </xf>
    <xf numFmtId="0" fontId="1" fillId="3" borderId="1" xfId="18" applyFont="1" applyFill="1" applyBorder="1" applyAlignment="1" applyProtection="1">
      <alignment horizontal="center" vertical="center" wrapText="1"/>
      <protection locked="0"/>
    </xf>
    <xf numFmtId="14" fontId="1" fillId="3" borderId="1" xfId="18" applyNumberFormat="1" applyFont="1" applyFill="1" applyBorder="1" applyAlignment="1" applyProtection="1">
      <alignment horizontal="center" vertical="center" wrapText="1"/>
      <protection locked="0"/>
    </xf>
    <xf numFmtId="0" fontId="1" fillId="3" borderId="1" xfId="0" applyFont="1" applyFill="1" applyBorder="1" applyAlignment="1">
      <alignment horizontal="center" vertical="center" wrapText="1"/>
    </xf>
    <xf numFmtId="0" fontId="1" fillId="3" borderId="1" xfId="0" applyFont="1" applyFill="1" applyBorder="1" applyAlignment="1">
      <alignment horizontal="left" vertical="center" wrapText="1"/>
    </xf>
    <xf numFmtId="49" fontId="1" fillId="3" borderId="1" xfId="0" applyNumberFormat="1" applyFont="1" applyFill="1" applyBorder="1" applyAlignment="1">
      <alignment horizontal="right" vertical="center" wrapText="1"/>
    </xf>
    <xf numFmtId="173" fontId="1" fillId="3" borderId="1" xfId="0" applyNumberFormat="1" applyFont="1" applyFill="1" applyBorder="1" applyAlignment="1">
      <alignment horizontal="right" vertical="center" wrapText="1"/>
    </xf>
    <xf numFmtId="0" fontId="34" fillId="0" borderId="1" xfId="0" applyFont="1" applyBorder="1" applyAlignment="1" applyProtection="1">
      <alignment horizontal="left" vertical="center" wrapText="1"/>
      <protection locked="0"/>
    </xf>
    <xf numFmtId="1" fontId="40" fillId="0" borderId="1" xfId="0" applyNumberFormat="1" applyFont="1" applyBorder="1" applyAlignment="1">
      <alignment horizontal="center" vertical="center"/>
    </xf>
    <xf numFmtId="14" fontId="40" fillId="0" borderId="1" xfId="0" applyNumberFormat="1" applyFont="1" applyBorder="1" applyAlignment="1">
      <alignment horizontal="center" vertical="center"/>
    </xf>
    <xf numFmtId="0" fontId="40" fillId="0" borderId="1" xfId="0" applyFont="1" applyBorder="1" applyAlignment="1">
      <alignment horizontal="right" vertical="center"/>
    </xf>
    <xf numFmtId="0" fontId="40" fillId="0" borderId="1" xfId="0" applyFont="1" applyBorder="1" applyAlignment="1">
      <alignment horizontal="center" vertical="center"/>
    </xf>
    <xf numFmtId="0" fontId="35" fillId="0" borderId="1" xfId="17" applyFont="1" applyBorder="1" applyAlignment="1" applyProtection="1">
      <alignment horizontal="left" vertical="center" wrapText="1"/>
      <protection locked="0"/>
    </xf>
    <xf numFmtId="1" fontId="35" fillId="0" borderId="1" xfId="17" applyNumberFormat="1" applyFont="1" applyBorder="1" applyAlignment="1" applyProtection="1">
      <alignment horizontal="right" vertical="center" wrapText="1"/>
      <protection locked="0"/>
    </xf>
    <xf numFmtId="14" fontId="40" fillId="0" borderId="1" xfId="0" applyNumberFormat="1" applyFont="1" applyBorder="1" applyAlignment="1">
      <alignment horizontal="center" vertical="center" wrapText="1"/>
    </xf>
    <xf numFmtId="173" fontId="40" fillId="0" borderId="1" xfId="3" applyNumberFormat="1" applyFont="1" applyBorder="1" applyAlignment="1">
      <alignment horizontal="right" vertical="center"/>
    </xf>
    <xf numFmtId="0" fontId="40" fillId="0" borderId="1" xfId="0" applyFont="1" applyBorder="1" applyAlignment="1">
      <alignment horizontal="left" vertical="center"/>
    </xf>
    <xf numFmtId="169" fontId="22" fillId="3" borderId="1" xfId="0" applyNumberFormat="1" applyFont="1" applyFill="1" applyBorder="1" applyAlignment="1">
      <alignment horizontal="left" vertical="center"/>
    </xf>
    <xf numFmtId="0" fontId="22" fillId="0" borderId="1" xfId="0" applyFont="1" applyBorder="1" applyAlignment="1">
      <alignment horizontal="left" vertical="center"/>
    </xf>
    <xf numFmtId="3" fontId="23" fillId="0" borderId="1" xfId="0" applyNumberFormat="1" applyFont="1" applyBorder="1" applyAlignment="1">
      <alignment horizontal="right" vertical="center" wrapText="1"/>
    </xf>
    <xf numFmtId="0" fontId="25" fillId="0" borderId="1" xfId="0" applyFont="1" applyBorder="1" applyAlignment="1" applyProtection="1">
      <alignment horizontal="left" vertical="center" wrapText="1"/>
      <protection locked="0"/>
    </xf>
    <xf numFmtId="0" fontId="25" fillId="0" borderId="1" xfId="0" applyFont="1" applyBorder="1" applyAlignment="1">
      <alignment horizontal="left" vertical="center"/>
    </xf>
    <xf numFmtId="168" fontId="25" fillId="3" borderId="1" xfId="0" applyNumberFormat="1" applyFont="1" applyFill="1" applyBorder="1" applyAlignment="1">
      <alignment horizontal="right" vertical="center"/>
    </xf>
    <xf numFmtId="170" fontId="28" fillId="3" borderId="1" xfId="0" applyNumberFormat="1" applyFont="1" applyFill="1" applyBorder="1" applyAlignment="1">
      <alignment horizontal="right" vertical="center" wrapText="1"/>
    </xf>
    <xf numFmtId="42" fontId="22" fillId="0" borderId="1" xfId="0" applyNumberFormat="1" applyFont="1" applyBorder="1" applyAlignment="1">
      <alignment horizontal="right" vertical="center" wrapText="1"/>
    </xf>
    <xf numFmtId="14" fontId="22" fillId="3" borderId="1" xfId="0" applyNumberFormat="1" applyFont="1" applyFill="1" applyBorder="1" applyAlignment="1">
      <alignment horizontal="center" vertical="center" wrapText="1"/>
    </xf>
    <xf numFmtId="49" fontId="22" fillId="3" borderId="1" xfId="0" applyNumberFormat="1" applyFont="1" applyFill="1" applyBorder="1" applyAlignment="1">
      <alignment horizontal="right" vertical="center" wrapText="1"/>
    </xf>
    <xf numFmtId="0" fontId="22" fillId="3" borderId="1" xfId="1" applyFont="1" applyFill="1" applyBorder="1" applyAlignment="1">
      <alignment horizontal="left" vertical="center" wrapText="1"/>
    </xf>
    <xf numFmtId="14" fontId="22" fillId="0" borderId="1" xfId="1" applyNumberFormat="1" applyFont="1" applyFill="1" applyBorder="1" applyAlignment="1">
      <alignment horizontal="center" vertical="center" wrapText="1"/>
    </xf>
    <xf numFmtId="0" fontId="22" fillId="0" borderId="1" xfId="1" applyFont="1" applyFill="1" applyBorder="1" applyAlignment="1">
      <alignment horizontal="right" vertical="center" wrapText="1"/>
    </xf>
    <xf numFmtId="173" fontId="22" fillId="3" borderId="1" xfId="1" applyNumberFormat="1" applyFont="1" applyFill="1" applyBorder="1" applyAlignment="1">
      <alignment horizontal="right" vertical="center" wrapText="1"/>
    </xf>
    <xf numFmtId="3" fontId="22" fillId="0" borderId="1" xfId="0" applyNumberFormat="1" applyFont="1" applyBorder="1" applyAlignment="1">
      <alignment horizontal="right" vertical="center" wrapText="1"/>
    </xf>
    <xf numFmtId="0" fontId="22" fillId="0" borderId="1" xfId="18" applyFont="1" applyBorder="1" applyAlignment="1">
      <alignment horizontal="left" vertical="center"/>
    </xf>
    <xf numFmtId="0" fontId="29" fillId="0" borderId="1" xfId="0" applyFont="1" applyBorder="1" applyAlignment="1">
      <alignment horizontal="left" vertical="center" wrapText="1"/>
    </xf>
    <xf numFmtId="0" fontId="22" fillId="3" borderId="1" xfId="0" applyFont="1" applyFill="1" applyBorder="1" applyAlignment="1">
      <alignment horizontal="right" vertical="center" wrapText="1"/>
    </xf>
    <xf numFmtId="0" fontId="26" fillId="0" borderId="1" xfId="0" applyFont="1" applyBorder="1" applyAlignment="1">
      <alignment horizontal="left" vertical="center"/>
    </xf>
    <xf numFmtId="0" fontId="25" fillId="3" borderId="1" xfId="0" applyFont="1" applyFill="1" applyBorder="1" applyAlignment="1">
      <alignment horizontal="left" vertical="center"/>
    </xf>
    <xf numFmtId="0" fontId="25" fillId="0" borderId="1" xfId="0" applyFont="1" applyBorder="1" applyAlignment="1">
      <alignment vertical="center"/>
    </xf>
    <xf numFmtId="173" fontId="25" fillId="0" borderId="1" xfId="4" applyNumberFormat="1" applyFont="1" applyFill="1" applyBorder="1" applyAlignment="1">
      <alignment horizontal="right" vertical="center"/>
    </xf>
    <xf numFmtId="173" fontId="25" fillId="0" borderId="1" xfId="0" applyNumberFormat="1" applyFont="1" applyBorder="1" applyAlignment="1">
      <alignment horizontal="right" vertical="center"/>
    </xf>
    <xf numFmtId="14" fontId="25" fillId="0" borderId="1" xfId="0" applyNumberFormat="1" applyFont="1" applyBorder="1" applyAlignment="1">
      <alignment horizontal="left" vertical="center"/>
    </xf>
    <xf numFmtId="164" fontId="23" fillId="0" borderId="1" xfId="3" applyFont="1" applyFill="1" applyBorder="1" applyAlignment="1">
      <alignment horizontal="right" vertical="center" wrapText="1"/>
    </xf>
    <xf numFmtId="0" fontId="23" fillId="3" borderId="1" xfId="18" applyFont="1" applyFill="1" applyBorder="1" applyAlignment="1" applyProtection="1">
      <alignment horizontal="left" vertical="center" wrapText="1"/>
      <protection locked="0"/>
    </xf>
    <xf numFmtId="49" fontId="23" fillId="3" borderId="1" xfId="0" applyNumberFormat="1" applyFont="1" applyFill="1" applyBorder="1" applyAlignment="1">
      <alignment horizontal="right" vertical="center" wrapText="1"/>
    </xf>
    <xf numFmtId="173" fontId="23" fillId="3" borderId="1" xfId="0" applyNumberFormat="1" applyFont="1" applyFill="1" applyBorder="1" applyAlignment="1">
      <alignment horizontal="right" vertical="center" wrapText="1"/>
    </xf>
    <xf numFmtId="42" fontId="23" fillId="0" borderId="1" xfId="0" applyNumberFormat="1" applyFont="1" applyBorder="1" applyAlignment="1">
      <alignment horizontal="right" vertical="center" wrapText="1"/>
    </xf>
    <xf numFmtId="0" fontId="27" fillId="0" borderId="1" xfId="0" applyFont="1" applyBorder="1" applyAlignment="1">
      <alignment horizontal="left" vertical="center"/>
    </xf>
    <xf numFmtId="42" fontId="27" fillId="0" borderId="1" xfId="0" applyNumberFormat="1" applyFont="1" applyBorder="1" applyAlignment="1">
      <alignment horizontal="right" vertical="center" wrapText="1"/>
    </xf>
    <xf numFmtId="1" fontId="25" fillId="0" borderId="1" xfId="0" applyNumberFormat="1" applyFont="1" applyBorder="1" applyAlignment="1" applyProtection="1">
      <alignment horizontal="center" vertical="center" wrapText="1"/>
      <protection locked="0"/>
    </xf>
    <xf numFmtId="169" fontId="25" fillId="0" borderId="1" xfId="0" applyNumberFormat="1" applyFont="1" applyBorder="1" applyAlignment="1" applyProtection="1">
      <alignment horizontal="center" vertical="center" wrapText="1"/>
      <protection locked="0"/>
    </xf>
    <xf numFmtId="0" fontId="25" fillId="0" borderId="1" xfId="0" applyFont="1" applyBorder="1" applyAlignment="1" applyProtection="1">
      <alignment horizontal="right" vertical="center" wrapText="1"/>
      <protection locked="0"/>
    </xf>
    <xf numFmtId="0" fontId="16" fillId="0" borderId="1" xfId="17" applyFont="1" applyBorder="1" applyAlignment="1" applyProtection="1">
      <alignment horizontal="center" vertical="center" wrapText="1"/>
      <protection locked="0"/>
    </xf>
    <xf numFmtId="14" fontId="16" fillId="0" borderId="1" xfId="0" applyNumberFormat="1" applyFont="1" applyBorder="1" applyAlignment="1">
      <alignment horizontal="right" vertical="center"/>
    </xf>
    <xf numFmtId="0" fontId="20" fillId="0" borderId="1" xfId="0" applyFont="1" applyBorder="1" applyAlignment="1">
      <alignment horizontal="right" vertical="center" wrapText="1"/>
    </xf>
    <xf numFmtId="14" fontId="20" fillId="0" borderId="1" xfId="0" applyNumberFormat="1" applyFont="1" applyBorder="1" applyAlignment="1">
      <alignment vertical="center" wrapText="1"/>
    </xf>
    <xf numFmtId="3" fontId="16" fillId="0" borderId="1" xfId="0" applyNumberFormat="1" applyFont="1" applyBorder="1" applyAlignment="1">
      <alignment horizontal="left" vertical="center" wrapText="1"/>
    </xf>
    <xf numFmtId="168" fontId="16" fillId="0" borderId="1" xfId="4" applyNumberFormat="1" applyFont="1" applyFill="1" applyBorder="1" applyAlignment="1" applyProtection="1">
      <alignment horizontal="right" vertical="center" wrapText="1"/>
      <protection locked="0"/>
    </xf>
    <xf numFmtId="176" fontId="20" fillId="0" borderId="1" xfId="0" applyNumberFormat="1" applyFont="1" applyBorder="1" applyAlignment="1">
      <alignment vertical="center" wrapText="1"/>
    </xf>
    <xf numFmtId="0" fontId="16" fillId="0" borderId="1" xfId="0" applyFont="1" applyBorder="1" applyAlignment="1">
      <alignment horizontal="left" vertical="center" wrapText="1"/>
    </xf>
    <xf numFmtId="0" fontId="16" fillId="0" borderId="1" xfId="0" applyFont="1" applyBorder="1" applyAlignment="1" applyProtection="1">
      <alignment horizontal="center" vertical="center" wrapText="1"/>
      <protection locked="0"/>
    </xf>
    <xf numFmtId="0" fontId="16" fillId="0" borderId="1" xfId="0" applyFont="1" applyBorder="1" applyAlignment="1" applyProtection="1">
      <alignment horizontal="right" vertical="center" wrapText="1"/>
      <protection locked="0"/>
    </xf>
    <xf numFmtId="0" fontId="20" fillId="0" borderId="1" xfId="0" applyFont="1" applyBorder="1" applyAlignment="1">
      <alignment vertical="center" wrapText="1"/>
    </xf>
    <xf numFmtId="49" fontId="20" fillId="0" borderId="1" xfId="0" applyNumberFormat="1" applyFont="1" applyBorder="1" applyAlignment="1">
      <alignment horizontal="right" vertical="center" wrapText="1"/>
    </xf>
    <xf numFmtId="14" fontId="20" fillId="0" borderId="1" xfId="0" applyNumberFormat="1" applyFont="1" applyBorder="1" applyAlignment="1">
      <alignment horizontal="right" vertical="center" wrapText="1"/>
    </xf>
    <xf numFmtId="49" fontId="20" fillId="3" borderId="1" xfId="0" applyNumberFormat="1" applyFont="1" applyFill="1" applyBorder="1" applyAlignment="1">
      <alignment horizontal="right" vertical="center" wrapText="1"/>
    </xf>
    <xf numFmtId="176" fontId="20" fillId="3" borderId="1" xfId="0" applyNumberFormat="1" applyFont="1" applyFill="1" applyBorder="1" applyAlignment="1">
      <alignment vertical="center" wrapText="1"/>
    </xf>
    <xf numFmtId="0" fontId="16" fillId="0" borderId="1" xfId="1" applyFont="1" applyFill="1" applyBorder="1" applyAlignment="1">
      <alignment horizontal="center" vertical="center" wrapText="1"/>
    </xf>
    <xf numFmtId="14" fontId="20" fillId="0" borderId="1" xfId="0" applyNumberFormat="1" applyFont="1" applyBorder="1" applyAlignment="1">
      <alignment horizontal="center" vertical="center" wrapText="1"/>
    </xf>
    <xf numFmtId="0" fontId="20" fillId="0" borderId="1" xfId="0" applyFont="1" applyBorder="1" applyAlignment="1">
      <alignment horizontal="center" vertical="center" wrapText="1"/>
    </xf>
    <xf numFmtId="176" fontId="20" fillId="0" borderId="1" xfId="3" applyNumberFormat="1" applyFont="1" applyBorder="1" applyAlignment="1">
      <alignment horizontal="center" vertical="center" wrapText="1"/>
    </xf>
    <xf numFmtId="14" fontId="16" fillId="0" borderId="1" xfId="0" applyNumberFormat="1" applyFont="1" applyBorder="1" applyAlignment="1">
      <alignment horizontal="right" vertical="center" wrapText="1"/>
    </xf>
    <xf numFmtId="169" fontId="16" fillId="0" borderId="1" xfId="0" applyNumberFormat="1" applyFont="1" applyBorder="1" applyAlignment="1">
      <alignment horizontal="right" vertical="center"/>
    </xf>
    <xf numFmtId="14" fontId="16" fillId="0" borderId="1" xfId="0" applyNumberFormat="1" applyFont="1" applyBorder="1" applyAlignment="1">
      <alignment horizontal="left" vertical="center"/>
    </xf>
    <xf numFmtId="14" fontId="16" fillId="0" borderId="1" xfId="0" applyNumberFormat="1" applyFont="1" applyBorder="1" applyAlignment="1">
      <alignment horizontal="center" vertical="center"/>
    </xf>
    <xf numFmtId="176" fontId="16" fillId="0" borderId="1" xfId="30" applyNumberFormat="1" applyFont="1" applyFill="1" applyBorder="1" applyAlignment="1" applyProtection="1">
      <alignment horizontal="right" vertical="center" wrapText="1"/>
      <protection locked="0"/>
    </xf>
    <xf numFmtId="0" fontId="16" fillId="0" borderId="1" xfId="0" applyFont="1" applyBorder="1" applyAlignment="1">
      <alignment horizontal="right" vertical="center"/>
    </xf>
    <xf numFmtId="0" fontId="16" fillId="3" borderId="1" xfId="0" applyFont="1" applyFill="1" applyBorder="1" applyAlignment="1">
      <alignment horizontal="right" vertical="center"/>
    </xf>
    <xf numFmtId="169" fontId="16" fillId="3" borderId="1" xfId="0" applyNumberFormat="1" applyFont="1" applyFill="1" applyBorder="1" applyAlignment="1">
      <alignment horizontal="center" vertical="center"/>
    </xf>
    <xf numFmtId="2" fontId="16" fillId="3" borderId="1" xfId="0" applyNumberFormat="1" applyFont="1" applyFill="1" applyBorder="1" applyAlignment="1">
      <alignment horizontal="left" vertical="center" wrapText="1"/>
    </xf>
    <xf numFmtId="176" fontId="31" fillId="3" borderId="1" xfId="0" applyNumberFormat="1" applyFont="1" applyFill="1" applyBorder="1" applyAlignment="1">
      <alignment horizontal="right" vertical="center"/>
    </xf>
    <xf numFmtId="175" fontId="20" fillId="0" borderId="1" xfId="0" applyNumberFormat="1" applyFont="1" applyBorder="1" applyAlignment="1">
      <alignment horizontal="right" vertical="center"/>
    </xf>
    <xf numFmtId="2" fontId="16" fillId="3" borderId="1" xfId="0" applyNumberFormat="1" applyFont="1" applyFill="1" applyBorder="1" applyAlignment="1">
      <alignment horizontal="center" vertical="center" wrapText="1"/>
    </xf>
    <xf numFmtId="14" fontId="16" fillId="3" borderId="1" xfId="0" applyNumberFormat="1" applyFont="1" applyFill="1" applyBorder="1" applyAlignment="1">
      <alignment horizontal="right" vertical="center" wrapText="1"/>
    </xf>
    <xf numFmtId="2" fontId="16" fillId="3" borderId="1" xfId="0" applyNumberFormat="1" applyFont="1" applyFill="1" applyBorder="1" applyAlignment="1">
      <alignment horizontal="right" vertical="center" wrapText="1"/>
    </xf>
    <xf numFmtId="0" fontId="16" fillId="3" borderId="1" xfId="0" applyFont="1" applyFill="1" applyBorder="1" applyAlignment="1">
      <alignment horizontal="right" vertical="center" wrapText="1"/>
    </xf>
    <xf numFmtId="14" fontId="16" fillId="3" borderId="1" xfId="0" applyNumberFormat="1" applyFont="1" applyFill="1" applyBorder="1" applyAlignment="1">
      <alignment horizontal="center" vertical="center" wrapText="1"/>
    </xf>
    <xf numFmtId="176" fontId="31" fillId="3" borderId="1" xfId="0" applyNumberFormat="1" applyFont="1" applyFill="1" applyBorder="1" applyAlignment="1">
      <alignment horizontal="right" vertical="center" wrapText="1"/>
    </xf>
    <xf numFmtId="14" fontId="16" fillId="3" borderId="1" xfId="0" applyNumberFormat="1" applyFont="1" applyFill="1" applyBorder="1" applyAlignment="1">
      <alignment horizontal="center" vertical="center"/>
    </xf>
    <xf numFmtId="0" fontId="16" fillId="3" borderId="1" xfId="0" applyFont="1" applyFill="1" applyBorder="1" applyAlignment="1">
      <alignment horizontal="left" vertical="center" wrapText="1"/>
    </xf>
    <xf numFmtId="0" fontId="16" fillId="3" borderId="1" xfId="0" applyFont="1" applyFill="1" applyBorder="1" applyAlignment="1">
      <alignment horizontal="center" vertical="center" wrapText="1"/>
    </xf>
    <xf numFmtId="49" fontId="16" fillId="3" borderId="1" xfId="0" applyNumberFormat="1" applyFont="1" applyFill="1" applyBorder="1" applyAlignment="1">
      <alignment horizontal="right" vertical="center" wrapText="1"/>
    </xf>
    <xf numFmtId="176" fontId="16" fillId="3" borderId="1" xfId="0" applyNumberFormat="1" applyFont="1" applyFill="1" applyBorder="1" applyAlignment="1">
      <alignment horizontal="center" vertical="center" wrapText="1"/>
    </xf>
    <xf numFmtId="14" fontId="20" fillId="3" borderId="1" xfId="0" applyNumberFormat="1" applyFont="1" applyFill="1" applyBorder="1" applyAlignment="1">
      <alignment horizontal="center" vertical="center" wrapText="1"/>
    </xf>
    <xf numFmtId="0" fontId="16" fillId="3" borderId="1" xfId="1" applyFont="1" applyFill="1" applyBorder="1" applyAlignment="1">
      <alignment horizontal="left" vertical="center" wrapText="1"/>
    </xf>
    <xf numFmtId="0" fontId="16" fillId="0" borderId="1" xfId="1" applyFont="1" applyFill="1" applyBorder="1" applyAlignment="1">
      <alignment horizontal="right" vertical="center" wrapText="1"/>
    </xf>
    <xf numFmtId="176" fontId="16" fillId="0" borderId="1" xfId="1" applyNumberFormat="1" applyFont="1" applyFill="1" applyBorder="1" applyAlignment="1">
      <alignment horizontal="center" vertical="center" wrapText="1"/>
    </xf>
    <xf numFmtId="0" fontId="16" fillId="0" borderId="1" xfId="0" applyFont="1" applyBorder="1" applyAlignment="1">
      <alignment horizontal="center" vertical="center" wrapText="1"/>
    </xf>
    <xf numFmtId="14" fontId="30" fillId="0" borderId="1" xfId="0" applyNumberFormat="1" applyFont="1" applyBorder="1" applyAlignment="1">
      <alignment horizontal="right" vertical="center" wrapText="1"/>
    </xf>
    <xf numFmtId="0" fontId="16" fillId="0" borderId="1" xfId="18" applyFont="1" applyBorder="1" applyAlignment="1">
      <alignment horizontal="right" vertical="center"/>
    </xf>
    <xf numFmtId="14" fontId="16" fillId="0" borderId="1" xfId="18" applyNumberFormat="1" applyFont="1" applyBorder="1" applyAlignment="1">
      <alignment horizontal="center" vertical="center"/>
    </xf>
    <xf numFmtId="0" fontId="20" fillId="0" borderId="1" xfId="0" applyFont="1" applyBorder="1" applyAlignment="1">
      <alignment vertical="center"/>
    </xf>
    <xf numFmtId="176" fontId="16" fillId="0" borderId="1" xfId="0" applyNumberFormat="1" applyFont="1" applyBorder="1" applyAlignment="1">
      <alignment vertical="center" wrapText="1"/>
    </xf>
    <xf numFmtId="0" fontId="16" fillId="0" borderId="1" xfId="18" applyFont="1" applyBorder="1" applyAlignment="1">
      <alignment vertical="center"/>
    </xf>
    <xf numFmtId="14" fontId="16" fillId="0" borderId="1" xfId="18" applyNumberFormat="1" applyFont="1" applyBorder="1" applyAlignment="1">
      <alignment horizontal="right" vertical="center"/>
    </xf>
    <xf numFmtId="0" fontId="20" fillId="0" borderId="1" xfId="0" applyFont="1" applyBorder="1" applyAlignment="1">
      <alignment horizontal="right" vertical="center"/>
    </xf>
    <xf numFmtId="14" fontId="20" fillId="0" borderId="1" xfId="0" applyNumberFormat="1" applyFont="1" applyBorder="1" applyAlignment="1">
      <alignment horizontal="center" vertical="center"/>
    </xf>
    <xf numFmtId="176" fontId="20" fillId="0" borderId="1" xfId="0" applyNumberFormat="1" applyFont="1" applyBorder="1" applyAlignment="1">
      <alignment vertical="center"/>
    </xf>
    <xf numFmtId="176" fontId="20" fillId="0" borderId="1" xfId="0" applyNumberFormat="1" applyFont="1" applyBorder="1" applyAlignment="1">
      <alignment horizontal="right" vertical="center" wrapText="1"/>
    </xf>
    <xf numFmtId="14" fontId="16" fillId="0" borderId="1" xfId="0" applyNumberFormat="1" applyFont="1" applyBorder="1" applyAlignment="1" applyProtection="1">
      <alignment horizontal="center" vertical="center" wrapText="1"/>
      <protection locked="0"/>
    </xf>
    <xf numFmtId="176" fontId="16" fillId="0" borderId="1" xfId="4" applyNumberFormat="1" applyFont="1" applyFill="1" applyBorder="1" applyAlignment="1" applyProtection="1">
      <alignment horizontal="right" vertical="center" wrapText="1"/>
      <protection locked="0"/>
    </xf>
    <xf numFmtId="167" fontId="16" fillId="3" borderId="1" xfId="0" applyNumberFormat="1" applyFont="1" applyFill="1" applyBorder="1" applyAlignment="1">
      <alignment horizontal="center" vertical="center"/>
    </xf>
    <xf numFmtId="0" fontId="16" fillId="3" borderId="1" xfId="0" applyFont="1" applyFill="1" applyBorder="1" applyAlignment="1">
      <alignment horizontal="left" vertical="center"/>
    </xf>
    <xf numFmtId="176" fontId="16" fillId="3" borderId="1" xfId="0" applyNumberFormat="1" applyFont="1" applyFill="1" applyBorder="1" applyAlignment="1">
      <alignment horizontal="right" vertical="center"/>
    </xf>
    <xf numFmtId="0" fontId="16" fillId="3" borderId="1" xfId="0" applyFont="1" applyFill="1" applyBorder="1" applyAlignment="1">
      <alignment horizontal="justify" vertical="center"/>
    </xf>
    <xf numFmtId="3" fontId="16" fillId="3" borderId="1" xfId="0" applyNumberFormat="1" applyFont="1" applyFill="1" applyBorder="1" applyAlignment="1">
      <alignment horizontal="right" vertical="center"/>
    </xf>
    <xf numFmtId="0" fontId="16" fillId="0" borderId="1" xfId="0" applyFont="1" applyBorder="1" applyAlignment="1">
      <alignment horizontal="right" vertical="center" wrapText="1"/>
    </xf>
    <xf numFmtId="14" fontId="16" fillId="0" borderId="1" xfId="0" applyNumberFormat="1" applyFont="1" applyBorder="1" applyAlignment="1">
      <alignment horizontal="center" vertical="center" wrapText="1"/>
    </xf>
    <xf numFmtId="176" fontId="32" fillId="0" borderId="1" xfId="0" applyNumberFormat="1" applyFont="1" applyBorder="1" applyAlignment="1">
      <alignment vertical="center" wrapText="1"/>
    </xf>
    <xf numFmtId="14" fontId="16" fillId="0" borderId="1" xfId="0" applyNumberFormat="1" applyFont="1" applyBorder="1" applyAlignment="1" applyProtection="1">
      <alignment horizontal="right" vertical="center" wrapText="1"/>
      <protection locked="0"/>
    </xf>
    <xf numFmtId="1" fontId="16" fillId="0" borderId="1" xfId="0" applyNumberFormat="1" applyFont="1" applyBorder="1" applyAlignment="1">
      <alignment horizontal="right" vertical="center"/>
    </xf>
    <xf numFmtId="176" fontId="20" fillId="0" borderId="1" xfId="3" applyNumberFormat="1" applyFont="1" applyBorder="1" applyAlignment="1">
      <alignment vertical="center" wrapText="1"/>
    </xf>
    <xf numFmtId="170" fontId="16" fillId="0" borderId="1" xfId="0" applyNumberFormat="1" applyFont="1" applyBorder="1" applyAlignment="1">
      <alignment horizontal="left" vertical="center" wrapText="1"/>
    </xf>
    <xf numFmtId="0" fontId="20" fillId="3" borderId="1" xfId="0" applyFont="1" applyFill="1" applyBorder="1" applyAlignment="1">
      <alignment horizontal="center" vertical="center" wrapText="1"/>
    </xf>
    <xf numFmtId="0" fontId="20" fillId="3" borderId="1" xfId="0" applyFont="1" applyFill="1" applyBorder="1" applyAlignment="1">
      <alignment horizontal="right" vertical="center" wrapText="1"/>
    </xf>
    <xf numFmtId="14" fontId="20" fillId="3" borderId="1" xfId="0" applyNumberFormat="1" applyFont="1" applyFill="1" applyBorder="1" applyAlignment="1">
      <alignment horizontal="right" vertical="center" wrapText="1"/>
    </xf>
    <xf numFmtId="1" fontId="20" fillId="0" borderId="1" xfId="0" applyNumberFormat="1" applyFont="1" applyBorder="1" applyAlignment="1">
      <alignment horizontal="right" vertical="center"/>
    </xf>
    <xf numFmtId="0" fontId="16" fillId="0" borderId="1" xfId="17" applyFont="1" applyBorder="1" applyAlignment="1" applyProtection="1">
      <alignment horizontal="left" vertical="center" wrapText="1"/>
      <protection locked="0"/>
    </xf>
    <xf numFmtId="176" fontId="20" fillId="0" borderId="1" xfId="0" applyNumberFormat="1" applyFont="1" applyBorder="1" applyAlignment="1">
      <alignment horizontal="center" vertical="center" wrapText="1"/>
    </xf>
    <xf numFmtId="0" fontId="20" fillId="0" borderId="1" xfId="0" applyFont="1" applyBorder="1" applyAlignment="1">
      <alignment horizontal="center" vertical="center"/>
    </xf>
    <xf numFmtId="14" fontId="20" fillId="0" borderId="1" xfId="0" applyNumberFormat="1" applyFont="1" applyBorder="1" applyAlignment="1">
      <alignment horizontal="right" vertical="center"/>
    </xf>
    <xf numFmtId="0" fontId="20" fillId="0" borderId="1" xfId="17" applyFont="1" applyBorder="1" applyAlignment="1" applyProtection="1">
      <alignment horizontal="left" vertical="center" wrapText="1"/>
      <protection locked="0"/>
    </xf>
    <xf numFmtId="1" fontId="20" fillId="0" borderId="1" xfId="0" applyNumberFormat="1" applyFont="1" applyBorder="1" applyAlignment="1">
      <alignment horizontal="right" vertical="center" wrapText="1"/>
    </xf>
    <xf numFmtId="1" fontId="16" fillId="0" borderId="1" xfId="0" applyNumberFormat="1" applyFont="1" applyBorder="1" applyAlignment="1" applyProtection="1">
      <alignment horizontal="right" vertical="center" wrapText="1"/>
      <protection locked="0"/>
    </xf>
    <xf numFmtId="169" fontId="16" fillId="0" borderId="1" xfId="0" applyNumberFormat="1" applyFont="1" applyBorder="1" applyAlignment="1" applyProtection="1">
      <alignment horizontal="center" vertical="center" wrapText="1"/>
      <protection locked="0"/>
    </xf>
    <xf numFmtId="0" fontId="16" fillId="0" borderId="1" xfId="0" applyFont="1" applyBorder="1" applyAlignment="1" applyProtection="1">
      <alignment horizontal="justify" vertical="center" wrapText="1"/>
      <protection locked="0"/>
    </xf>
    <xf numFmtId="0" fontId="18" fillId="0" borderId="0" xfId="0" applyFont="1" applyAlignment="1">
      <alignment horizontal="center"/>
    </xf>
    <xf numFmtId="0" fontId="4" fillId="0" borderId="0" xfId="0" applyFont="1" applyAlignment="1">
      <alignment horizontal="justify" vertical="center" wrapText="1"/>
    </xf>
    <xf numFmtId="0" fontId="7" fillId="0" borderId="0" xfId="0" applyFont="1" applyAlignment="1">
      <alignment horizontal="justify" vertical="center" wrapText="1"/>
    </xf>
    <xf numFmtId="0" fontId="33" fillId="5" borderId="1" xfId="0" applyFont="1" applyFill="1" applyBorder="1" applyAlignment="1">
      <alignment horizontal="center" vertical="center" wrapText="1"/>
    </xf>
    <xf numFmtId="167" fontId="33" fillId="5" borderId="1" xfId="0" applyNumberFormat="1" applyFont="1" applyFill="1" applyBorder="1" applyAlignment="1">
      <alignment horizontal="center" vertical="center" wrapText="1"/>
    </xf>
    <xf numFmtId="1" fontId="33" fillId="5" borderId="1" xfId="0" applyNumberFormat="1" applyFont="1" applyFill="1" applyBorder="1" applyAlignment="1">
      <alignment horizontal="center" vertical="center" wrapText="1"/>
    </xf>
    <xf numFmtId="169" fontId="33" fillId="5" borderId="1" xfId="0" applyNumberFormat="1" applyFont="1" applyFill="1" applyBorder="1" applyAlignment="1">
      <alignment horizontal="center" vertical="center" wrapText="1"/>
    </xf>
    <xf numFmtId="168" fontId="33" fillId="5" borderId="1" xfId="0" applyNumberFormat="1" applyFont="1" applyFill="1" applyBorder="1" applyAlignment="1">
      <alignment horizontal="center" vertical="center" wrapText="1"/>
    </xf>
    <xf numFmtId="17" fontId="16" fillId="0" borderId="1" xfId="0" applyNumberFormat="1" applyFont="1" applyBorder="1" applyAlignment="1">
      <alignment horizontal="center" vertical="center" wrapText="1"/>
    </xf>
    <xf numFmtId="17" fontId="16" fillId="0" borderId="1" xfId="0" applyNumberFormat="1" applyFont="1" applyBorder="1" applyAlignment="1">
      <alignment vertical="center" wrapText="1"/>
    </xf>
    <xf numFmtId="0" fontId="21" fillId="6" borderId="1" xfId="0" applyFont="1" applyFill="1" applyBorder="1" applyAlignment="1">
      <alignment wrapText="1"/>
    </xf>
    <xf numFmtId="0" fontId="21" fillId="7" borderId="1" xfId="0" applyFont="1" applyFill="1" applyBorder="1" applyAlignment="1">
      <alignment wrapText="1"/>
    </xf>
    <xf numFmtId="1" fontId="16" fillId="0" borderId="1" xfId="0" applyNumberFormat="1" applyFont="1" applyBorder="1" applyAlignment="1" applyProtection="1">
      <alignment horizontal="center" vertical="center" wrapText="1"/>
      <protection locked="0"/>
    </xf>
    <xf numFmtId="22" fontId="21" fillId="6" borderId="1" xfId="0" applyNumberFormat="1" applyFont="1" applyFill="1" applyBorder="1" applyAlignment="1">
      <alignment wrapText="1"/>
    </xf>
    <xf numFmtId="173" fontId="21" fillId="6" borderId="1" xfId="0" applyNumberFormat="1" applyFont="1" applyFill="1" applyBorder="1" applyAlignment="1">
      <alignment wrapText="1"/>
    </xf>
    <xf numFmtId="22" fontId="21" fillId="7" borderId="1" xfId="0" applyNumberFormat="1" applyFont="1" applyFill="1" applyBorder="1" applyAlignment="1">
      <alignment wrapText="1"/>
    </xf>
    <xf numFmtId="173" fontId="21" fillId="7" borderId="1" xfId="0" applyNumberFormat="1" applyFont="1" applyFill="1" applyBorder="1" applyAlignment="1">
      <alignment wrapText="1"/>
    </xf>
    <xf numFmtId="0" fontId="16" fillId="0" borderId="1" xfId="0" applyFont="1" applyBorder="1" applyAlignment="1">
      <alignment horizontal="center" vertical="center"/>
    </xf>
    <xf numFmtId="1" fontId="16" fillId="0" borderId="1" xfId="0" applyNumberFormat="1" applyFont="1" applyBorder="1" applyAlignment="1">
      <alignment horizontal="center" vertical="center"/>
    </xf>
    <xf numFmtId="17" fontId="16" fillId="0" borderId="1" xfId="0" applyNumberFormat="1" applyFont="1" applyBorder="1" applyAlignment="1">
      <alignment vertical="center"/>
    </xf>
  </cellXfs>
  <cellStyles count="31">
    <cellStyle name="Bueno" xfId="1" builtinId="26"/>
    <cellStyle name="Millares 2" xfId="2" xr:uid="{00000000-0005-0000-0000-000002000000}"/>
    <cellStyle name="Moneda [0]" xfId="3" builtinId="7"/>
    <cellStyle name="Moneda 10 2 2" xfId="26" xr:uid="{00000000-0005-0000-0000-000005000000}"/>
    <cellStyle name="Moneda 2" xfId="4" xr:uid="{00000000-0005-0000-0000-000006000000}"/>
    <cellStyle name="Moneda 2 2" xfId="14" xr:uid="{00000000-0005-0000-0000-000007000000}"/>
    <cellStyle name="Moneda 23 2" xfId="16" xr:uid="{00000000-0005-0000-0000-000008000000}"/>
    <cellStyle name="Moneda 3" xfId="5" xr:uid="{00000000-0005-0000-0000-000009000000}"/>
    <cellStyle name="Moneda 3 2" xfId="6" xr:uid="{00000000-0005-0000-0000-00000A000000}"/>
    <cellStyle name="Moneda 34" xfId="19" xr:uid="{00000000-0005-0000-0000-00000B000000}"/>
    <cellStyle name="Moneda 35" xfId="21" xr:uid="{00000000-0005-0000-0000-00000C000000}"/>
    <cellStyle name="Moneda 4" xfId="7" xr:uid="{00000000-0005-0000-0000-00000D000000}"/>
    <cellStyle name="Moneda 5" xfId="24" xr:uid="{00000000-0005-0000-0000-00000E000000}"/>
    <cellStyle name="Moneda 7" xfId="30" xr:uid="{5A23FDB6-73AA-4C85-A8A9-45E4EA0BF57A}"/>
    <cellStyle name="Normal" xfId="0" builtinId="0"/>
    <cellStyle name="Normal 10 2 2" xfId="22" xr:uid="{00000000-0005-0000-0000-000010000000}"/>
    <cellStyle name="Normal 11" xfId="8" xr:uid="{00000000-0005-0000-0000-000011000000}"/>
    <cellStyle name="Normal 13" xfId="29" xr:uid="{9AC5A541-16B3-4513-851F-B6EEAAE09A2A}"/>
    <cellStyle name="Normal 14" xfId="17" xr:uid="{00000000-0005-0000-0000-000012000000}"/>
    <cellStyle name="Normal 15" xfId="20" xr:uid="{00000000-0005-0000-0000-000013000000}"/>
    <cellStyle name="Normal 2" xfId="9" xr:uid="{00000000-0005-0000-0000-000014000000}"/>
    <cellStyle name="Normal 2 2" xfId="10" xr:uid="{00000000-0005-0000-0000-000015000000}"/>
    <cellStyle name="Normal 2 2 2" xfId="18" xr:uid="{00000000-0005-0000-0000-000016000000}"/>
    <cellStyle name="Normal 2 2 2 2" xfId="25" xr:uid="{00000000-0005-0000-0000-000017000000}"/>
    <cellStyle name="Normal 3" xfId="11" xr:uid="{00000000-0005-0000-0000-000018000000}"/>
    <cellStyle name="Normal 4 2" xfId="23" xr:uid="{00000000-0005-0000-0000-000019000000}"/>
    <cellStyle name="Normal 5" xfId="12" xr:uid="{00000000-0005-0000-0000-00001A000000}"/>
    <cellStyle name="Normal 6" xfId="13" xr:uid="{00000000-0005-0000-0000-00001B000000}"/>
    <cellStyle name="Normal 7" xfId="27" xr:uid="{DCB7E4B8-3C33-477B-B6CD-FBCCA0AF6D92}"/>
    <cellStyle name="Normal 8" xfId="28" xr:uid="{7D82110E-70F6-40DB-BE90-5A1948497D9B}"/>
    <cellStyle name="Normal 8 2" xfId="15" xr:uid="{00000000-0005-0000-0000-00001C000000}"/>
  </cellStyles>
  <dxfs count="2">
    <dxf>
      <font>
        <color rgb="FF9C0006"/>
      </font>
      <fill>
        <patternFill>
          <bgColor rgb="FFFFC7CE"/>
        </patternFill>
      </fill>
    </dxf>
    <dxf>
      <numFmt numFmtId="168" formatCode="&quot;$&quot;\ #,##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rAngAx val="0"/>
    </c:view3D>
    <c:floor>
      <c:thickness val="0"/>
    </c:floor>
    <c:sideWall>
      <c:thickness val="0"/>
    </c:sideWall>
    <c:backWall>
      <c:thickness val="0"/>
    </c:backWall>
    <c:plotArea>
      <c:layout>
        <c:manualLayout>
          <c:layoutTarget val="inner"/>
          <c:xMode val="edge"/>
          <c:yMode val="edge"/>
          <c:x val="7.0739553806848432E-2"/>
          <c:y val="0.25008703612320937"/>
          <c:w val="0.52601545743939404"/>
          <c:h val="0.71721541619286688"/>
        </c:manualLayout>
      </c:layout>
      <c:pie3DChart>
        <c:varyColors val="1"/>
        <c:ser>
          <c:idx val="1"/>
          <c:order val="1"/>
          <c:dLbls>
            <c:dLbl>
              <c:idx val="0"/>
              <c:layout>
                <c:manualLayout>
                  <c:x val="-8.8310691334962318E-2"/>
                  <c:y val="0.10421621003096684"/>
                </c:manualLayout>
              </c:layout>
              <c:numFmt formatCode="0.0%" sourceLinked="0"/>
              <c:spPr>
                <a:noFill/>
                <a:ln>
                  <a:noFill/>
                </a:ln>
                <a:effectLst/>
              </c:spPr>
              <c:txPr>
                <a:bodyPr wrap="square" lIns="38100" tIns="19050" rIns="38100" bIns="19050" anchor="ctr">
                  <a:noAutofit/>
                </a:bodyPr>
                <a:lstStyle/>
                <a:p>
                  <a:pPr>
                    <a:defRPr/>
                  </a:pPr>
                  <a:endParaRPr lang="es-CL"/>
                </a:p>
              </c:txPr>
              <c:showLegendKey val="0"/>
              <c:showVal val="0"/>
              <c:showCatName val="1"/>
              <c:showSerName val="0"/>
              <c:showPercent val="1"/>
              <c:showBubbleSize val="0"/>
              <c:extLst>
                <c:ext xmlns:c15="http://schemas.microsoft.com/office/drawing/2012/chart" uri="{CE6537A1-D6FC-4f65-9D91-7224C49458BB}">
                  <c15:layout>
                    <c:manualLayout>
                      <c:w val="0.11114106750137236"/>
                      <c:h val="0.15044504995458674"/>
                    </c:manualLayout>
                  </c15:layout>
                </c:ext>
                <c:ext xmlns:c16="http://schemas.microsoft.com/office/drawing/2014/chart" uri="{C3380CC4-5D6E-409C-BE32-E72D297353CC}">
                  <c16:uniqueId val="{00000000-F435-427F-800D-96063983D109}"/>
                </c:ext>
              </c:extLst>
            </c:dLbl>
            <c:dLbl>
              <c:idx val="1"/>
              <c:layout>
                <c:manualLayout>
                  <c:x val="-8.6473956542724328E-2"/>
                  <c:y val="-0.21151852530061649"/>
                </c:manualLayout>
              </c:layout>
              <c:numFmt formatCode="0.0%" sourceLinked="0"/>
              <c:spPr>
                <a:noFill/>
                <a:ln>
                  <a:noFill/>
                </a:ln>
                <a:effectLst/>
              </c:spPr>
              <c:txPr>
                <a:bodyPr wrap="square" lIns="38100" tIns="19050" rIns="38100" bIns="19050" anchor="ctr">
                  <a:noAutofit/>
                </a:bodyPr>
                <a:lstStyle/>
                <a:p>
                  <a:pPr>
                    <a:defRPr/>
                  </a:pPr>
                  <a:endParaRPr lang="es-CL"/>
                </a:p>
              </c:txPr>
              <c:showLegendKey val="0"/>
              <c:showVal val="0"/>
              <c:showCatName val="1"/>
              <c:showSerName val="0"/>
              <c:showPercent val="1"/>
              <c:showBubbleSize val="0"/>
              <c:extLst>
                <c:ext xmlns:c15="http://schemas.microsoft.com/office/drawing/2012/chart" uri="{CE6537A1-D6FC-4f65-9D91-7224C49458BB}">
                  <c15:layout>
                    <c:manualLayout>
                      <c:w val="0.1154299407468635"/>
                      <c:h val="0.15044504995458674"/>
                    </c:manualLayout>
                  </c15:layout>
                </c:ext>
                <c:ext xmlns:c16="http://schemas.microsoft.com/office/drawing/2014/chart" uri="{C3380CC4-5D6E-409C-BE32-E72D297353CC}">
                  <c16:uniqueId val="{00000001-F435-427F-800D-96063983D109}"/>
                </c:ext>
              </c:extLst>
            </c:dLbl>
            <c:dLbl>
              <c:idx val="2"/>
              <c:layout>
                <c:manualLayout>
                  <c:x val="4.8855139428132445E-2"/>
                  <c:y val="-9.1589208325703469E-2"/>
                </c:manualLayout>
              </c:layout>
              <c:numFmt formatCode="0.0%" sourceLinked="0"/>
              <c:spPr/>
              <c:txPr>
                <a:bodyPr/>
                <a:lstStyle/>
                <a:p>
                  <a:pPr>
                    <a:defRPr/>
                  </a:pPr>
                  <a:endParaRPr lang="es-CL"/>
                </a:p>
              </c:txPr>
              <c:showLegendKey val="0"/>
              <c:showVal val="0"/>
              <c:showCatName val="1"/>
              <c:showSerName val="0"/>
              <c:showPercent val="1"/>
              <c:showBubbleSize val="0"/>
              <c:extLst>
                <c:ext xmlns:c15="http://schemas.microsoft.com/office/drawing/2012/chart" uri="{CE6537A1-D6FC-4f65-9D91-7224C49458BB}">
                  <c15:layout>
                    <c:manualLayout>
                      <c:w val="0.11166082553976109"/>
                      <c:h val="0.13046004842615011"/>
                    </c:manualLayout>
                  </c15:layout>
                </c:ext>
                <c:ext xmlns:c16="http://schemas.microsoft.com/office/drawing/2014/chart" uri="{C3380CC4-5D6E-409C-BE32-E72D297353CC}">
                  <c16:uniqueId val="{00000002-F435-427F-800D-96063983D109}"/>
                </c:ext>
              </c:extLst>
            </c:dLbl>
            <c:dLbl>
              <c:idx val="3"/>
              <c:layout>
                <c:manualLayout>
                  <c:x val="0.11802576495928942"/>
                  <c:y val="7.0492743109606501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F435-427F-800D-96063983D109}"/>
                </c:ext>
              </c:extLst>
            </c:dLbl>
            <c:numFmt formatCode="0.0%" sourceLinked="0"/>
            <c:spPr>
              <a:noFill/>
              <a:ln>
                <a:noFill/>
              </a:ln>
              <a:effectLst/>
            </c:spPr>
            <c:showLegendKey val="0"/>
            <c:showVal val="0"/>
            <c:showCatName val="1"/>
            <c:showSerName val="0"/>
            <c:showPercent val="1"/>
            <c:showBubbleSize val="0"/>
            <c:showLeaderLines val="0"/>
            <c:extLst>
              <c:ext xmlns:c15="http://schemas.microsoft.com/office/drawing/2012/chart" uri="{CE6537A1-D6FC-4f65-9D91-7224C49458BB}"/>
            </c:extLst>
          </c:dLbls>
          <c:cat>
            <c:strRef>
              <c:f>Tabla!$B$18:$B$21</c:f>
              <c:strCache>
                <c:ptCount val="4"/>
                <c:pt idx="0">
                  <c:v>Compra ágil / Convenio Marco (Chilecompra)</c:v>
                </c:pt>
                <c:pt idx="1">
                  <c:v>Licitación Pública</c:v>
                </c:pt>
                <c:pt idx="2">
                  <c:v>Licitación Privada</c:v>
                </c:pt>
                <c:pt idx="3">
                  <c:v>Trato Directo</c:v>
                </c:pt>
              </c:strCache>
            </c:strRef>
          </c:cat>
          <c:val>
            <c:numRef>
              <c:f>Tabla!$G$18:$G$21</c:f>
              <c:numCache>
                <c:formatCode>0.0%</c:formatCode>
                <c:ptCount val="4"/>
                <c:pt idx="0">
                  <c:v>0.16737165523908237</c:v>
                </c:pt>
                <c:pt idx="1">
                  <c:v>0.45060465274245448</c:v>
                </c:pt>
                <c:pt idx="2">
                  <c:v>1.2441184755113523E-3</c:v>
                </c:pt>
                <c:pt idx="3">
                  <c:v>0.38077957354295178</c:v>
                </c:pt>
              </c:numCache>
            </c:numRef>
          </c:val>
          <c:extLst>
            <c:ext xmlns:c16="http://schemas.microsoft.com/office/drawing/2014/chart" uri="{C3380CC4-5D6E-409C-BE32-E72D297353CC}">
              <c16:uniqueId val="{00000004-F435-427F-800D-96063983D109}"/>
            </c:ext>
          </c:extLst>
        </c:ser>
        <c:ser>
          <c:idx val="0"/>
          <c:order val="0"/>
          <c:dLbls>
            <c:dLbl>
              <c:idx val="1"/>
              <c:layout>
                <c:manualLayout>
                  <c:x val="-0.17592121432797778"/>
                  <c:y val="-0.23647423720733948"/>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F435-427F-800D-96063983D109}"/>
                </c:ext>
              </c:extLst>
            </c:dLbl>
            <c:dLbl>
              <c:idx val="2"/>
              <c:layout>
                <c:manualLayout>
                  <c:x val="0.12661371808292748"/>
                  <c:y val="-0.18003568005167314"/>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F435-427F-800D-96063983D109}"/>
                </c:ext>
              </c:extLst>
            </c:dLbl>
            <c:dLbl>
              <c:idx val="3"/>
              <c:layout>
                <c:manualLayout>
                  <c:x val="0.18504816955684009"/>
                  <c:y val="4.2625434779692703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F435-427F-800D-96063983D109}"/>
                </c:ext>
              </c:extLst>
            </c:dLbl>
            <c:numFmt formatCode="0.0%" sourceLinked="0"/>
            <c:spPr>
              <a:effectLst>
                <a:outerShdw dist="50800" sx="1000" sy="1000" algn="ctr" rotWithShape="0">
                  <a:schemeClr val="bg1"/>
                </a:outerShdw>
              </a:effectLst>
            </c:spPr>
            <c:txPr>
              <a:bodyPr/>
              <a:lstStyle/>
              <a:p>
                <a:pPr>
                  <a:defRPr sz="1050" b="1" baseline="0">
                    <a:solidFill>
                      <a:schemeClr val="bg1"/>
                    </a:solidFill>
                  </a:defRPr>
                </a:pPr>
                <a:endParaRPr lang="es-CL"/>
              </a:p>
            </c:txPr>
            <c:showLegendKey val="0"/>
            <c:showVal val="0"/>
            <c:showCatName val="1"/>
            <c:showSerName val="0"/>
            <c:showPercent val="1"/>
            <c:showBubbleSize val="0"/>
            <c:showLeaderLines val="0"/>
            <c:extLst>
              <c:ext xmlns:c15="http://schemas.microsoft.com/office/drawing/2012/chart" uri="{CE6537A1-D6FC-4f65-9D91-7224C49458BB}"/>
            </c:extLst>
          </c:dLbls>
          <c:cat>
            <c:strRef>
              <c:f>[1]Tabla!$B$17:$B$20</c:f>
              <c:strCache>
                <c:ptCount val="4"/>
                <c:pt idx="0">
                  <c:v>Convenio Marco</c:v>
                </c:pt>
                <c:pt idx="1">
                  <c:v>Licitación Pública</c:v>
                </c:pt>
                <c:pt idx="2">
                  <c:v>Licitación Privada</c:v>
                </c:pt>
                <c:pt idx="3">
                  <c:v>Trato Directo</c:v>
                </c:pt>
              </c:strCache>
            </c:strRef>
          </c:cat>
          <c:val>
            <c:numRef>
              <c:f>[1]Tabla!$G$17:$G$20</c:f>
              <c:numCache>
                <c:formatCode>General</c:formatCode>
                <c:ptCount val="4"/>
                <c:pt idx="0">
                  <c:v>0.22656119295174346</c:v>
                </c:pt>
                <c:pt idx="1">
                  <c:v>0.33273598930970405</c:v>
                </c:pt>
                <c:pt idx="2">
                  <c:v>9.0280028711561447E-2</c:v>
                </c:pt>
                <c:pt idx="3">
                  <c:v>0.35042278902699103</c:v>
                </c:pt>
              </c:numCache>
            </c:numRef>
          </c:val>
          <c:extLst>
            <c:ext xmlns:c16="http://schemas.microsoft.com/office/drawing/2014/chart" uri="{C3380CC4-5D6E-409C-BE32-E72D297353CC}">
              <c16:uniqueId val="{00000008-F435-427F-800D-96063983D109}"/>
            </c:ext>
          </c:extLst>
        </c:ser>
        <c:dLbls>
          <c:showLegendKey val="0"/>
          <c:showVal val="0"/>
          <c:showCatName val="0"/>
          <c:showSerName val="0"/>
          <c:showPercent val="1"/>
          <c:showBubbleSize val="0"/>
          <c:showLeaderLines val="0"/>
        </c:dLbls>
      </c:pie3DChart>
      <c:spPr>
        <a:noFill/>
        <a:ln w="25400">
          <a:noFill/>
        </a:ln>
      </c:spPr>
    </c:plotArea>
    <c:legend>
      <c:legendPos val="r"/>
      <c:layout>
        <c:manualLayout>
          <c:xMode val="edge"/>
          <c:yMode val="edge"/>
          <c:x val="0.68153354120524601"/>
          <c:y val="0.1996572907950539"/>
          <c:w val="0.30299538668212056"/>
          <c:h val="0.36816923770087323"/>
        </c:manualLayout>
      </c:layout>
      <c:overlay val="0"/>
      <c:txPr>
        <a:bodyPr/>
        <a:lstStyle/>
        <a:p>
          <a:pPr rtl="0">
            <a:defRPr sz="1600"/>
          </a:pPr>
          <a:endParaRPr lang="es-CL"/>
        </a:p>
      </c:txPr>
    </c:legend>
    <c:plotVisOnly val="1"/>
    <c:dispBlanksAs val="gap"/>
    <c:showDLblsOverMax val="0"/>
  </c:chart>
  <c:spPr>
    <a:ln cmpd="dbl"/>
    <a:effectLst>
      <a:outerShdw blurRad="50800" dist="38100" dir="2700000" algn="tl" rotWithShape="0">
        <a:prstClr val="black">
          <a:alpha val="40000"/>
        </a:prstClr>
      </a:outerShdw>
    </a:effectLst>
  </c:spPr>
  <c:printSettings>
    <c:headerFooter/>
    <c:pageMargins b="0.75" l="0.7" r="0.7" t="0.75" header="0.3" footer="0.3"/>
    <c:pageSetup orientation="portrait"/>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19048</xdr:colOff>
      <xdr:row>26</xdr:row>
      <xdr:rowOff>114300</xdr:rowOff>
    </xdr:from>
    <xdr:to>
      <xdr:col>6</xdr:col>
      <xdr:colOff>552450</xdr:colOff>
      <xdr:row>52</xdr:row>
      <xdr:rowOff>0</xdr:rowOff>
    </xdr:to>
    <xdr:graphicFrame macro="">
      <xdr:nvGraphicFramePr>
        <xdr:cNvPr id="3" name="2 Gráfico">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0.71953</cdr:x>
      <cdr:y>0.17035</cdr:y>
    </cdr:from>
    <cdr:to>
      <cdr:x>0.82304</cdr:x>
      <cdr:y>0.18329</cdr:y>
    </cdr:to>
    <cdr:sp macro="" textlink="">
      <cdr:nvSpPr>
        <cdr:cNvPr id="2" name="1 CuadroTexto"/>
        <cdr:cNvSpPr txBox="1"/>
      </cdr:nvSpPr>
      <cdr:spPr>
        <a:xfrm xmlns:a="http://schemas.openxmlformats.org/drawingml/2006/main">
          <a:off x="4105276" y="601982"/>
          <a:ext cx="590550"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s-CL" sz="1100"/>
        </a:p>
      </cdr:txBody>
    </cdr:sp>
  </cdr:relSizeAnchor>
  <cdr:relSizeAnchor xmlns:cdr="http://schemas.openxmlformats.org/drawingml/2006/chartDrawing">
    <cdr:from>
      <cdr:x>0.07679</cdr:x>
      <cdr:y>0.01348</cdr:y>
    </cdr:from>
    <cdr:to>
      <cdr:x>0.95677</cdr:x>
      <cdr:y>0.20485</cdr:y>
    </cdr:to>
    <cdr:sp macro="" textlink="">
      <cdr:nvSpPr>
        <cdr:cNvPr id="3" name="2 CuadroTexto"/>
        <cdr:cNvSpPr txBox="1"/>
      </cdr:nvSpPr>
      <cdr:spPr>
        <a:xfrm xmlns:a="http://schemas.openxmlformats.org/drawingml/2006/main">
          <a:off x="389118" y="47122"/>
          <a:ext cx="4459108" cy="66896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rtl="0"/>
          <a:r>
            <a:rPr lang="es-CL" sz="1200" b="1" i="0" baseline="0">
              <a:effectLst/>
              <a:latin typeface="Arial" panose="020B0604020202020204" pitchFamily="34" charset="0"/>
              <a:ea typeface="+mn-ea"/>
              <a:cs typeface="Arial" panose="020B0604020202020204" pitchFamily="34" charset="0"/>
            </a:rPr>
            <a:t>INFORME MECANISMOS DE COMPRA Y CONTRATACIÓN</a:t>
          </a:r>
          <a:endParaRPr lang="es-CL" sz="1200">
            <a:effectLst/>
            <a:latin typeface="Arial" panose="020B0604020202020204" pitchFamily="34" charset="0"/>
            <a:cs typeface="Arial" panose="020B0604020202020204" pitchFamily="34" charset="0"/>
          </a:endParaRPr>
        </a:p>
        <a:p xmlns:a="http://schemas.openxmlformats.org/drawingml/2006/main">
          <a:pPr algn="ctr" rtl="0"/>
          <a:r>
            <a:rPr lang="es-CL" sz="1200" b="1" i="0" baseline="0">
              <a:effectLst/>
              <a:latin typeface="Arial" panose="020B0604020202020204" pitchFamily="34" charset="0"/>
              <a:ea typeface="+mn-ea"/>
              <a:cs typeface="Arial" panose="020B0604020202020204" pitchFamily="34" charset="0"/>
            </a:rPr>
            <a:t>MINISTERIO PÚBLICO</a:t>
          </a:r>
          <a:endParaRPr lang="es-CL" sz="1200">
            <a:effectLst/>
            <a:latin typeface="Arial" panose="020B0604020202020204" pitchFamily="34" charset="0"/>
            <a:cs typeface="Arial" panose="020B0604020202020204" pitchFamily="34" charset="0"/>
          </a:endParaRPr>
        </a:p>
        <a:p xmlns:a="http://schemas.openxmlformats.org/drawingml/2006/main">
          <a:pPr algn="ctr"/>
          <a:r>
            <a:rPr lang="es-CL" sz="1200" b="1" i="0" baseline="0">
              <a:effectLst/>
              <a:latin typeface="Arial" panose="020B0604020202020204" pitchFamily="34" charset="0"/>
              <a:ea typeface="+mn-ea"/>
              <a:cs typeface="Arial" panose="020B0604020202020204" pitchFamily="34" charset="0"/>
            </a:rPr>
            <a:t>CUARTO TRIMESTRE 2025</a:t>
          </a:r>
          <a:endParaRPr lang="es-CL" sz="1200">
            <a:latin typeface="Arial" panose="020B0604020202020204" pitchFamily="34" charset="0"/>
            <a:cs typeface="Arial" panose="020B0604020202020204" pitchFamily="34" charset="0"/>
          </a:endParaRP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Users/eparada/Documents/ENRIQUE%20PARADA/Informes%20Transparencia/Informe%20Mecanismos%20de%20Compra%20y%20Contrataci&#243;n%20MP%202do%20Trimestre%2020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a"/>
      <sheetName val="Base Trimestral"/>
      <sheetName val="Informe"/>
    </sheetNames>
    <sheetDataSet>
      <sheetData sheetId="0">
        <row r="17">
          <cell r="B17" t="str">
            <v>Convenio Marco</v>
          </cell>
          <cell r="G17">
            <v>0.22656119295174346</v>
          </cell>
        </row>
        <row r="18">
          <cell r="B18" t="str">
            <v>Licitación Pública</v>
          </cell>
          <cell r="G18">
            <v>0.33273598930970405</v>
          </cell>
        </row>
        <row r="19">
          <cell r="B19" t="str">
            <v>Licitación Privada</v>
          </cell>
          <cell r="G19">
            <v>9.0280028711561447E-2</v>
          </cell>
        </row>
        <row r="20">
          <cell r="B20" t="str">
            <v>Trato Directo</v>
          </cell>
          <cell r="G20">
            <v>0.35042278902699103</v>
          </cell>
        </row>
      </sheetData>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G26"/>
  <sheetViews>
    <sheetView tabSelected="1" topLeftCell="A13" workbookViewId="0">
      <selection activeCell="E18" sqref="E18"/>
    </sheetView>
  </sheetViews>
  <sheetFormatPr baseColWidth="10" defaultRowHeight="12.75" x14ac:dyDescent="0.2"/>
  <cols>
    <col min="1" max="1" width="0.7109375" customWidth="1"/>
    <col min="2" max="2" width="40.28515625" customWidth="1"/>
    <col min="3" max="5" width="14.28515625" bestFit="1" customWidth="1"/>
    <col min="6" max="6" width="15.28515625" bestFit="1" customWidth="1"/>
    <col min="7" max="7" width="10.28515625" customWidth="1"/>
  </cols>
  <sheetData>
    <row r="1" spans="2:7" hidden="1" x14ac:dyDescent="0.2"/>
    <row r="2" spans="2:7" hidden="1" x14ac:dyDescent="0.2"/>
    <row r="3" spans="2:7" hidden="1" x14ac:dyDescent="0.2">
      <c r="B3" t="s">
        <v>45</v>
      </c>
      <c r="C3" t="s">
        <v>219</v>
      </c>
    </row>
    <row r="4" spans="2:7" hidden="1" x14ac:dyDescent="0.2">
      <c r="B4" t="s">
        <v>218</v>
      </c>
      <c r="C4">
        <v>45992</v>
      </c>
      <c r="D4">
        <v>45962</v>
      </c>
      <c r="E4">
        <v>45931</v>
      </c>
      <c r="F4" t="s">
        <v>44</v>
      </c>
    </row>
    <row r="5" spans="2:7" hidden="1" x14ac:dyDescent="0.2">
      <c r="B5" t="s">
        <v>16</v>
      </c>
      <c r="C5">
        <v>1184811</v>
      </c>
      <c r="D5">
        <v>5326889</v>
      </c>
      <c r="E5">
        <v>8852246</v>
      </c>
      <c r="F5">
        <v>15363946</v>
      </c>
    </row>
    <row r="6" spans="2:7" hidden="1" x14ac:dyDescent="0.2">
      <c r="B6" t="s">
        <v>0</v>
      </c>
      <c r="C6">
        <v>3213323539.6399994</v>
      </c>
      <c r="D6">
        <v>662114444.05810022</v>
      </c>
      <c r="E6">
        <v>1689197288.8697588</v>
      </c>
      <c r="F6">
        <v>5564635272.5678587</v>
      </c>
    </row>
    <row r="7" spans="2:7" hidden="1" x14ac:dyDescent="0.2">
      <c r="B7" t="s">
        <v>42</v>
      </c>
      <c r="C7">
        <v>1977529771.9977</v>
      </c>
      <c r="D7">
        <v>1649564467.0439999</v>
      </c>
      <c r="E7">
        <v>1075252780.9335351</v>
      </c>
      <c r="F7">
        <v>4702347019.975235</v>
      </c>
    </row>
    <row r="8" spans="2:7" hidden="1" x14ac:dyDescent="0.2">
      <c r="B8" t="s">
        <v>86</v>
      </c>
      <c r="C8">
        <v>941093853.79999995</v>
      </c>
      <c r="D8">
        <v>576259688.69500005</v>
      </c>
      <c r="E8">
        <v>549563012.18999994</v>
      </c>
      <c r="F8">
        <v>2066916554.6849999</v>
      </c>
    </row>
    <row r="9" spans="2:7" hidden="1" x14ac:dyDescent="0.2">
      <c r="B9" t="s">
        <v>44</v>
      </c>
      <c r="C9">
        <v>6133131976.4376993</v>
      </c>
      <c r="D9">
        <v>2893265488.7971005</v>
      </c>
      <c r="E9">
        <v>3322865327.9932942</v>
      </c>
      <c r="F9">
        <v>12349262793.228094</v>
      </c>
    </row>
    <row r="10" spans="2:7" hidden="1" x14ac:dyDescent="0.2"/>
    <row r="11" spans="2:7" hidden="1" x14ac:dyDescent="0.2"/>
    <row r="12" spans="2:7" hidden="1" x14ac:dyDescent="0.2"/>
    <row r="14" spans="2:7" x14ac:dyDescent="0.2">
      <c r="B14" s="341" t="s">
        <v>46</v>
      </c>
      <c r="C14" s="341"/>
      <c r="D14" s="341"/>
      <c r="E14" s="341"/>
      <c r="F14" s="341"/>
      <c r="G14" s="341"/>
    </row>
    <row r="15" spans="2:7" x14ac:dyDescent="0.2">
      <c r="B15" s="341" t="s">
        <v>2743</v>
      </c>
      <c r="C15" s="341"/>
      <c r="D15" s="341"/>
      <c r="E15" s="341"/>
      <c r="F15" s="341"/>
      <c r="G15" s="341"/>
    </row>
    <row r="17" spans="2:7" ht="51" x14ac:dyDescent="0.2">
      <c r="B17" s="15" t="s">
        <v>47</v>
      </c>
      <c r="C17" s="16">
        <v>45931</v>
      </c>
      <c r="D17" s="16">
        <v>45962</v>
      </c>
      <c r="E17" s="16">
        <v>45992</v>
      </c>
      <c r="F17" s="17" t="s">
        <v>217</v>
      </c>
      <c r="G17" s="18" t="s">
        <v>48</v>
      </c>
    </row>
    <row r="18" spans="2:7" x14ac:dyDescent="0.2">
      <c r="B18" s="35" t="s">
        <v>86</v>
      </c>
      <c r="C18" s="19">
        <v>549563012.18999994</v>
      </c>
      <c r="D18" s="19">
        <v>576259688.69500005</v>
      </c>
      <c r="E18" s="19">
        <v>941093853.79999995</v>
      </c>
      <c r="F18" s="19">
        <v>2066916554.6849999</v>
      </c>
      <c r="G18" s="20">
        <v>0.16737165523908237</v>
      </c>
    </row>
    <row r="19" spans="2:7" x14ac:dyDescent="0.2">
      <c r="B19" s="21" t="s">
        <v>0</v>
      </c>
      <c r="C19" s="27">
        <v>1689197288.8697588</v>
      </c>
      <c r="D19" s="27">
        <v>662114444.05810022</v>
      </c>
      <c r="E19" s="27">
        <v>3213323539.6399994</v>
      </c>
      <c r="F19" s="27">
        <v>5564635272.5678587</v>
      </c>
      <c r="G19" s="28">
        <v>0.45060465274245448</v>
      </c>
    </row>
    <row r="20" spans="2:7" x14ac:dyDescent="0.2">
      <c r="B20" s="22" t="s">
        <v>16</v>
      </c>
      <c r="C20" s="19">
        <v>8852246</v>
      </c>
      <c r="D20" s="19">
        <v>5326889</v>
      </c>
      <c r="E20" s="19">
        <v>1184811</v>
      </c>
      <c r="F20" s="19">
        <v>15363946</v>
      </c>
      <c r="G20" s="20">
        <v>1.2441184755113523E-3</v>
      </c>
    </row>
    <row r="21" spans="2:7" x14ac:dyDescent="0.2">
      <c r="B21" s="21" t="s">
        <v>42</v>
      </c>
      <c r="C21" s="27">
        <v>1075252780.9335351</v>
      </c>
      <c r="D21" s="27">
        <v>1649564467.0439999</v>
      </c>
      <c r="E21" s="27">
        <v>1977529771.9977</v>
      </c>
      <c r="F21" s="27">
        <v>4702347019.975235</v>
      </c>
      <c r="G21" s="28">
        <v>0.38077957354295178</v>
      </c>
    </row>
    <row r="22" spans="2:7" x14ac:dyDescent="0.2">
      <c r="B22" s="23" t="s">
        <v>49</v>
      </c>
      <c r="C22" s="24">
        <v>3322865327.9932938</v>
      </c>
      <c r="D22" s="24">
        <v>2893265488.7971001</v>
      </c>
      <c r="E22" s="24">
        <v>6133131976.4376993</v>
      </c>
      <c r="F22" s="24">
        <v>12349262793.228094</v>
      </c>
      <c r="G22" s="20">
        <v>1</v>
      </c>
    </row>
    <row r="23" spans="2:7" x14ac:dyDescent="0.2">
      <c r="B23" s="25" t="s">
        <v>50</v>
      </c>
    </row>
    <row r="24" spans="2:7" ht="27" customHeight="1" x14ac:dyDescent="0.2">
      <c r="B24" s="342" t="s">
        <v>112</v>
      </c>
      <c r="C24" s="343"/>
      <c r="D24" s="343"/>
      <c r="E24" s="343"/>
      <c r="F24" s="343"/>
      <c r="G24" s="343"/>
    </row>
    <row r="25" spans="2:7" ht="29.25" customHeight="1" x14ac:dyDescent="0.2">
      <c r="B25" s="343" t="s">
        <v>51</v>
      </c>
      <c r="C25" s="343"/>
      <c r="D25" s="343"/>
      <c r="E25" s="343"/>
      <c r="F25" s="343"/>
      <c r="G25" s="343"/>
    </row>
    <row r="26" spans="2:7" ht="30.75" customHeight="1" x14ac:dyDescent="0.2">
      <c r="B26" s="342" t="s">
        <v>2744</v>
      </c>
      <c r="C26" s="343"/>
      <c r="D26" s="343"/>
      <c r="E26" s="343"/>
      <c r="F26" s="343"/>
      <c r="G26" s="343"/>
    </row>
  </sheetData>
  <mergeCells count="5">
    <mergeCell ref="B14:G14"/>
    <mergeCell ref="B15:G15"/>
    <mergeCell ref="B24:G24"/>
    <mergeCell ref="B25:G25"/>
    <mergeCell ref="B26:G26"/>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2020"/>
  <sheetViews>
    <sheetView topLeftCell="A3" zoomScale="80" workbookViewId="0">
      <pane xSplit="3" ySplit="2" topLeftCell="D5" activePane="bottomRight" state="frozen"/>
      <selection activeCell="A3" sqref="A3"/>
      <selection pane="topRight" activeCell="D3" sqref="D3"/>
      <selection pane="bottomLeft" activeCell="A5" sqref="A5"/>
      <selection pane="bottomRight" activeCell="D5" sqref="D5"/>
    </sheetView>
  </sheetViews>
  <sheetFormatPr baseColWidth="10" defaultRowHeight="12.75" x14ac:dyDescent="0.2"/>
  <cols>
    <col min="1" max="1" width="21" style="9" customWidth="1"/>
    <col min="2" max="2" width="33.28515625" style="7" customWidth="1"/>
    <col min="3" max="3" width="18.7109375" style="10" customWidth="1"/>
    <col min="4" max="4" width="21.7109375" style="10" customWidth="1"/>
    <col min="5" max="5" width="15.85546875" style="11" customWidth="1"/>
    <col min="6" max="6" width="18.140625" style="30" hidden="1" customWidth="1"/>
    <col min="7" max="7" width="14" style="32" hidden="1" customWidth="1"/>
    <col min="8" max="8" width="20" style="33" customWidth="1"/>
    <col min="9" max="9" width="63.7109375" style="7" customWidth="1"/>
    <col min="10" max="10" width="28" style="12" customWidth="1"/>
    <col min="11" max="11" width="19.28515625" style="14" customWidth="1"/>
    <col min="12" max="12" width="18.7109375" style="34" customWidth="1"/>
    <col min="13" max="16384" width="11.42578125" style="7"/>
  </cols>
  <sheetData>
    <row r="1" spans="1:13" hidden="1" x14ac:dyDescent="0.2"/>
    <row r="2" spans="1:13" ht="15.75" hidden="1" x14ac:dyDescent="0.2">
      <c r="A2" s="3"/>
      <c r="B2" s="3"/>
      <c r="C2" s="26" t="s">
        <v>43</v>
      </c>
      <c r="D2" s="3"/>
      <c r="E2" s="4"/>
      <c r="F2" s="29"/>
      <c r="G2" s="31"/>
      <c r="H2" s="31"/>
      <c r="I2" s="3"/>
      <c r="J2" s="5"/>
      <c r="K2" s="8"/>
    </row>
    <row r="3" spans="1:13" x14ac:dyDescent="0.2">
      <c r="K3" s="13"/>
    </row>
    <row r="4" spans="1:13" s="6" customFormat="1" ht="75" x14ac:dyDescent="0.2">
      <c r="A4" s="344" t="s">
        <v>1</v>
      </c>
      <c r="B4" s="344" t="s">
        <v>2</v>
      </c>
      <c r="C4" s="344" t="s">
        <v>3</v>
      </c>
      <c r="D4" s="344" t="s">
        <v>218</v>
      </c>
      <c r="E4" s="345" t="s">
        <v>4</v>
      </c>
      <c r="F4" s="344" t="s">
        <v>5</v>
      </c>
      <c r="G4" s="346" t="s">
        <v>6</v>
      </c>
      <c r="H4" s="347" t="s">
        <v>7</v>
      </c>
      <c r="I4" s="344" t="s">
        <v>8</v>
      </c>
      <c r="J4" s="344" t="s">
        <v>9</v>
      </c>
      <c r="K4" s="344" t="s">
        <v>10</v>
      </c>
      <c r="L4" s="348" t="s">
        <v>11</v>
      </c>
      <c r="M4" s="344" t="s">
        <v>219</v>
      </c>
    </row>
    <row r="5" spans="1:13" s="2" customFormat="1" ht="49.5" x14ac:dyDescent="0.2">
      <c r="A5" s="111" t="s">
        <v>40</v>
      </c>
      <c r="B5" s="112" t="s">
        <v>0</v>
      </c>
      <c r="C5" s="113" t="s">
        <v>113</v>
      </c>
      <c r="D5" s="112" t="s">
        <v>0</v>
      </c>
      <c r="E5" s="114">
        <v>45517</v>
      </c>
      <c r="F5" s="115" t="s">
        <v>18</v>
      </c>
      <c r="G5" s="115">
        <v>18250296</v>
      </c>
      <c r="H5" s="116">
        <v>45992</v>
      </c>
      <c r="I5" s="117" t="s">
        <v>220</v>
      </c>
      <c r="J5" s="118" t="s">
        <v>57</v>
      </c>
      <c r="K5" s="119" t="s">
        <v>21</v>
      </c>
      <c r="L5" s="120">
        <v>67000</v>
      </c>
      <c r="M5" s="349">
        <v>45992</v>
      </c>
    </row>
    <row r="6" spans="1:13" s="2" customFormat="1" ht="49.5" x14ac:dyDescent="0.2">
      <c r="A6" s="111" t="s">
        <v>40</v>
      </c>
      <c r="B6" s="112" t="s">
        <v>0</v>
      </c>
      <c r="C6" s="113" t="s">
        <v>113</v>
      </c>
      <c r="D6" s="112" t="s">
        <v>0</v>
      </c>
      <c r="E6" s="114">
        <v>45517</v>
      </c>
      <c r="F6" s="115" t="s">
        <v>18</v>
      </c>
      <c r="G6" s="116">
        <v>45996</v>
      </c>
      <c r="H6" s="116">
        <v>45996</v>
      </c>
      <c r="I6" s="117" t="s">
        <v>220</v>
      </c>
      <c r="J6" s="118" t="s">
        <v>57</v>
      </c>
      <c r="K6" s="119" t="s">
        <v>21</v>
      </c>
      <c r="L6" s="120">
        <v>60830</v>
      </c>
      <c r="M6" s="349">
        <v>45992</v>
      </c>
    </row>
    <row r="7" spans="1:13" s="1" customFormat="1" ht="49.5" x14ac:dyDescent="0.2">
      <c r="A7" s="111" t="s">
        <v>40</v>
      </c>
      <c r="B7" s="112" t="s">
        <v>0</v>
      </c>
      <c r="C7" s="113" t="s">
        <v>113</v>
      </c>
      <c r="D7" s="112" t="s">
        <v>0</v>
      </c>
      <c r="E7" s="114">
        <v>45517</v>
      </c>
      <c r="F7" s="115" t="s">
        <v>18</v>
      </c>
      <c r="G7" s="116">
        <v>46001</v>
      </c>
      <c r="H7" s="116">
        <v>46001</v>
      </c>
      <c r="I7" s="117" t="s">
        <v>221</v>
      </c>
      <c r="J7" s="118" t="s">
        <v>57</v>
      </c>
      <c r="K7" s="119" t="s">
        <v>21</v>
      </c>
      <c r="L7" s="120">
        <v>353666</v>
      </c>
      <c r="M7" s="349">
        <v>45992</v>
      </c>
    </row>
    <row r="8" spans="1:13" s="1" customFormat="1" ht="30" x14ac:dyDescent="0.2">
      <c r="A8" s="111" t="s">
        <v>40</v>
      </c>
      <c r="B8" s="121" t="s">
        <v>222</v>
      </c>
      <c r="C8" s="122" t="s">
        <v>101</v>
      </c>
      <c r="D8" s="121" t="s">
        <v>42</v>
      </c>
      <c r="E8" s="123">
        <v>45576</v>
      </c>
      <c r="F8" s="115" t="s">
        <v>18</v>
      </c>
      <c r="G8" s="116">
        <v>46001</v>
      </c>
      <c r="H8" s="116">
        <v>46001</v>
      </c>
      <c r="I8" s="117" t="s">
        <v>223</v>
      </c>
      <c r="J8" s="117" t="s">
        <v>224</v>
      </c>
      <c r="K8" s="124" t="s">
        <v>85</v>
      </c>
      <c r="L8" s="120">
        <v>1200000</v>
      </c>
      <c r="M8" s="349">
        <v>45992</v>
      </c>
    </row>
    <row r="9" spans="1:13" s="1" customFormat="1" ht="49.5" x14ac:dyDescent="0.2">
      <c r="A9" s="111" t="s">
        <v>40</v>
      </c>
      <c r="B9" s="112" t="s">
        <v>0</v>
      </c>
      <c r="C9" s="113" t="s">
        <v>113</v>
      </c>
      <c r="D9" s="112" t="s">
        <v>0</v>
      </c>
      <c r="E9" s="114">
        <v>45517</v>
      </c>
      <c r="F9" s="115" t="s">
        <v>18</v>
      </c>
      <c r="G9" s="116">
        <v>46002</v>
      </c>
      <c r="H9" s="116">
        <v>46002</v>
      </c>
      <c r="I9" s="117" t="s">
        <v>225</v>
      </c>
      <c r="J9" s="118" t="s">
        <v>57</v>
      </c>
      <c r="K9" s="119" t="s">
        <v>21</v>
      </c>
      <c r="L9" s="120">
        <v>435998</v>
      </c>
      <c r="M9" s="349">
        <v>45992</v>
      </c>
    </row>
    <row r="10" spans="1:13" s="1" customFormat="1" ht="49.5" x14ac:dyDescent="0.2">
      <c r="A10" s="111" t="s">
        <v>40</v>
      </c>
      <c r="B10" s="112" t="s">
        <v>0</v>
      </c>
      <c r="C10" s="113" t="s">
        <v>113</v>
      </c>
      <c r="D10" s="112" t="s">
        <v>0</v>
      </c>
      <c r="E10" s="114">
        <v>45517</v>
      </c>
      <c r="F10" s="115" t="s">
        <v>18</v>
      </c>
      <c r="G10" s="116">
        <v>46006</v>
      </c>
      <c r="H10" s="116">
        <v>46006</v>
      </c>
      <c r="I10" s="117" t="s">
        <v>226</v>
      </c>
      <c r="J10" s="118" t="s">
        <v>57</v>
      </c>
      <c r="K10" s="119" t="s">
        <v>21</v>
      </c>
      <c r="L10" s="120">
        <v>706024</v>
      </c>
      <c r="M10" s="349">
        <v>45992</v>
      </c>
    </row>
    <row r="11" spans="1:13" s="1" customFormat="1" ht="49.5" x14ac:dyDescent="0.2">
      <c r="A11" s="111" t="s">
        <v>40</v>
      </c>
      <c r="B11" s="112" t="s">
        <v>0</v>
      </c>
      <c r="C11" s="113" t="s">
        <v>113</v>
      </c>
      <c r="D11" s="112" t="s">
        <v>0</v>
      </c>
      <c r="E11" s="114">
        <v>45517</v>
      </c>
      <c r="F11" s="115" t="s">
        <v>18</v>
      </c>
      <c r="G11" s="116">
        <v>46007</v>
      </c>
      <c r="H11" s="116">
        <v>46007</v>
      </c>
      <c r="I11" s="117" t="s">
        <v>227</v>
      </c>
      <c r="J11" s="118" t="s">
        <v>57</v>
      </c>
      <c r="K11" s="119" t="s">
        <v>21</v>
      </c>
      <c r="L11" s="120">
        <v>47000</v>
      </c>
      <c r="M11" s="349">
        <v>45992</v>
      </c>
    </row>
    <row r="12" spans="1:13" s="1" customFormat="1" ht="49.5" x14ac:dyDescent="0.2">
      <c r="A12" s="111" t="s">
        <v>40</v>
      </c>
      <c r="B12" s="112" t="s">
        <v>0</v>
      </c>
      <c r="C12" s="113" t="s">
        <v>113</v>
      </c>
      <c r="D12" s="112" t="s">
        <v>0</v>
      </c>
      <c r="E12" s="114">
        <v>45517</v>
      </c>
      <c r="F12" s="115" t="s">
        <v>18</v>
      </c>
      <c r="G12" s="116">
        <v>46013</v>
      </c>
      <c r="H12" s="116">
        <v>46013</v>
      </c>
      <c r="I12" s="117" t="s">
        <v>228</v>
      </c>
      <c r="J12" s="118" t="s">
        <v>57</v>
      </c>
      <c r="K12" s="119" t="s">
        <v>21</v>
      </c>
      <c r="L12" s="120">
        <v>473728</v>
      </c>
      <c r="M12" s="349">
        <v>45992</v>
      </c>
    </row>
    <row r="13" spans="1:13" s="1" customFormat="1" ht="49.5" x14ac:dyDescent="0.2">
      <c r="A13" s="111" t="s">
        <v>40</v>
      </c>
      <c r="B13" s="112" t="s">
        <v>0</v>
      </c>
      <c r="C13" s="113" t="s">
        <v>113</v>
      </c>
      <c r="D13" s="112" t="s">
        <v>0</v>
      </c>
      <c r="E13" s="114">
        <v>45517</v>
      </c>
      <c r="F13" s="115" t="s">
        <v>18</v>
      </c>
      <c r="G13" s="115">
        <v>18250324</v>
      </c>
      <c r="H13" s="116">
        <v>46017</v>
      </c>
      <c r="I13" s="117" t="s">
        <v>229</v>
      </c>
      <c r="J13" s="118" t="s">
        <v>57</v>
      </c>
      <c r="K13" s="119" t="s">
        <v>21</v>
      </c>
      <c r="L13" s="120">
        <v>294446</v>
      </c>
      <c r="M13" s="349">
        <v>45992</v>
      </c>
    </row>
    <row r="14" spans="1:13" s="1" customFormat="1" ht="49.5" x14ac:dyDescent="0.2">
      <c r="A14" s="111" t="s">
        <v>40</v>
      </c>
      <c r="B14" s="112" t="s">
        <v>0</v>
      </c>
      <c r="C14" s="113" t="s">
        <v>113</v>
      </c>
      <c r="D14" s="112" t="s">
        <v>0</v>
      </c>
      <c r="E14" s="114">
        <v>45517</v>
      </c>
      <c r="F14" s="115" t="s">
        <v>18</v>
      </c>
      <c r="G14" s="115">
        <v>18250327</v>
      </c>
      <c r="H14" s="116">
        <v>46020</v>
      </c>
      <c r="I14" s="117" t="s">
        <v>228</v>
      </c>
      <c r="J14" s="118" t="s">
        <v>57</v>
      </c>
      <c r="K14" s="119" t="s">
        <v>21</v>
      </c>
      <c r="L14" s="120">
        <v>328416</v>
      </c>
      <c r="M14" s="349">
        <v>45992</v>
      </c>
    </row>
    <row r="15" spans="1:13" s="1" customFormat="1" ht="30" x14ac:dyDescent="0.2">
      <c r="A15" s="111" t="s">
        <v>14</v>
      </c>
      <c r="B15" s="125" t="s">
        <v>149</v>
      </c>
      <c r="C15" s="126" t="s">
        <v>20</v>
      </c>
      <c r="D15" s="121" t="s">
        <v>42</v>
      </c>
      <c r="E15" s="127" t="s">
        <v>20</v>
      </c>
      <c r="F15" s="115" t="s">
        <v>148</v>
      </c>
      <c r="G15" s="115">
        <v>1250190</v>
      </c>
      <c r="H15" s="116">
        <v>46007</v>
      </c>
      <c r="I15" s="117" t="s">
        <v>230</v>
      </c>
      <c r="J15" s="117" t="s">
        <v>231</v>
      </c>
      <c r="K15" s="124" t="s">
        <v>232</v>
      </c>
      <c r="L15" s="120">
        <v>101150</v>
      </c>
      <c r="M15" s="349">
        <v>45992</v>
      </c>
    </row>
    <row r="16" spans="1:13" s="1" customFormat="1" ht="30" x14ac:dyDescent="0.2">
      <c r="A16" s="111" t="s">
        <v>14</v>
      </c>
      <c r="B16" s="121" t="s">
        <v>222</v>
      </c>
      <c r="C16" s="115" t="s">
        <v>233</v>
      </c>
      <c r="D16" s="121" t="s">
        <v>42</v>
      </c>
      <c r="E16" s="128">
        <v>46008</v>
      </c>
      <c r="F16" s="115" t="s">
        <v>148</v>
      </c>
      <c r="G16" s="115">
        <v>1250191</v>
      </c>
      <c r="H16" s="116">
        <v>46008</v>
      </c>
      <c r="I16" s="117" t="s">
        <v>234</v>
      </c>
      <c r="J16" s="117" t="s">
        <v>235</v>
      </c>
      <c r="K16" s="124" t="s">
        <v>236</v>
      </c>
      <c r="L16" s="120">
        <v>30258535</v>
      </c>
      <c r="M16" s="349">
        <v>45992</v>
      </c>
    </row>
    <row r="17" spans="1:13" s="1" customFormat="1" ht="30" x14ac:dyDescent="0.2">
      <c r="A17" s="111" t="s">
        <v>14</v>
      </c>
      <c r="B17" s="125" t="s">
        <v>149</v>
      </c>
      <c r="C17" s="126" t="s">
        <v>20</v>
      </c>
      <c r="D17" s="121" t="s">
        <v>42</v>
      </c>
      <c r="E17" s="127" t="s">
        <v>20</v>
      </c>
      <c r="F17" s="115" t="s">
        <v>156</v>
      </c>
      <c r="G17" s="115">
        <v>1250192</v>
      </c>
      <c r="H17" s="116">
        <v>46022</v>
      </c>
      <c r="I17" s="117" t="s">
        <v>237</v>
      </c>
      <c r="J17" s="117" t="s">
        <v>238</v>
      </c>
      <c r="K17" s="124" t="s">
        <v>239</v>
      </c>
      <c r="L17" s="120">
        <v>34510</v>
      </c>
      <c r="M17" s="349">
        <v>45992</v>
      </c>
    </row>
    <row r="18" spans="1:13" s="1" customFormat="1" ht="30" x14ac:dyDescent="0.2">
      <c r="A18" s="111" t="s">
        <v>37</v>
      </c>
      <c r="B18" s="125" t="s">
        <v>149</v>
      </c>
      <c r="C18" s="126" t="s">
        <v>20</v>
      </c>
      <c r="D18" s="121" t="s">
        <v>42</v>
      </c>
      <c r="E18" s="127" t="s">
        <v>20</v>
      </c>
      <c r="F18" s="129" t="s">
        <v>19</v>
      </c>
      <c r="G18" s="130">
        <v>2250453</v>
      </c>
      <c r="H18" s="131">
        <v>45992</v>
      </c>
      <c r="I18" s="117" t="s">
        <v>240</v>
      </c>
      <c r="J18" s="117" t="s">
        <v>241</v>
      </c>
      <c r="K18" s="124" t="s">
        <v>242</v>
      </c>
      <c r="L18" s="120">
        <v>208250</v>
      </c>
      <c r="M18" s="349">
        <v>45992</v>
      </c>
    </row>
    <row r="19" spans="1:13" s="1" customFormat="1" ht="49.5" x14ac:dyDescent="0.2">
      <c r="A19" s="111" t="s">
        <v>37</v>
      </c>
      <c r="B19" s="112" t="s">
        <v>0</v>
      </c>
      <c r="C19" s="113" t="s">
        <v>113</v>
      </c>
      <c r="D19" s="112" t="s">
        <v>0</v>
      </c>
      <c r="E19" s="114">
        <v>45517</v>
      </c>
      <c r="F19" s="129" t="s">
        <v>19</v>
      </c>
      <c r="G19" s="130">
        <v>2250457</v>
      </c>
      <c r="H19" s="131">
        <v>45993</v>
      </c>
      <c r="I19" s="117" t="s">
        <v>243</v>
      </c>
      <c r="J19" s="118" t="s">
        <v>57</v>
      </c>
      <c r="K19" s="119" t="s">
        <v>21</v>
      </c>
      <c r="L19" s="120">
        <v>324070</v>
      </c>
      <c r="M19" s="349">
        <v>45992</v>
      </c>
    </row>
    <row r="20" spans="1:13" s="1" customFormat="1" ht="49.5" x14ac:dyDescent="0.2">
      <c r="A20" s="111" t="s">
        <v>37</v>
      </c>
      <c r="B20" s="112" t="s">
        <v>0</v>
      </c>
      <c r="C20" s="113" t="s">
        <v>113</v>
      </c>
      <c r="D20" s="112" t="s">
        <v>0</v>
      </c>
      <c r="E20" s="114">
        <v>45517</v>
      </c>
      <c r="F20" s="129" t="s">
        <v>19</v>
      </c>
      <c r="G20" s="130">
        <v>2250458</v>
      </c>
      <c r="H20" s="131">
        <v>45993</v>
      </c>
      <c r="I20" s="117" t="s">
        <v>244</v>
      </c>
      <c r="J20" s="118" t="s">
        <v>57</v>
      </c>
      <c r="K20" s="119" t="s">
        <v>21</v>
      </c>
      <c r="L20" s="120">
        <v>709050</v>
      </c>
      <c r="M20" s="349">
        <v>45992</v>
      </c>
    </row>
    <row r="21" spans="1:13" s="1" customFormat="1" ht="45" x14ac:dyDescent="0.2">
      <c r="A21" s="111" t="s">
        <v>37</v>
      </c>
      <c r="B21" s="121" t="s">
        <v>222</v>
      </c>
      <c r="C21" s="130" t="s">
        <v>245</v>
      </c>
      <c r="D21" s="121" t="s">
        <v>42</v>
      </c>
      <c r="E21" s="132">
        <v>46358</v>
      </c>
      <c r="F21" s="129" t="s">
        <v>19</v>
      </c>
      <c r="G21" s="130">
        <v>2250459</v>
      </c>
      <c r="H21" s="131">
        <v>45993</v>
      </c>
      <c r="I21" s="117" t="s">
        <v>246</v>
      </c>
      <c r="J21" s="117" t="s">
        <v>82</v>
      </c>
      <c r="K21" s="124" t="s">
        <v>76</v>
      </c>
      <c r="L21" s="120">
        <v>334069</v>
      </c>
      <c r="M21" s="349">
        <v>45992</v>
      </c>
    </row>
    <row r="22" spans="1:13" s="1" customFormat="1" ht="49.5" x14ac:dyDescent="0.2">
      <c r="A22" s="111" t="s">
        <v>37</v>
      </c>
      <c r="B22" s="112" t="s">
        <v>0</v>
      </c>
      <c r="C22" s="113" t="s">
        <v>113</v>
      </c>
      <c r="D22" s="112" t="s">
        <v>0</v>
      </c>
      <c r="E22" s="114">
        <v>45517</v>
      </c>
      <c r="F22" s="129" t="s">
        <v>19</v>
      </c>
      <c r="G22" s="130">
        <v>2250460</v>
      </c>
      <c r="H22" s="131">
        <v>45994</v>
      </c>
      <c r="I22" s="117" t="s">
        <v>247</v>
      </c>
      <c r="J22" s="118" t="s">
        <v>57</v>
      </c>
      <c r="K22" s="119" t="s">
        <v>21</v>
      </c>
      <c r="L22" s="120">
        <v>250098</v>
      </c>
      <c r="M22" s="349">
        <v>45992</v>
      </c>
    </row>
    <row r="23" spans="1:13" s="1" customFormat="1" ht="30" x14ac:dyDescent="0.2">
      <c r="A23" s="111" t="s">
        <v>37</v>
      </c>
      <c r="B23" s="125" t="s">
        <v>149</v>
      </c>
      <c r="C23" s="126" t="s">
        <v>20</v>
      </c>
      <c r="D23" s="121" t="s">
        <v>42</v>
      </c>
      <c r="E23" s="127" t="s">
        <v>20</v>
      </c>
      <c r="F23" s="129" t="s">
        <v>19</v>
      </c>
      <c r="G23" s="130">
        <v>2250467</v>
      </c>
      <c r="H23" s="131">
        <v>45995</v>
      </c>
      <c r="I23" s="117" t="s">
        <v>248</v>
      </c>
      <c r="J23" s="117" t="s">
        <v>249</v>
      </c>
      <c r="K23" s="124" t="s">
        <v>250</v>
      </c>
      <c r="L23" s="120">
        <v>199920</v>
      </c>
      <c r="M23" s="349">
        <v>45992</v>
      </c>
    </row>
    <row r="24" spans="1:13" s="1" customFormat="1" ht="49.5" x14ac:dyDescent="0.2">
      <c r="A24" s="111" t="s">
        <v>37</v>
      </c>
      <c r="B24" s="112" t="s">
        <v>0</v>
      </c>
      <c r="C24" s="113" t="s">
        <v>113</v>
      </c>
      <c r="D24" s="112" t="s">
        <v>0</v>
      </c>
      <c r="E24" s="114">
        <v>45517</v>
      </c>
      <c r="F24" s="129" t="s">
        <v>19</v>
      </c>
      <c r="G24" s="130">
        <v>2250468</v>
      </c>
      <c r="H24" s="131">
        <v>45995</v>
      </c>
      <c r="I24" s="117" t="s">
        <v>251</v>
      </c>
      <c r="J24" s="118" t="s">
        <v>57</v>
      </c>
      <c r="K24" s="119" t="s">
        <v>21</v>
      </c>
      <c r="L24" s="120">
        <v>397920</v>
      </c>
      <c r="M24" s="349">
        <v>45992</v>
      </c>
    </row>
    <row r="25" spans="1:13" s="1" customFormat="1" ht="49.5" x14ac:dyDescent="0.2">
      <c r="A25" s="111" t="s">
        <v>37</v>
      </c>
      <c r="B25" s="112" t="s">
        <v>0</v>
      </c>
      <c r="C25" s="113" t="s">
        <v>113</v>
      </c>
      <c r="D25" s="112" t="s">
        <v>0</v>
      </c>
      <c r="E25" s="114">
        <v>45517</v>
      </c>
      <c r="F25" s="129" t="s">
        <v>19</v>
      </c>
      <c r="G25" s="130">
        <v>2250469</v>
      </c>
      <c r="H25" s="131">
        <v>45996</v>
      </c>
      <c r="I25" s="117" t="s">
        <v>252</v>
      </c>
      <c r="J25" s="118" t="s">
        <v>57</v>
      </c>
      <c r="K25" s="119" t="s">
        <v>21</v>
      </c>
      <c r="L25" s="120">
        <v>396070</v>
      </c>
      <c r="M25" s="349">
        <v>45992</v>
      </c>
    </row>
    <row r="26" spans="1:13" s="1" customFormat="1" ht="30" x14ac:dyDescent="0.2">
      <c r="A26" s="111" t="s">
        <v>37</v>
      </c>
      <c r="B26" s="125" t="s">
        <v>149</v>
      </c>
      <c r="C26" s="126" t="s">
        <v>20</v>
      </c>
      <c r="D26" s="121" t="s">
        <v>42</v>
      </c>
      <c r="E26" s="127" t="s">
        <v>20</v>
      </c>
      <c r="F26" s="129" t="s">
        <v>19</v>
      </c>
      <c r="G26" s="130">
        <v>2250470</v>
      </c>
      <c r="H26" s="131">
        <v>45996</v>
      </c>
      <c r="I26" s="117" t="s">
        <v>253</v>
      </c>
      <c r="J26" s="117" t="s">
        <v>254</v>
      </c>
      <c r="K26" s="124" t="s">
        <v>150</v>
      </c>
      <c r="L26" s="120">
        <v>90000</v>
      </c>
      <c r="M26" s="349">
        <v>45992</v>
      </c>
    </row>
    <row r="27" spans="1:13" s="1" customFormat="1" ht="30" x14ac:dyDescent="0.2">
      <c r="A27" s="111" t="s">
        <v>37</v>
      </c>
      <c r="B27" s="125" t="s">
        <v>149</v>
      </c>
      <c r="C27" s="126" t="s">
        <v>20</v>
      </c>
      <c r="D27" s="121" t="s">
        <v>42</v>
      </c>
      <c r="E27" s="127" t="s">
        <v>20</v>
      </c>
      <c r="F27" s="129" t="s">
        <v>19</v>
      </c>
      <c r="G27" s="130">
        <v>2250471</v>
      </c>
      <c r="H27" s="131">
        <v>45996</v>
      </c>
      <c r="I27" s="117" t="s">
        <v>255</v>
      </c>
      <c r="J27" s="117" t="s">
        <v>254</v>
      </c>
      <c r="K27" s="124" t="s">
        <v>150</v>
      </c>
      <c r="L27" s="120">
        <v>90000</v>
      </c>
      <c r="M27" s="349">
        <v>45992</v>
      </c>
    </row>
    <row r="28" spans="1:13" s="1" customFormat="1" ht="30" x14ac:dyDescent="0.2">
      <c r="A28" s="111" t="s">
        <v>37</v>
      </c>
      <c r="B28" s="125" t="s">
        <v>149</v>
      </c>
      <c r="C28" s="126" t="s">
        <v>20</v>
      </c>
      <c r="D28" s="121" t="s">
        <v>42</v>
      </c>
      <c r="E28" s="127" t="s">
        <v>20</v>
      </c>
      <c r="F28" s="129" t="s">
        <v>19</v>
      </c>
      <c r="G28" s="130">
        <v>2250476</v>
      </c>
      <c r="H28" s="131">
        <v>46001</v>
      </c>
      <c r="I28" s="117" t="s">
        <v>256</v>
      </c>
      <c r="J28" s="117" t="s">
        <v>257</v>
      </c>
      <c r="K28" s="124" t="s">
        <v>258</v>
      </c>
      <c r="L28" s="120">
        <v>203000</v>
      </c>
      <c r="M28" s="349">
        <v>45992</v>
      </c>
    </row>
    <row r="29" spans="1:13" s="1" customFormat="1" ht="30" x14ac:dyDescent="0.2">
      <c r="A29" s="111" t="s">
        <v>37</v>
      </c>
      <c r="B29" s="125" t="s">
        <v>149</v>
      </c>
      <c r="C29" s="126" t="s">
        <v>20</v>
      </c>
      <c r="D29" s="121" t="s">
        <v>42</v>
      </c>
      <c r="E29" s="127" t="s">
        <v>20</v>
      </c>
      <c r="F29" s="129" t="s">
        <v>19</v>
      </c>
      <c r="G29" s="130">
        <v>2250480</v>
      </c>
      <c r="H29" s="131">
        <v>46002</v>
      </c>
      <c r="I29" s="117" t="s">
        <v>259</v>
      </c>
      <c r="J29" s="117" t="s">
        <v>260</v>
      </c>
      <c r="K29" s="124" t="s">
        <v>261</v>
      </c>
      <c r="L29" s="120">
        <v>200000</v>
      </c>
      <c r="M29" s="349">
        <v>45992</v>
      </c>
    </row>
    <row r="30" spans="1:13" s="1" customFormat="1" ht="45" x14ac:dyDescent="0.2">
      <c r="A30" s="111" t="s">
        <v>37</v>
      </c>
      <c r="B30" s="121" t="s">
        <v>222</v>
      </c>
      <c r="C30" s="130" t="s">
        <v>262</v>
      </c>
      <c r="D30" s="121" t="s">
        <v>42</v>
      </c>
      <c r="E30" s="132">
        <v>46002</v>
      </c>
      <c r="F30" s="129" t="s">
        <v>19</v>
      </c>
      <c r="G30" s="130">
        <v>2250481</v>
      </c>
      <c r="H30" s="131">
        <v>46002</v>
      </c>
      <c r="I30" s="117" t="s">
        <v>263</v>
      </c>
      <c r="J30" s="117" t="s">
        <v>82</v>
      </c>
      <c r="K30" s="124" t="s">
        <v>76</v>
      </c>
      <c r="L30" s="120">
        <v>215089</v>
      </c>
      <c r="M30" s="349">
        <v>45992</v>
      </c>
    </row>
    <row r="31" spans="1:13" s="1" customFormat="1" ht="30" x14ac:dyDescent="0.2">
      <c r="A31" s="111" t="s">
        <v>37</v>
      </c>
      <c r="B31" s="125" t="s">
        <v>149</v>
      </c>
      <c r="C31" s="126" t="s">
        <v>20</v>
      </c>
      <c r="D31" s="121" t="s">
        <v>42</v>
      </c>
      <c r="E31" s="127" t="s">
        <v>20</v>
      </c>
      <c r="F31" s="129" t="s">
        <v>19</v>
      </c>
      <c r="G31" s="130">
        <v>2250484</v>
      </c>
      <c r="H31" s="131">
        <v>46003</v>
      </c>
      <c r="I31" s="117" t="s">
        <v>264</v>
      </c>
      <c r="J31" s="117" t="s">
        <v>265</v>
      </c>
      <c r="K31" s="124" t="s">
        <v>266</v>
      </c>
      <c r="L31" s="120">
        <v>75999</v>
      </c>
      <c r="M31" s="349">
        <v>45992</v>
      </c>
    </row>
    <row r="32" spans="1:13" s="1" customFormat="1" ht="45" x14ac:dyDescent="0.2">
      <c r="A32" s="111" t="s">
        <v>37</v>
      </c>
      <c r="B32" s="125" t="s">
        <v>149</v>
      </c>
      <c r="C32" s="126" t="s">
        <v>20</v>
      </c>
      <c r="D32" s="121" t="s">
        <v>42</v>
      </c>
      <c r="E32" s="127" t="s">
        <v>20</v>
      </c>
      <c r="F32" s="129" t="s">
        <v>19</v>
      </c>
      <c r="G32" s="130">
        <v>2250489</v>
      </c>
      <c r="H32" s="131">
        <v>46007</v>
      </c>
      <c r="I32" s="117" t="s">
        <v>267</v>
      </c>
      <c r="J32" s="117" t="s">
        <v>268</v>
      </c>
      <c r="K32" s="124" t="s">
        <v>269</v>
      </c>
      <c r="L32" s="120">
        <v>202300</v>
      </c>
      <c r="M32" s="349">
        <v>45992</v>
      </c>
    </row>
    <row r="33" spans="1:13" s="1" customFormat="1" ht="30" x14ac:dyDescent="0.2">
      <c r="A33" s="111" t="s">
        <v>37</v>
      </c>
      <c r="B33" s="125" t="s">
        <v>149</v>
      </c>
      <c r="C33" s="126" t="s">
        <v>20</v>
      </c>
      <c r="D33" s="121" t="s">
        <v>42</v>
      </c>
      <c r="E33" s="127" t="s">
        <v>20</v>
      </c>
      <c r="F33" s="129" t="s">
        <v>19</v>
      </c>
      <c r="G33" s="130">
        <v>2250491</v>
      </c>
      <c r="H33" s="131">
        <v>46007</v>
      </c>
      <c r="I33" s="117" t="s">
        <v>270</v>
      </c>
      <c r="J33" s="117" t="s">
        <v>271</v>
      </c>
      <c r="K33" s="124" t="s">
        <v>272</v>
      </c>
      <c r="L33" s="120">
        <v>14620</v>
      </c>
      <c r="M33" s="349">
        <v>45992</v>
      </c>
    </row>
    <row r="34" spans="1:13" s="1" customFormat="1" ht="30" x14ac:dyDescent="0.2">
      <c r="A34" s="111" t="s">
        <v>37</v>
      </c>
      <c r="B34" s="125" t="s">
        <v>149</v>
      </c>
      <c r="C34" s="126" t="s">
        <v>20</v>
      </c>
      <c r="D34" s="121" t="s">
        <v>42</v>
      </c>
      <c r="E34" s="127" t="s">
        <v>20</v>
      </c>
      <c r="F34" s="129" t="s">
        <v>19</v>
      </c>
      <c r="G34" s="130">
        <v>2250492</v>
      </c>
      <c r="H34" s="131">
        <v>46008</v>
      </c>
      <c r="I34" s="117" t="s">
        <v>273</v>
      </c>
      <c r="J34" s="117" t="s">
        <v>274</v>
      </c>
      <c r="K34" s="124" t="s">
        <v>22</v>
      </c>
      <c r="L34" s="120">
        <v>205875</v>
      </c>
      <c r="M34" s="349">
        <v>45992</v>
      </c>
    </row>
    <row r="35" spans="1:13" s="1" customFormat="1" ht="49.5" x14ac:dyDescent="0.2">
      <c r="A35" s="111" t="s">
        <v>37</v>
      </c>
      <c r="B35" s="112" t="s">
        <v>0</v>
      </c>
      <c r="C35" s="113" t="s">
        <v>113</v>
      </c>
      <c r="D35" s="112" t="s">
        <v>0</v>
      </c>
      <c r="E35" s="114">
        <v>45517</v>
      </c>
      <c r="F35" s="129" t="s">
        <v>19</v>
      </c>
      <c r="G35" s="130">
        <v>2250493</v>
      </c>
      <c r="H35" s="131">
        <v>46008</v>
      </c>
      <c r="I35" s="117" t="s">
        <v>275</v>
      </c>
      <c r="J35" s="118" t="s">
        <v>57</v>
      </c>
      <c r="K35" s="119" t="s">
        <v>21</v>
      </c>
      <c r="L35" s="120">
        <v>341756</v>
      </c>
      <c r="M35" s="349">
        <v>45992</v>
      </c>
    </row>
    <row r="36" spans="1:13" s="1" customFormat="1" ht="30" x14ac:dyDescent="0.2">
      <c r="A36" s="111" t="s">
        <v>37</v>
      </c>
      <c r="B36" s="125" t="s">
        <v>149</v>
      </c>
      <c r="C36" s="126" t="s">
        <v>20</v>
      </c>
      <c r="D36" s="121" t="s">
        <v>42</v>
      </c>
      <c r="E36" s="127" t="s">
        <v>20</v>
      </c>
      <c r="F36" s="129" t="s">
        <v>19</v>
      </c>
      <c r="G36" s="130">
        <v>2250498</v>
      </c>
      <c r="H36" s="131">
        <v>46015</v>
      </c>
      <c r="I36" s="117" t="s">
        <v>276</v>
      </c>
      <c r="J36" s="117" t="s">
        <v>277</v>
      </c>
      <c r="K36" s="124" t="s">
        <v>278</v>
      </c>
      <c r="L36" s="120">
        <v>70832</v>
      </c>
      <c r="M36" s="349">
        <v>45992</v>
      </c>
    </row>
    <row r="37" spans="1:13" s="1" customFormat="1" ht="30" x14ac:dyDescent="0.2">
      <c r="A37" s="111" t="s">
        <v>37</v>
      </c>
      <c r="B37" s="125" t="s">
        <v>149</v>
      </c>
      <c r="C37" s="126" t="s">
        <v>20</v>
      </c>
      <c r="D37" s="121" t="s">
        <v>42</v>
      </c>
      <c r="E37" s="127" t="s">
        <v>20</v>
      </c>
      <c r="F37" s="129" t="s">
        <v>19</v>
      </c>
      <c r="G37" s="130">
        <v>2250500</v>
      </c>
      <c r="H37" s="131">
        <v>46021</v>
      </c>
      <c r="I37" s="117" t="s">
        <v>279</v>
      </c>
      <c r="J37" s="117" t="s">
        <v>280</v>
      </c>
      <c r="K37" s="124" t="s">
        <v>281</v>
      </c>
      <c r="L37" s="120">
        <v>140000</v>
      </c>
      <c r="M37" s="349">
        <v>45992</v>
      </c>
    </row>
    <row r="38" spans="1:13" s="1" customFormat="1" ht="57" x14ac:dyDescent="0.2">
      <c r="A38" s="111" t="s">
        <v>35</v>
      </c>
      <c r="B38" s="112" t="s">
        <v>0</v>
      </c>
      <c r="C38" s="113" t="s">
        <v>113</v>
      </c>
      <c r="D38" s="112" t="s">
        <v>0</v>
      </c>
      <c r="E38" s="114">
        <v>45517</v>
      </c>
      <c r="F38" s="133" t="s">
        <v>12</v>
      </c>
      <c r="G38" s="134">
        <v>3250240</v>
      </c>
      <c r="H38" s="133">
        <v>45995</v>
      </c>
      <c r="I38" s="135" t="s">
        <v>282</v>
      </c>
      <c r="J38" s="118" t="s">
        <v>57</v>
      </c>
      <c r="K38" s="119" t="s">
        <v>21</v>
      </c>
      <c r="L38" s="136">
        <v>276832</v>
      </c>
      <c r="M38" s="349">
        <v>45992</v>
      </c>
    </row>
    <row r="39" spans="1:13" s="1" customFormat="1" ht="57" x14ac:dyDescent="0.2">
      <c r="A39" s="111" t="s">
        <v>35</v>
      </c>
      <c r="B39" s="112" t="s">
        <v>0</v>
      </c>
      <c r="C39" s="113" t="s">
        <v>113</v>
      </c>
      <c r="D39" s="112" t="s">
        <v>0</v>
      </c>
      <c r="E39" s="114">
        <v>45517</v>
      </c>
      <c r="F39" s="133" t="s">
        <v>12</v>
      </c>
      <c r="G39" s="134">
        <v>3250241</v>
      </c>
      <c r="H39" s="133">
        <v>45995</v>
      </c>
      <c r="I39" s="135" t="s">
        <v>283</v>
      </c>
      <c r="J39" s="118" t="s">
        <v>57</v>
      </c>
      <c r="K39" s="119" t="s">
        <v>21</v>
      </c>
      <c r="L39" s="136">
        <v>669000</v>
      </c>
      <c r="M39" s="349">
        <v>45992</v>
      </c>
    </row>
    <row r="40" spans="1:13" s="1" customFormat="1" ht="57" x14ac:dyDescent="0.2">
      <c r="A40" s="111" t="s">
        <v>35</v>
      </c>
      <c r="B40" s="121" t="s">
        <v>222</v>
      </c>
      <c r="C40" s="137" t="s">
        <v>284</v>
      </c>
      <c r="D40" s="121" t="s">
        <v>42</v>
      </c>
      <c r="E40" s="133">
        <v>46000</v>
      </c>
      <c r="F40" s="133" t="s">
        <v>12</v>
      </c>
      <c r="G40" s="134">
        <v>3250236</v>
      </c>
      <c r="H40" s="133">
        <v>46000</v>
      </c>
      <c r="I40" s="135" t="s">
        <v>285</v>
      </c>
      <c r="J40" s="138" t="s">
        <v>151</v>
      </c>
      <c r="K40" s="139" t="s">
        <v>152</v>
      </c>
      <c r="L40" s="136">
        <v>524739</v>
      </c>
      <c r="M40" s="349">
        <v>45992</v>
      </c>
    </row>
    <row r="41" spans="1:13" s="1" customFormat="1" ht="30" x14ac:dyDescent="0.2">
      <c r="A41" s="111" t="s">
        <v>35</v>
      </c>
      <c r="B41" s="125" t="s">
        <v>149</v>
      </c>
      <c r="C41" s="126" t="s">
        <v>20</v>
      </c>
      <c r="D41" s="121" t="s">
        <v>42</v>
      </c>
      <c r="E41" s="127" t="s">
        <v>20</v>
      </c>
      <c r="F41" s="133" t="s">
        <v>12</v>
      </c>
      <c r="G41" s="134">
        <v>3250260</v>
      </c>
      <c r="H41" s="133">
        <v>46021</v>
      </c>
      <c r="I41" s="135" t="s">
        <v>286</v>
      </c>
      <c r="J41" s="138" t="s">
        <v>287</v>
      </c>
      <c r="K41" s="139" t="s">
        <v>288</v>
      </c>
      <c r="L41" s="136">
        <v>116871</v>
      </c>
      <c r="M41" s="349">
        <v>45992</v>
      </c>
    </row>
    <row r="42" spans="1:13" s="1" customFormat="1" ht="71.25" x14ac:dyDescent="0.2">
      <c r="A42" s="111" t="s">
        <v>35</v>
      </c>
      <c r="B42" s="121" t="s">
        <v>222</v>
      </c>
      <c r="C42" s="137" t="s">
        <v>289</v>
      </c>
      <c r="D42" s="121" t="s">
        <v>42</v>
      </c>
      <c r="E42" s="133">
        <v>45869</v>
      </c>
      <c r="F42" s="133" t="s">
        <v>12</v>
      </c>
      <c r="G42" s="134">
        <v>3250253</v>
      </c>
      <c r="H42" s="133">
        <v>46009</v>
      </c>
      <c r="I42" s="135" t="s">
        <v>290</v>
      </c>
      <c r="J42" s="138" t="s">
        <v>133</v>
      </c>
      <c r="K42" s="139" t="s">
        <v>99</v>
      </c>
      <c r="L42" s="136">
        <v>5896983</v>
      </c>
      <c r="M42" s="349">
        <v>45992</v>
      </c>
    </row>
    <row r="43" spans="1:13" s="1" customFormat="1" ht="33" x14ac:dyDescent="0.2">
      <c r="A43" s="111" t="s">
        <v>34</v>
      </c>
      <c r="B43" s="125" t="s">
        <v>149</v>
      </c>
      <c r="C43" s="126" t="s">
        <v>20</v>
      </c>
      <c r="D43" s="121" t="s">
        <v>42</v>
      </c>
      <c r="E43" s="127" t="s">
        <v>20</v>
      </c>
      <c r="F43" s="140" t="s">
        <v>153</v>
      </c>
      <c r="G43" s="141">
        <v>42500309</v>
      </c>
      <c r="H43" s="142">
        <v>45992</v>
      </c>
      <c r="I43" s="143" t="s">
        <v>291</v>
      </c>
      <c r="J43" s="143" t="s">
        <v>292</v>
      </c>
      <c r="K43" s="144" t="s">
        <v>293</v>
      </c>
      <c r="L43" s="145">
        <v>107100</v>
      </c>
      <c r="M43" s="349">
        <v>45992</v>
      </c>
    </row>
    <row r="44" spans="1:13" s="1" customFormat="1" ht="49.5" x14ac:dyDescent="0.2">
      <c r="A44" s="111" t="s">
        <v>34</v>
      </c>
      <c r="B44" s="121" t="s">
        <v>222</v>
      </c>
      <c r="C44" s="146" t="s">
        <v>294</v>
      </c>
      <c r="D44" s="121" t="s">
        <v>42</v>
      </c>
      <c r="E44" s="147">
        <v>45211</v>
      </c>
      <c r="F44" s="140" t="s">
        <v>153</v>
      </c>
      <c r="G44" s="141">
        <v>42500310</v>
      </c>
      <c r="H44" s="142">
        <v>45992</v>
      </c>
      <c r="I44" s="143" t="s">
        <v>295</v>
      </c>
      <c r="J44" s="143" t="s">
        <v>296</v>
      </c>
      <c r="K44" s="144" t="s">
        <v>297</v>
      </c>
      <c r="L44" s="145">
        <v>352240</v>
      </c>
      <c r="M44" s="349">
        <v>45992</v>
      </c>
    </row>
    <row r="45" spans="1:13" s="1" customFormat="1" ht="33" x14ac:dyDescent="0.2">
      <c r="A45" s="111" t="s">
        <v>34</v>
      </c>
      <c r="B45" s="148" t="s">
        <v>16</v>
      </c>
      <c r="C45" s="146" t="s">
        <v>97</v>
      </c>
      <c r="D45" s="148" t="s">
        <v>16</v>
      </c>
      <c r="E45" s="147">
        <v>45637</v>
      </c>
      <c r="F45" s="140" t="s">
        <v>153</v>
      </c>
      <c r="G45" s="141">
        <v>42500314</v>
      </c>
      <c r="H45" s="142">
        <v>45993</v>
      </c>
      <c r="I45" s="143" t="s">
        <v>298</v>
      </c>
      <c r="J45" s="143" t="s">
        <v>66</v>
      </c>
      <c r="K45" s="144" t="s">
        <v>63</v>
      </c>
      <c r="L45" s="145">
        <v>417901</v>
      </c>
      <c r="M45" s="349">
        <v>45992</v>
      </c>
    </row>
    <row r="46" spans="1:13" s="1" customFormat="1" ht="49.5" x14ac:dyDescent="0.2">
      <c r="A46" s="111" t="s">
        <v>34</v>
      </c>
      <c r="B46" s="112" t="s">
        <v>0</v>
      </c>
      <c r="C46" s="113" t="s">
        <v>113</v>
      </c>
      <c r="D46" s="112" t="s">
        <v>0</v>
      </c>
      <c r="E46" s="114">
        <v>45517</v>
      </c>
      <c r="F46" s="140" t="s">
        <v>153</v>
      </c>
      <c r="G46" s="141">
        <v>42500316</v>
      </c>
      <c r="H46" s="142">
        <v>45993</v>
      </c>
      <c r="I46" s="143" t="s">
        <v>299</v>
      </c>
      <c r="J46" s="118" t="s">
        <v>57</v>
      </c>
      <c r="K46" s="119" t="s">
        <v>21</v>
      </c>
      <c r="L46" s="145">
        <v>309098</v>
      </c>
      <c r="M46" s="349">
        <v>45992</v>
      </c>
    </row>
    <row r="47" spans="1:13" s="1" customFormat="1" ht="49.5" x14ac:dyDescent="0.2">
      <c r="A47" s="111" t="s">
        <v>34</v>
      </c>
      <c r="B47" s="112" t="s">
        <v>0</v>
      </c>
      <c r="C47" s="113" t="s">
        <v>113</v>
      </c>
      <c r="D47" s="112" t="s">
        <v>0</v>
      </c>
      <c r="E47" s="114">
        <v>45517</v>
      </c>
      <c r="F47" s="140" t="s">
        <v>153</v>
      </c>
      <c r="G47" s="141">
        <v>42500317</v>
      </c>
      <c r="H47" s="142">
        <v>45994</v>
      </c>
      <c r="I47" s="143" t="s">
        <v>300</v>
      </c>
      <c r="J47" s="118" t="s">
        <v>57</v>
      </c>
      <c r="K47" s="119" t="s">
        <v>21</v>
      </c>
      <c r="L47" s="145">
        <v>285070</v>
      </c>
      <c r="M47" s="349">
        <v>45992</v>
      </c>
    </row>
    <row r="48" spans="1:13" s="1" customFormat="1" ht="49.5" x14ac:dyDescent="0.2">
      <c r="A48" s="111" t="s">
        <v>34</v>
      </c>
      <c r="B48" s="112" t="s">
        <v>0</v>
      </c>
      <c r="C48" s="113" t="s">
        <v>113</v>
      </c>
      <c r="D48" s="112" t="s">
        <v>0</v>
      </c>
      <c r="E48" s="114">
        <v>45517</v>
      </c>
      <c r="F48" s="140" t="s">
        <v>153</v>
      </c>
      <c r="G48" s="141">
        <v>42500318</v>
      </c>
      <c r="H48" s="142">
        <v>45995</v>
      </c>
      <c r="I48" s="143" t="s">
        <v>301</v>
      </c>
      <c r="J48" s="118" t="s">
        <v>57</v>
      </c>
      <c r="K48" s="119" t="s">
        <v>21</v>
      </c>
      <c r="L48" s="145">
        <v>62780</v>
      </c>
      <c r="M48" s="349">
        <v>45992</v>
      </c>
    </row>
    <row r="49" spans="1:13" s="1" customFormat="1" ht="49.5" x14ac:dyDescent="0.2">
      <c r="A49" s="111" t="s">
        <v>34</v>
      </c>
      <c r="B49" s="112" t="s">
        <v>0</v>
      </c>
      <c r="C49" s="113" t="s">
        <v>113</v>
      </c>
      <c r="D49" s="112" t="s">
        <v>0</v>
      </c>
      <c r="E49" s="114">
        <v>45517</v>
      </c>
      <c r="F49" s="140" t="s">
        <v>153</v>
      </c>
      <c r="G49" s="141">
        <v>42500319</v>
      </c>
      <c r="H49" s="142">
        <v>45995</v>
      </c>
      <c r="I49" s="143" t="s">
        <v>302</v>
      </c>
      <c r="J49" s="118" t="s">
        <v>57</v>
      </c>
      <c r="K49" s="119" t="s">
        <v>21</v>
      </c>
      <c r="L49" s="145">
        <v>309098</v>
      </c>
      <c r="M49" s="349">
        <v>45992</v>
      </c>
    </row>
    <row r="50" spans="1:13" s="1" customFormat="1" ht="33" x14ac:dyDescent="0.2">
      <c r="A50" s="111" t="s">
        <v>34</v>
      </c>
      <c r="B50" s="125" t="s">
        <v>149</v>
      </c>
      <c r="C50" s="126" t="s">
        <v>20</v>
      </c>
      <c r="D50" s="121" t="s">
        <v>42</v>
      </c>
      <c r="E50" s="127" t="s">
        <v>20</v>
      </c>
      <c r="F50" s="140" t="s">
        <v>153</v>
      </c>
      <c r="G50" s="141">
        <v>42500323</v>
      </c>
      <c r="H50" s="142">
        <v>46006</v>
      </c>
      <c r="I50" s="143" t="s">
        <v>303</v>
      </c>
      <c r="J50" s="143" t="s">
        <v>66</v>
      </c>
      <c r="K50" s="144" t="s">
        <v>63</v>
      </c>
      <c r="L50" s="145">
        <v>139300</v>
      </c>
      <c r="M50" s="349">
        <v>45992</v>
      </c>
    </row>
    <row r="51" spans="1:13" s="1" customFormat="1" ht="16.5" x14ac:dyDescent="0.2">
      <c r="A51" s="111" t="s">
        <v>34</v>
      </c>
      <c r="B51" s="143" t="s">
        <v>0</v>
      </c>
      <c r="C51" s="146" t="s">
        <v>304</v>
      </c>
      <c r="D51" s="112" t="s">
        <v>0</v>
      </c>
      <c r="E51" s="147">
        <v>46311</v>
      </c>
      <c r="F51" s="140" t="s">
        <v>153</v>
      </c>
      <c r="G51" s="141">
        <v>42500325</v>
      </c>
      <c r="H51" s="142">
        <v>46006</v>
      </c>
      <c r="I51" s="143" t="s">
        <v>305</v>
      </c>
      <c r="J51" s="143" t="s">
        <v>306</v>
      </c>
      <c r="K51" s="144" t="s">
        <v>307</v>
      </c>
      <c r="L51" s="145">
        <v>9341500</v>
      </c>
      <c r="M51" s="349">
        <v>45992</v>
      </c>
    </row>
    <row r="52" spans="1:13" s="1" customFormat="1" ht="33" x14ac:dyDescent="0.2">
      <c r="A52" s="111" t="s">
        <v>34</v>
      </c>
      <c r="B52" s="143" t="s">
        <v>0</v>
      </c>
      <c r="C52" s="146" t="s">
        <v>308</v>
      </c>
      <c r="D52" s="112" t="s">
        <v>0</v>
      </c>
      <c r="E52" s="147">
        <v>46354</v>
      </c>
      <c r="F52" s="140" t="s">
        <v>153</v>
      </c>
      <c r="G52" s="141">
        <v>42500326</v>
      </c>
      <c r="H52" s="142">
        <v>46006</v>
      </c>
      <c r="I52" s="143" t="s">
        <v>309</v>
      </c>
      <c r="J52" s="143" t="s">
        <v>154</v>
      </c>
      <c r="K52" s="144" t="s">
        <v>155</v>
      </c>
      <c r="L52" s="145">
        <v>22798020</v>
      </c>
      <c r="M52" s="349">
        <v>45992</v>
      </c>
    </row>
    <row r="53" spans="1:13" s="1" customFormat="1" ht="60" x14ac:dyDescent="0.2">
      <c r="A53" s="111" t="s">
        <v>52</v>
      </c>
      <c r="B53" s="149" t="s">
        <v>0</v>
      </c>
      <c r="C53" s="150" t="s">
        <v>310</v>
      </c>
      <c r="D53" s="112" t="s">
        <v>0</v>
      </c>
      <c r="E53" s="151">
        <v>45994</v>
      </c>
      <c r="F53" s="152" t="s">
        <v>19</v>
      </c>
      <c r="G53" s="150">
        <v>5250436</v>
      </c>
      <c r="H53" s="151">
        <v>46000</v>
      </c>
      <c r="I53" s="111" t="s">
        <v>311</v>
      </c>
      <c r="J53" s="149" t="s">
        <v>312</v>
      </c>
      <c r="K53" s="153" t="s">
        <v>313</v>
      </c>
      <c r="L53" s="154">
        <v>5937474</v>
      </c>
      <c r="M53" s="349">
        <v>45992</v>
      </c>
    </row>
    <row r="54" spans="1:13" s="1" customFormat="1" ht="30" x14ac:dyDescent="0.2">
      <c r="A54" s="111" t="s">
        <v>52</v>
      </c>
      <c r="B54" s="149" t="s">
        <v>0</v>
      </c>
      <c r="C54" s="150" t="s">
        <v>314</v>
      </c>
      <c r="D54" s="112" t="s">
        <v>0</v>
      </c>
      <c r="E54" s="151">
        <v>45992</v>
      </c>
      <c r="F54" s="152" t="s">
        <v>19</v>
      </c>
      <c r="G54" s="150">
        <v>5250439</v>
      </c>
      <c r="H54" s="151">
        <v>46000</v>
      </c>
      <c r="I54" s="111" t="s">
        <v>315</v>
      </c>
      <c r="J54" s="149" t="s">
        <v>316</v>
      </c>
      <c r="K54" s="155" t="s">
        <v>317</v>
      </c>
      <c r="L54" s="154">
        <v>43529397</v>
      </c>
      <c r="M54" s="349">
        <v>45992</v>
      </c>
    </row>
    <row r="55" spans="1:13" s="1" customFormat="1" ht="16.5" x14ac:dyDescent="0.2">
      <c r="A55" s="111" t="s">
        <v>52</v>
      </c>
      <c r="B55" s="149" t="s">
        <v>0</v>
      </c>
      <c r="C55" s="150" t="s">
        <v>318</v>
      </c>
      <c r="D55" s="112" t="s">
        <v>0</v>
      </c>
      <c r="E55" s="156">
        <v>46014</v>
      </c>
      <c r="F55" s="152" t="s">
        <v>19</v>
      </c>
      <c r="G55" s="157">
        <v>5250474</v>
      </c>
      <c r="H55" s="156">
        <v>46014</v>
      </c>
      <c r="I55" s="111" t="s">
        <v>319</v>
      </c>
      <c r="J55" s="149" t="s">
        <v>320</v>
      </c>
      <c r="K55" s="158" t="s">
        <v>321</v>
      </c>
      <c r="L55" s="159">
        <v>7505330</v>
      </c>
      <c r="M55" s="349">
        <v>45992</v>
      </c>
    </row>
    <row r="56" spans="1:13" s="1" customFormat="1" ht="16.5" x14ac:dyDescent="0.2">
      <c r="A56" s="111" t="s">
        <v>52</v>
      </c>
      <c r="B56" s="149" t="s">
        <v>0</v>
      </c>
      <c r="C56" s="150" t="s">
        <v>318</v>
      </c>
      <c r="D56" s="112" t="s">
        <v>0</v>
      </c>
      <c r="E56" s="156">
        <v>46014</v>
      </c>
      <c r="F56" s="152" t="s">
        <v>19</v>
      </c>
      <c r="G56" s="157">
        <v>5250475</v>
      </c>
      <c r="H56" s="156">
        <v>46014</v>
      </c>
      <c r="I56" s="111" t="s">
        <v>319</v>
      </c>
      <c r="J56" s="149" t="s">
        <v>322</v>
      </c>
      <c r="K56" s="158" t="s">
        <v>323</v>
      </c>
      <c r="L56" s="159">
        <v>3351009</v>
      </c>
      <c r="M56" s="349">
        <v>45992</v>
      </c>
    </row>
    <row r="57" spans="1:13" s="1" customFormat="1" ht="49.5" x14ac:dyDescent="0.2">
      <c r="A57" s="111" t="s">
        <v>52</v>
      </c>
      <c r="B57" s="112" t="s">
        <v>0</v>
      </c>
      <c r="C57" s="113" t="s">
        <v>113</v>
      </c>
      <c r="D57" s="112" t="s">
        <v>0</v>
      </c>
      <c r="E57" s="114">
        <v>45517</v>
      </c>
      <c r="F57" s="152" t="s">
        <v>19</v>
      </c>
      <c r="G57" s="157">
        <v>5250477</v>
      </c>
      <c r="H57" s="156">
        <v>46015</v>
      </c>
      <c r="I57" s="111" t="s">
        <v>324</v>
      </c>
      <c r="J57" s="118" t="s">
        <v>57</v>
      </c>
      <c r="K57" s="119" t="s">
        <v>21</v>
      </c>
      <c r="L57" s="159">
        <v>164586</v>
      </c>
      <c r="M57" s="349">
        <v>45992</v>
      </c>
    </row>
    <row r="58" spans="1:13" s="1" customFormat="1" ht="90" x14ac:dyDescent="0.2">
      <c r="A58" s="111" t="s">
        <v>52</v>
      </c>
      <c r="B58" s="125" t="s">
        <v>149</v>
      </c>
      <c r="C58" s="126" t="s">
        <v>20</v>
      </c>
      <c r="D58" s="121" t="s">
        <v>42</v>
      </c>
      <c r="E58" s="127" t="s">
        <v>20</v>
      </c>
      <c r="F58" s="152" t="s">
        <v>19</v>
      </c>
      <c r="G58" s="157">
        <v>5250483</v>
      </c>
      <c r="H58" s="156">
        <v>46021</v>
      </c>
      <c r="I58" s="111" t="s">
        <v>325</v>
      </c>
      <c r="J58" s="111" t="s">
        <v>326</v>
      </c>
      <c r="K58" s="158" t="s">
        <v>327</v>
      </c>
      <c r="L58" s="159">
        <v>113997</v>
      </c>
      <c r="M58" s="349">
        <v>45992</v>
      </c>
    </row>
    <row r="59" spans="1:13" s="1" customFormat="1" ht="30" x14ac:dyDescent="0.2">
      <c r="A59" s="111" t="s">
        <v>52</v>
      </c>
      <c r="B59" s="125" t="s">
        <v>149</v>
      </c>
      <c r="C59" s="126" t="s">
        <v>20</v>
      </c>
      <c r="D59" s="121" t="s">
        <v>42</v>
      </c>
      <c r="E59" s="127" t="s">
        <v>20</v>
      </c>
      <c r="F59" s="152" t="s">
        <v>19</v>
      </c>
      <c r="G59" s="157">
        <v>5250484</v>
      </c>
      <c r="H59" s="156">
        <v>46021</v>
      </c>
      <c r="I59" s="111" t="s">
        <v>325</v>
      </c>
      <c r="J59" s="111" t="s">
        <v>328</v>
      </c>
      <c r="K59" s="160" t="s">
        <v>329</v>
      </c>
      <c r="L59" s="159">
        <v>132400</v>
      </c>
      <c r="M59" s="349">
        <v>45992</v>
      </c>
    </row>
    <row r="60" spans="1:13" ht="30" x14ac:dyDescent="0.2">
      <c r="A60" s="111" t="s">
        <v>53</v>
      </c>
      <c r="B60" s="125" t="s">
        <v>149</v>
      </c>
      <c r="C60" s="126" t="s">
        <v>20</v>
      </c>
      <c r="D60" s="121" t="s">
        <v>42</v>
      </c>
      <c r="E60" s="127" t="s">
        <v>20</v>
      </c>
      <c r="F60" s="126" t="s">
        <v>156</v>
      </c>
      <c r="G60" s="152">
        <v>6250304</v>
      </c>
      <c r="H60" s="161">
        <v>45995</v>
      </c>
      <c r="I60" s="125" t="s">
        <v>330</v>
      </c>
      <c r="J60" s="125" t="s">
        <v>175</v>
      </c>
      <c r="K60" s="162" t="s">
        <v>176</v>
      </c>
      <c r="L60" s="163">
        <v>136000</v>
      </c>
      <c r="M60" s="349">
        <v>45992</v>
      </c>
    </row>
    <row r="61" spans="1:13" ht="30" x14ac:dyDescent="0.2">
      <c r="A61" s="111" t="s">
        <v>53</v>
      </c>
      <c r="B61" s="125" t="s">
        <v>149</v>
      </c>
      <c r="C61" s="126" t="s">
        <v>20</v>
      </c>
      <c r="D61" s="121" t="s">
        <v>42</v>
      </c>
      <c r="E61" s="127" t="s">
        <v>20</v>
      </c>
      <c r="F61" s="126" t="s">
        <v>156</v>
      </c>
      <c r="G61" s="152">
        <v>6250307</v>
      </c>
      <c r="H61" s="161">
        <v>45995</v>
      </c>
      <c r="I61" s="125" t="s">
        <v>331</v>
      </c>
      <c r="J61" s="125" t="s">
        <v>192</v>
      </c>
      <c r="K61" s="162" t="s">
        <v>193</v>
      </c>
      <c r="L61" s="163">
        <v>195870</v>
      </c>
      <c r="M61" s="349">
        <v>45992</v>
      </c>
    </row>
    <row r="62" spans="1:13" ht="49.5" x14ac:dyDescent="0.2">
      <c r="A62" s="111" t="s">
        <v>53</v>
      </c>
      <c r="B62" s="112" t="s">
        <v>0</v>
      </c>
      <c r="C62" s="113" t="s">
        <v>113</v>
      </c>
      <c r="D62" s="112" t="s">
        <v>0</v>
      </c>
      <c r="E62" s="114">
        <v>45517</v>
      </c>
      <c r="F62" s="126" t="s">
        <v>156</v>
      </c>
      <c r="G62" s="152">
        <v>6250308</v>
      </c>
      <c r="H62" s="161">
        <v>45995</v>
      </c>
      <c r="I62" s="125" t="s">
        <v>332</v>
      </c>
      <c r="J62" s="118" t="s">
        <v>57</v>
      </c>
      <c r="K62" s="119" t="s">
        <v>21</v>
      </c>
      <c r="L62" s="163">
        <v>442120</v>
      </c>
      <c r="M62" s="349">
        <v>45992</v>
      </c>
    </row>
    <row r="63" spans="1:13" ht="45" x14ac:dyDescent="0.2">
      <c r="A63" s="111" t="s">
        <v>53</v>
      </c>
      <c r="B63" s="125" t="s">
        <v>149</v>
      </c>
      <c r="C63" s="126" t="s">
        <v>20</v>
      </c>
      <c r="D63" s="121" t="s">
        <v>42</v>
      </c>
      <c r="E63" s="127" t="s">
        <v>20</v>
      </c>
      <c r="F63" s="126" t="s">
        <v>156</v>
      </c>
      <c r="G63" s="152">
        <v>6250309</v>
      </c>
      <c r="H63" s="161">
        <v>45996</v>
      </c>
      <c r="I63" s="125" t="s">
        <v>333</v>
      </c>
      <c r="J63" s="125" t="s">
        <v>64</v>
      </c>
      <c r="K63" s="162" t="s">
        <v>65</v>
      </c>
      <c r="L63" s="163">
        <v>125580</v>
      </c>
      <c r="M63" s="349">
        <v>45992</v>
      </c>
    </row>
    <row r="64" spans="1:13" ht="30" x14ac:dyDescent="0.2">
      <c r="A64" s="111" t="s">
        <v>53</v>
      </c>
      <c r="B64" s="125" t="s">
        <v>149</v>
      </c>
      <c r="C64" s="126" t="s">
        <v>20</v>
      </c>
      <c r="D64" s="121" t="s">
        <v>42</v>
      </c>
      <c r="E64" s="127" t="s">
        <v>20</v>
      </c>
      <c r="F64" s="126" t="s">
        <v>156</v>
      </c>
      <c r="G64" s="152">
        <v>6250324</v>
      </c>
      <c r="H64" s="161">
        <v>46002</v>
      </c>
      <c r="I64" s="125" t="s">
        <v>334</v>
      </c>
      <c r="J64" s="125" t="s">
        <v>64</v>
      </c>
      <c r="K64" s="162" t="s">
        <v>65</v>
      </c>
      <c r="L64" s="163">
        <v>85630</v>
      </c>
      <c r="M64" s="349">
        <v>45992</v>
      </c>
    </row>
    <row r="65" spans="1:13" ht="30" x14ac:dyDescent="0.2">
      <c r="A65" s="111" t="s">
        <v>53</v>
      </c>
      <c r="B65" s="125" t="s">
        <v>149</v>
      </c>
      <c r="C65" s="126" t="s">
        <v>20</v>
      </c>
      <c r="D65" s="121" t="s">
        <v>42</v>
      </c>
      <c r="E65" s="127" t="s">
        <v>20</v>
      </c>
      <c r="F65" s="126" t="s">
        <v>156</v>
      </c>
      <c r="G65" s="152">
        <v>6250326</v>
      </c>
      <c r="H65" s="161">
        <v>46002</v>
      </c>
      <c r="I65" s="125" t="s">
        <v>335</v>
      </c>
      <c r="J65" s="125" t="s">
        <v>336</v>
      </c>
      <c r="K65" s="162" t="s">
        <v>337</v>
      </c>
      <c r="L65" s="163">
        <v>198903</v>
      </c>
      <c r="M65" s="349">
        <v>45992</v>
      </c>
    </row>
    <row r="66" spans="1:13" ht="30" x14ac:dyDescent="0.2">
      <c r="A66" s="111" t="s">
        <v>53</v>
      </c>
      <c r="B66" s="125" t="s">
        <v>149</v>
      </c>
      <c r="C66" s="126" t="s">
        <v>20</v>
      </c>
      <c r="D66" s="121" t="s">
        <v>42</v>
      </c>
      <c r="E66" s="127" t="s">
        <v>20</v>
      </c>
      <c r="F66" s="126" t="s">
        <v>156</v>
      </c>
      <c r="G66" s="152">
        <v>6250334</v>
      </c>
      <c r="H66" s="161">
        <v>46008</v>
      </c>
      <c r="I66" s="125" t="s">
        <v>338</v>
      </c>
      <c r="J66" s="125" t="s">
        <v>119</v>
      </c>
      <c r="K66" s="162" t="s">
        <v>120</v>
      </c>
      <c r="L66" s="163">
        <v>21420</v>
      </c>
      <c r="M66" s="349">
        <v>45992</v>
      </c>
    </row>
    <row r="67" spans="1:13" ht="30" x14ac:dyDescent="0.2">
      <c r="A67" s="111" t="s">
        <v>53</v>
      </c>
      <c r="B67" s="125" t="s">
        <v>149</v>
      </c>
      <c r="C67" s="126" t="s">
        <v>20</v>
      </c>
      <c r="D67" s="121" t="s">
        <v>42</v>
      </c>
      <c r="E67" s="127" t="s">
        <v>20</v>
      </c>
      <c r="F67" s="126" t="s">
        <v>156</v>
      </c>
      <c r="G67" s="152">
        <v>6250335</v>
      </c>
      <c r="H67" s="161">
        <v>46008</v>
      </c>
      <c r="I67" s="125" t="s">
        <v>339</v>
      </c>
      <c r="J67" s="125" t="s">
        <v>340</v>
      </c>
      <c r="K67" s="162" t="s">
        <v>341</v>
      </c>
      <c r="L67" s="163">
        <v>128306</v>
      </c>
      <c r="M67" s="349">
        <v>45992</v>
      </c>
    </row>
    <row r="68" spans="1:13" ht="45" x14ac:dyDescent="0.2">
      <c r="A68" s="111" t="s">
        <v>53</v>
      </c>
      <c r="B68" s="121" t="s">
        <v>222</v>
      </c>
      <c r="C68" s="126" t="s">
        <v>342</v>
      </c>
      <c r="D68" s="121" t="s">
        <v>42</v>
      </c>
      <c r="E68" s="127">
        <v>46006</v>
      </c>
      <c r="F68" s="126" t="s">
        <v>156</v>
      </c>
      <c r="G68" s="152">
        <v>6250342</v>
      </c>
      <c r="H68" s="161">
        <v>46009</v>
      </c>
      <c r="I68" s="125" t="s">
        <v>343</v>
      </c>
      <c r="J68" s="125" t="s">
        <v>344</v>
      </c>
      <c r="K68" s="162" t="s">
        <v>345</v>
      </c>
      <c r="L68" s="163">
        <v>18260940</v>
      </c>
      <c r="M68" s="349">
        <v>45992</v>
      </c>
    </row>
    <row r="69" spans="1:13" ht="30" x14ac:dyDescent="0.2">
      <c r="A69" s="111" t="s">
        <v>53</v>
      </c>
      <c r="B69" s="125" t="s">
        <v>149</v>
      </c>
      <c r="C69" s="126" t="s">
        <v>20</v>
      </c>
      <c r="D69" s="121" t="s">
        <v>42</v>
      </c>
      <c r="E69" s="127" t="s">
        <v>20</v>
      </c>
      <c r="F69" s="126" t="s">
        <v>156</v>
      </c>
      <c r="G69" s="152">
        <v>6250343</v>
      </c>
      <c r="H69" s="161">
        <v>46009</v>
      </c>
      <c r="I69" s="125" t="s">
        <v>346</v>
      </c>
      <c r="J69" s="125" t="s">
        <v>347</v>
      </c>
      <c r="K69" s="162" t="s">
        <v>348</v>
      </c>
      <c r="L69" s="163">
        <v>26852</v>
      </c>
      <c r="M69" s="349">
        <v>45992</v>
      </c>
    </row>
    <row r="70" spans="1:13" ht="30" x14ac:dyDescent="0.2">
      <c r="A70" s="111" t="s">
        <v>53</v>
      </c>
      <c r="B70" s="121" t="s">
        <v>222</v>
      </c>
      <c r="C70" s="126" t="s">
        <v>349</v>
      </c>
      <c r="D70" s="121" t="s">
        <v>42</v>
      </c>
      <c r="E70" s="127">
        <v>45968</v>
      </c>
      <c r="F70" s="126" t="s">
        <v>156</v>
      </c>
      <c r="G70" s="152">
        <v>6250344</v>
      </c>
      <c r="H70" s="161">
        <v>46009</v>
      </c>
      <c r="I70" s="125" t="s">
        <v>350</v>
      </c>
      <c r="J70" s="125" t="s">
        <v>351</v>
      </c>
      <c r="K70" s="162" t="s">
        <v>352</v>
      </c>
      <c r="L70" s="163">
        <v>1368500</v>
      </c>
      <c r="M70" s="349">
        <v>45992</v>
      </c>
    </row>
    <row r="71" spans="1:13" ht="30" x14ac:dyDescent="0.2">
      <c r="A71" s="111" t="s">
        <v>53</v>
      </c>
      <c r="B71" s="125" t="s">
        <v>149</v>
      </c>
      <c r="C71" s="126" t="s">
        <v>20</v>
      </c>
      <c r="D71" s="121" t="s">
        <v>42</v>
      </c>
      <c r="E71" s="127" t="s">
        <v>20</v>
      </c>
      <c r="F71" s="126" t="s">
        <v>156</v>
      </c>
      <c r="G71" s="152">
        <v>6250354</v>
      </c>
      <c r="H71" s="161">
        <v>46015</v>
      </c>
      <c r="I71" s="125" t="s">
        <v>353</v>
      </c>
      <c r="J71" s="125" t="s">
        <v>64</v>
      </c>
      <c r="K71" s="162" t="s">
        <v>65</v>
      </c>
      <c r="L71" s="163">
        <v>130281</v>
      </c>
      <c r="M71" s="349">
        <v>45992</v>
      </c>
    </row>
    <row r="72" spans="1:13" ht="30" x14ac:dyDescent="0.2">
      <c r="A72" s="111" t="s">
        <v>53</v>
      </c>
      <c r="B72" s="125" t="s">
        <v>149</v>
      </c>
      <c r="C72" s="126" t="s">
        <v>20</v>
      </c>
      <c r="D72" s="121" t="s">
        <v>42</v>
      </c>
      <c r="E72" s="127" t="s">
        <v>20</v>
      </c>
      <c r="F72" s="126" t="s">
        <v>156</v>
      </c>
      <c r="G72" s="152">
        <v>6250355</v>
      </c>
      <c r="H72" s="161">
        <v>46015</v>
      </c>
      <c r="I72" s="125" t="s">
        <v>354</v>
      </c>
      <c r="J72" s="125" t="s">
        <v>355</v>
      </c>
      <c r="K72" s="162" t="s">
        <v>356</v>
      </c>
      <c r="L72" s="163">
        <v>119000</v>
      </c>
      <c r="M72" s="349">
        <v>45992</v>
      </c>
    </row>
    <row r="73" spans="1:13" ht="30" x14ac:dyDescent="0.2">
      <c r="A73" s="111" t="s">
        <v>53</v>
      </c>
      <c r="B73" s="125" t="s">
        <v>149</v>
      </c>
      <c r="C73" s="126" t="s">
        <v>20</v>
      </c>
      <c r="D73" s="121" t="s">
        <v>42</v>
      </c>
      <c r="E73" s="127" t="s">
        <v>20</v>
      </c>
      <c r="F73" s="126" t="s">
        <v>156</v>
      </c>
      <c r="G73" s="152">
        <v>6250356</v>
      </c>
      <c r="H73" s="161">
        <v>46015</v>
      </c>
      <c r="I73" s="125" t="s">
        <v>357</v>
      </c>
      <c r="J73" s="125" t="s">
        <v>355</v>
      </c>
      <c r="K73" s="162" t="s">
        <v>356</v>
      </c>
      <c r="L73" s="163">
        <v>130900</v>
      </c>
      <c r="M73" s="349">
        <v>45992</v>
      </c>
    </row>
    <row r="74" spans="1:13" ht="30" x14ac:dyDescent="0.2">
      <c r="A74" s="111" t="s">
        <v>53</v>
      </c>
      <c r="B74" s="125" t="s">
        <v>149</v>
      </c>
      <c r="C74" s="126" t="s">
        <v>20</v>
      </c>
      <c r="D74" s="121" t="s">
        <v>42</v>
      </c>
      <c r="E74" s="127" t="s">
        <v>20</v>
      </c>
      <c r="F74" s="126" t="s">
        <v>156</v>
      </c>
      <c r="G74" s="152">
        <v>6250357</v>
      </c>
      <c r="H74" s="161">
        <v>46015</v>
      </c>
      <c r="I74" s="125" t="s">
        <v>358</v>
      </c>
      <c r="J74" s="125" t="s">
        <v>64</v>
      </c>
      <c r="K74" s="162" t="s">
        <v>65</v>
      </c>
      <c r="L74" s="163">
        <v>100190</v>
      </c>
      <c r="M74" s="349">
        <v>45992</v>
      </c>
    </row>
    <row r="75" spans="1:13" ht="49.5" x14ac:dyDescent="0.2">
      <c r="A75" s="111" t="s">
        <v>53</v>
      </c>
      <c r="B75" s="112" t="s">
        <v>0</v>
      </c>
      <c r="C75" s="113" t="s">
        <v>113</v>
      </c>
      <c r="D75" s="112" t="s">
        <v>0</v>
      </c>
      <c r="E75" s="114">
        <v>45517</v>
      </c>
      <c r="F75" s="126" t="s">
        <v>156</v>
      </c>
      <c r="G75" s="152">
        <v>6250362</v>
      </c>
      <c r="H75" s="161">
        <v>46017</v>
      </c>
      <c r="I75" s="125" t="s">
        <v>359</v>
      </c>
      <c r="J75" s="118" t="s">
        <v>57</v>
      </c>
      <c r="K75" s="119" t="s">
        <v>21</v>
      </c>
      <c r="L75" s="163">
        <v>689180</v>
      </c>
      <c r="M75" s="349">
        <v>45992</v>
      </c>
    </row>
    <row r="76" spans="1:13" ht="30" x14ac:dyDescent="0.2">
      <c r="A76" s="111" t="s">
        <v>53</v>
      </c>
      <c r="B76" s="125" t="s">
        <v>149</v>
      </c>
      <c r="C76" s="126" t="s">
        <v>20</v>
      </c>
      <c r="D76" s="121" t="s">
        <v>42</v>
      </c>
      <c r="E76" s="127" t="s">
        <v>20</v>
      </c>
      <c r="F76" s="126" t="s">
        <v>156</v>
      </c>
      <c r="G76" s="152">
        <v>6250365</v>
      </c>
      <c r="H76" s="161">
        <v>46017</v>
      </c>
      <c r="I76" s="125" t="s">
        <v>360</v>
      </c>
      <c r="J76" s="125" t="s">
        <v>340</v>
      </c>
      <c r="K76" s="162" t="s">
        <v>341</v>
      </c>
      <c r="L76" s="163">
        <v>85537</v>
      </c>
      <c r="M76" s="349">
        <v>45992</v>
      </c>
    </row>
    <row r="77" spans="1:13" ht="30" x14ac:dyDescent="0.2">
      <c r="A77" s="111" t="s">
        <v>53</v>
      </c>
      <c r="B77" s="121" t="s">
        <v>222</v>
      </c>
      <c r="C77" s="126" t="s">
        <v>361</v>
      </c>
      <c r="D77" s="121" t="s">
        <v>42</v>
      </c>
      <c r="E77" s="127">
        <v>46010</v>
      </c>
      <c r="F77" s="126" t="s">
        <v>156</v>
      </c>
      <c r="G77" s="152">
        <v>6250375</v>
      </c>
      <c r="H77" s="161">
        <v>46021</v>
      </c>
      <c r="I77" s="125" t="s">
        <v>362</v>
      </c>
      <c r="J77" s="125" t="s">
        <v>351</v>
      </c>
      <c r="K77" s="162" t="s">
        <v>352</v>
      </c>
      <c r="L77" s="163">
        <v>255850</v>
      </c>
      <c r="M77" s="349">
        <v>45992</v>
      </c>
    </row>
    <row r="78" spans="1:13" ht="30" x14ac:dyDescent="0.2">
      <c r="A78" s="111" t="s">
        <v>30</v>
      </c>
      <c r="B78" s="125" t="s">
        <v>149</v>
      </c>
      <c r="C78" s="126" t="s">
        <v>20</v>
      </c>
      <c r="D78" s="121" t="s">
        <v>42</v>
      </c>
      <c r="E78" s="127" t="s">
        <v>20</v>
      </c>
      <c r="F78" s="164" t="s">
        <v>19</v>
      </c>
      <c r="G78" s="115">
        <v>7250344</v>
      </c>
      <c r="H78" s="116">
        <v>46000</v>
      </c>
      <c r="I78" s="117" t="s">
        <v>363</v>
      </c>
      <c r="J78" s="117" t="s">
        <v>67</v>
      </c>
      <c r="K78" s="124" t="s">
        <v>78</v>
      </c>
      <c r="L78" s="120">
        <v>17850</v>
      </c>
      <c r="M78" s="349">
        <v>45992</v>
      </c>
    </row>
    <row r="79" spans="1:13" ht="30" x14ac:dyDescent="0.2">
      <c r="A79" s="111" t="s">
        <v>30</v>
      </c>
      <c r="B79" s="125" t="s">
        <v>149</v>
      </c>
      <c r="C79" s="126" t="s">
        <v>20</v>
      </c>
      <c r="D79" s="121" t="s">
        <v>42</v>
      </c>
      <c r="E79" s="127" t="s">
        <v>20</v>
      </c>
      <c r="F79" s="164" t="s">
        <v>19</v>
      </c>
      <c r="G79" s="115">
        <v>7250347</v>
      </c>
      <c r="H79" s="116">
        <v>46001</v>
      </c>
      <c r="I79" s="117" t="s">
        <v>364</v>
      </c>
      <c r="J79" s="117" t="s">
        <v>67</v>
      </c>
      <c r="K79" s="124" t="s">
        <v>78</v>
      </c>
      <c r="L79" s="120">
        <v>203490</v>
      </c>
      <c r="M79" s="349">
        <v>45992</v>
      </c>
    </row>
    <row r="80" spans="1:13" ht="45" x14ac:dyDescent="0.2">
      <c r="A80" s="111" t="s">
        <v>30</v>
      </c>
      <c r="B80" s="125" t="s">
        <v>149</v>
      </c>
      <c r="C80" s="126" t="s">
        <v>20</v>
      </c>
      <c r="D80" s="121" t="s">
        <v>42</v>
      </c>
      <c r="E80" s="127" t="s">
        <v>20</v>
      </c>
      <c r="F80" s="164" t="s">
        <v>19</v>
      </c>
      <c r="G80" s="115">
        <v>7250389</v>
      </c>
      <c r="H80" s="116">
        <v>46007</v>
      </c>
      <c r="I80" s="117" t="s">
        <v>365</v>
      </c>
      <c r="J80" s="117" t="s">
        <v>366</v>
      </c>
      <c r="K80" s="124" t="s">
        <v>367</v>
      </c>
      <c r="L80" s="120">
        <v>107100</v>
      </c>
      <c r="M80" s="349">
        <v>45992</v>
      </c>
    </row>
    <row r="81" spans="1:13" ht="30" x14ac:dyDescent="0.2">
      <c r="A81" s="111" t="s">
        <v>30</v>
      </c>
      <c r="B81" s="125" t="s">
        <v>149</v>
      </c>
      <c r="C81" s="126" t="s">
        <v>20</v>
      </c>
      <c r="D81" s="121" t="s">
        <v>42</v>
      </c>
      <c r="E81" s="127" t="s">
        <v>20</v>
      </c>
      <c r="F81" s="164" t="s">
        <v>19</v>
      </c>
      <c r="G81" s="115">
        <v>7250399</v>
      </c>
      <c r="H81" s="116">
        <v>46009</v>
      </c>
      <c r="I81" s="117" t="s">
        <v>368</v>
      </c>
      <c r="J81" s="117" t="s">
        <v>67</v>
      </c>
      <c r="K81" s="124" t="s">
        <v>78</v>
      </c>
      <c r="L81" s="120">
        <v>85680</v>
      </c>
      <c r="M81" s="349">
        <v>45992</v>
      </c>
    </row>
    <row r="82" spans="1:13" ht="30" x14ac:dyDescent="0.2">
      <c r="A82" s="111" t="s">
        <v>30</v>
      </c>
      <c r="B82" s="121" t="s">
        <v>222</v>
      </c>
      <c r="C82" s="122" t="s">
        <v>369</v>
      </c>
      <c r="D82" s="121" t="s">
        <v>42</v>
      </c>
      <c r="E82" s="165">
        <v>45922</v>
      </c>
      <c r="F82" s="164" t="s">
        <v>19</v>
      </c>
      <c r="G82" s="115">
        <v>7250408</v>
      </c>
      <c r="H82" s="116">
        <v>46013</v>
      </c>
      <c r="I82" s="117" t="s">
        <v>370</v>
      </c>
      <c r="J82" s="117" t="s">
        <v>371</v>
      </c>
      <c r="K82" s="124" t="s">
        <v>372</v>
      </c>
      <c r="L82" s="120">
        <v>61219036</v>
      </c>
      <c r="M82" s="349">
        <v>45992</v>
      </c>
    </row>
    <row r="83" spans="1:13" ht="45" x14ac:dyDescent="0.2">
      <c r="A83" s="111" t="s">
        <v>30</v>
      </c>
      <c r="B83" s="121" t="s">
        <v>222</v>
      </c>
      <c r="C83" s="122" t="s">
        <v>373</v>
      </c>
      <c r="D83" s="121" t="s">
        <v>42</v>
      </c>
      <c r="E83" s="165">
        <v>45922</v>
      </c>
      <c r="F83" s="164" t="s">
        <v>19</v>
      </c>
      <c r="G83" s="115">
        <v>7250409</v>
      </c>
      <c r="H83" s="116">
        <v>46013</v>
      </c>
      <c r="I83" s="117" t="s">
        <v>374</v>
      </c>
      <c r="J83" s="148" t="s">
        <v>375</v>
      </c>
      <c r="K83" s="166" t="s">
        <v>376</v>
      </c>
      <c r="L83" s="120">
        <v>57881600</v>
      </c>
      <c r="M83" s="349">
        <v>45992</v>
      </c>
    </row>
    <row r="84" spans="1:13" ht="30" x14ac:dyDescent="0.2">
      <c r="A84" s="111" t="s">
        <v>30</v>
      </c>
      <c r="B84" s="125" t="s">
        <v>149</v>
      </c>
      <c r="C84" s="126" t="s">
        <v>20</v>
      </c>
      <c r="D84" s="121" t="s">
        <v>42</v>
      </c>
      <c r="E84" s="127" t="s">
        <v>20</v>
      </c>
      <c r="F84" s="164" t="s">
        <v>19</v>
      </c>
      <c r="G84" s="115">
        <v>7250411</v>
      </c>
      <c r="H84" s="116">
        <v>46014</v>
      </c>
      <c r="I84" s="117" t="s">
        <v>377</v>
      </c>
      <c r="J84" s="117" t="s">
        <v>378</v>
      </c>
      <c r="K84" s="124" t="s">
        <v>379</v>
      </c>
      <c r="L84" s="120">
        <v>190400</v>
      </c>
      <c r="M84" s="349">
        <v>45992</v>
      </c>
    </row>
    <row r="85" spans="1:13" ht="45" x14ac:dyDescent="0.2">
      <c r="A85" s="111" t="s">
        <v>30</v>
      </c>
      <c r="B85" s="125" t="s">
        <v>149</v>
      </c>
      <c r="C85" s="126" t="s">
        <v>20</v>
      </c>
      <c r="D85" s="121" t="s">
        <v>42</v>
      </c>
      <c r="E85" s="127" t="s">
        <v>20</v>
      </c>
      <c r="F85" s="164" t="s">
        <v>19</v>
      </c>
      <c r="G85" s="115">
        <v>7250412</v>
      </c>
      <c r="H85" s="116">
        <v>46014</v>
      </c>
      <c r="I85" s="117" t="s">
        <v>380</v>
      </c>
      <c r="J85" s="117" t="s">
        <v>381</v>
      </c>
      <c r="K85" s="124" t="s">
        <v>382</v>
      </c>
      <c r="L85" s="120">
        <v>142800</v>
      </c>
      <c r="M85" s="349">
        <v>45992</v>
      </c>
    </row>
    <row r="86" spans="1:13" ht="45" x14ac:dyDescent="0.2">
      <c r="A86" s="111" t="s">
        <v>30</v>
      </c>
      <c r="B86" s="125" t="s">
        <v>149</v>
      </c>
      <c r="C86" s="126" t="s">
        <v>20</v>
      </c>
      <c r="D86" s="121" t="s">
        <v>42</v>
      </c>
      <c r="E86" s="127" t="s">
        <v>20</v>
      </c>
      <c r="F86" s="164" t="s">
        <v>19</v>
      </c>
      <c r="G86" s="115">
        <v>7250418</v>
      </c>
      <c r="H86" s="116">
        <v>46022</v>
      </c>
      <c r="I86" s="117" t="s">
        <v>383</v>
      </c>
      <c r="J86" s="117" t="s">
        <v>274</v>
      </c>
      <c r="K86" s="124" t="s">
        <v>22</v>
      </c>
      <c r="L86" s="120">
        <v>102211</v>
      </c>
      <c r="M86" s="349">
        <v>45992</v>
      </c>
    </row>
    <row r="87" spans="1:13" ht="30" x14ac:dyDescent="0.2">
      <c r="A87" s="111" t="s">
        <v>30</v>
      </c>
      <c r="B87" s="125" t="s">
        <v>149</v>
      </c>
      <c r="C87" s="126" t="s">
        <v>20</v>
      </c>
      <c r="D87" s="121" t="s">
        <v>42</v>
      </c>
      <c r="E87" s="127" t="s">
        <v>20</v>
      </c>
      <c r="F87" s="164" t="s">
        <v>19</v>
      </c>
      <c r="G87" s="167" t="s">
        <v>20</v>
      </c>
      <c r="H87" s="116">
        <v>46003</v>
      </c>
      <c r="I87" s="117" t="s">
        <v>384</v>
      </c>
      <c r="J87" s="117" t="s">
        <v>385</v>
      </c>
      <c r="K87" s="168" t="s">
        <v>386</v>
      </c>
      <c r="L87" s="120">
        <v>158574</v>
      </c>
      <c r="M87" s="349">
        <v>45992</v>
      </c>
    </row>
    <row r="88" spans="1:13" ht="30" x14ac:dyDescent="0.2">
      <c r="A88" s="111" t="s">
        <v>30</v>
      </c>
      <c r="B88" s="125" t="s">
        <v>149</v>
      </c>
      <c r="C88" s="126" t="s">
        <v>20</v>
      </c>
      <c r="D88" s="121" t="s">
        <v>42</v>
      </c>
      <c r="E88" s="127" t="s">
        <v>20</v>
      </c>
      <c r="F88" s="164" t="s">
        <v>19</v>
      </c>
      <c r="G88" s="167" t="s">
        <v>20</v>
      </c>
      <c r="H88" s="116">
        <v>46015</v>
      </c>
      <c r="I88" s="117" t="s">
        <v>384</v>
      </c>
      <c r="J88" s="117" t="s">
        <v>200</v>
      </c>
      <c r="K88" s="168" t="s">
        <v>201</v>
      </c>
      <c r="L88" s="120">
        <v>158724</v>
      </c>
      <c r="M88" s="349">
        <v>45992</v>
      </c>
    </row>
    <row r="89" spans="1:13" ht="30" x14ac:dyDescent="0.2">
      <c r="A89" s="111" t="s">
        <v>30</v>
      </c>
      <c r="B89" s="125" t="s">
        <v>149</v>
      </c>
      <c r="C89" s="126" t="s">
        <v>20</v>
      </c>
      <c r="D89" s="121" t="s">
        <v>42</v>
      </c>
      <c r="E89" s="127" t="s">
        <v>20</v>
      </c>
      <c r="F89" s="164" t="s">
        <v>19</v>
      </c>
      <c r="G89" s="167" t="s">
        <v>20</v>
      </c>
      <c r="H89" s="116">
        <v>46015</v>
      </c>
      <c r="I89" s="117" t="s">
        <v>387</v>
      </c>
      <c r="J89" s="117" t="s">
        <v>388</v>
      </c>
      <c r="K89" s="168" t="s">
        <v>389</v>
      </c>
      <c r="L89" s="120">
        <v>198390</v>
      </c>
      <c r="M89" s="349">
        <v>45992</v>
      </c>
    </row>
    <row r="90" spans="1:13" ht="30" x14ac:dyDescent="0.2">
      <c r="A90" s="111" t="s">
        <v>30</v>
      </c>
      <c r="B90" s="125" t="s">
        <v>149</v>
      </c>
      <c r="C90" s="126" t="s">
        <v>20</v>
      </c>
      <c r="D90" s="121" t="s">
        <v>42</v>
      </c>
      <c r="E90" s="127" t="s">
        <v>20</v>
      </c>
      <c r="F90" s="164" t="s">
        <v>19</v>
      </c>
      <c r="G90" s="167" t="s">
        <v>20</v>
      </c>
      <c r="H90" s="116">
        <v>46015</v>
      </c>
      <c r="I90" s="117" t="s">
        <v>390</v>
      </c>
      <c r="J90" s="117" t="s">
        <v>391</v>
      </c>
      <c r="K90" s="168" t="s">
        <v>158</v>
      </c>
      <c r="L90" s="120">
        <v>158728</v>
      </c>
      <c r="M90" s="349">
        <v>45992</v>
      </c>
    </row>
    <row r="91" spans="1:13" ht="30" x14ac:dyDescent="0.2">
      <c r="A91" s="111" t="s">
        <v>30</v>
      </c>
      <c r="B91" s="125" t="s">
        <v>149</v>
      </c>
      <c r="C91" s="126" t="s">
        <v>20</v>
      </c>
      <c r="D91" s="121" t="s">
        <v>42</v>
      </c>
      <c r="E91" s="127" t="s">
        <v>20</v>
      </c>
      <c r="F91" s="164" t="s">
        <v>19</v>
      </c>
      <c r="G91" s="167" t="s">
        <v>20</v>
      </c>
      <c r="H91" s="116">
        <v>46017</v>
      </c>
      <c r="I91" s="117" t="s">
        <v>392</v>
      </c>
      <c r="J91" s="117" t="s">
        <v>393</v>
      </c>
      <c r="K91" s="168" t="s">
        <v>394</v>
      </c>
      <c r="L91" s="120">
        <v>158835</v>
      </c>
      <c r="M91" s="349">
        <v>45992</v>
      </c>
    </row>
    <row r="92" spans="1:13" ht="30" x14ac:dyDescent="0.2">
      <c r="A92" s="111" t="s">
        <v>30</v>
      </c>
      <c r="B92" s="125" t="s">
        <v>149</v>
      </c>
      <c r="C92" s="126" t="s">
        <v>20</v>
      </c>
      <c r="D92" s="121" t="s">
        <v>42</v>
      </c>
      <c r="E92" s="127" t="s">
        <v>20</v>
      </c>
      <c r="F92" s="164" t="s">
        <v>19</v>
      </c>
      <c r="G92" s="167" t="s">
        <v>20</v>
      </c>
      <c r="H92" s="116">
        <v>46017</v>
      </c>
      <c r="I92" s="117" t="s">
        <v>395</v>
      </c>
      <c r="J92" s="117" t="s">
        <v>396</v>
      </c>
      <c r="K92" s="168" t="s">
        <v>397</v>
      </c>
      <c r="L92" s="120">
        <v>198544</v>
      </c>
      <c r="M92" s="349">
        <v>45992</v>
      </c>
    </row>
    <row r="93" spans="1:13" ht="30" x14ac:dyDescent="0.2">
      <c r="A93" s="111" t="s">
        <v>32</v>
      </c>
      <c r="B93" s="125" t="s">
        <v>149</v>
      </c>
      <c r="C93" s="126" t="s">
        <v>20</v>
      </c>
      <c r="D93" s="121" t="s">
        <v>42</v>
      </c>
      <c r="E93" s="127" t="s">
        <v>20</v>
      </c>
      <c r="F93" s="169" t="s">
        <v>159</v>
      </c>
      <c r="G93" s="170">
        <v>20250194</v>
      </c>
      <c r="H93" s="171">
        <v>46000</v>
      </c>
      <c r="I93" s="117" t="s">
        <v>398</v>
      </c>
      <c r="J93" s="172" t="s">
        <v>399</v>
      </c>
      <c r="K93" s="170" t="s">
        <v>400</v>
      </c>
      <c r="L93" s="159">
        <v>119000</v>
      </c>
      <c r="M93" s="349">
        <v>45992</v>
      </c>
    </row>
    <row r="94" spans="1:13" ht="30" x14ac:dyDescent="0.2">
      <c r="A94" s="111" t="s">
        <v>32</v>
      </c>
      <c r="B94" s="125" t="s">
        <v>149</v>
      </c>
      <c r="C94" s="126" t="s">
        <v>20</v>
      </c>
      <c r="D94" s="121" t="s">
        <v>42</v>
      </c>
      <c r="E94" s="127" t="s">
        <v>20</v>
      </c>
      <c r="F94" s="169" t="s">
        <v>159</v>
      </c>
      <c r="G94" s="170">
        <v>20250188</v>
      </c>
      <c r="H94" s="171">
        <v>45995</v>
      </c>
      <c r="I94" s="117" t="s">
        <v>401</v>
      </c>
      <c r="J94" s="173" t="s">
        <v>402</v>
      </c>
      <c r="K94" s="170" t="s">
        <v>403</v>
      </c>
      <c r="L94" s="159">
        <v>155000</v>
      </c>
      <c r="M94" s="349">
        <v>45992</v>
      </c>
    </row>
    <row r="95" spans="1:13" ht="30" x14ac:dyDescent="0.2">
      <c r="A95" s="111" t="s">
        <v>32</v>
      </c>
      <c r="B95" s="125" t="s">
        <v>149</v>
      </c>
      <c r="C95" s="126" t="s">
        <v>20</v>
      </c>
      <c r="D95" s="121" t="s">
        <v>42</v>
      </c>
      <c r="E95" s="127" t="s">
        <v>20</v>
      </c>
      <c r="F95" s="169" t="s">
        <v>159</v>
      </c>
      <c r="G95" s="170">
        <v>20250178</v>
      </c>
      <c r="H95" s="156">
        <v>45994</v>
      </c>
      <c r="I95" s="117" t="s">
        <v>404</v>
      </c>
      <c r="J95" s="173" t="s">
        <v>405</v>
      </c>
      <c r="K95" s="170" t="s">
        <v>406</v>
      </c>
      <c r="L95" s="159">
        <v>178500</v>
      </c>
      <c r="M95" s="349">
        <v>45992</v>
      </c>
    </row>
    <row r="96" spans="1:13" ht="30" x14ac:dyDescent="0.2">
      <c r="A96" s="111" t="s">
        <v>32</v>
      </c>
      <c r="B96" s="125" t="s">
        <v>149</v>
      </c>
      <c r="C96" s="126" t="s">
        <v>20</v>
      </c>
      <c r="D96" s="121" t="s">
        <v>42</v>
      </c>
      <c r="E96" s="127" t="s">
        <v>20</v>
      </c>
      <c r="F96" s="169" t="s">
        <v>159</v>
      </c>
      <c r="G96" s="170">
        <v>20250191</v>
      </c>
      <c r="H96" s="171">
        <v>46000</v>
      </c>
      <c r="I96" s="117" t="s">
        <v>407</v>
      </c>
      <c r="J96" s="173" t="s">
        <v>408</v>
      </c>
      <c r="K96" s="170" t="s">
        <v>409</v>
      </c>
      <c r="L96" s="159">
        <v>160000</v>
      </c>
      <c r="M96" s="349">
        <v>45992</v>
      </c>
    </row>
    <row r="97" spans="1:13" ht="30" x14ac:dyDescent="0.2">
      <c r="A97" s="111" t="s">
        <v>32</v>
      </c>
      <c r="B97" s="125" t="s">
        <v>149</v>
      </c>
      <c r="C97" s="126" t="s">
        <v>20</v>
      </c>
      <c r="D97" s="121" t="s">
        <v>42</v>
      </c>
      <c r="E97" s="127" t="s">
        <v>20</v>
      </c>
      <c r="F97" s="169" t="s">
        <v>159</v>
      </c>
      <c r="G97" s="170">
        <v>20250197</v>
      </c>
      <c r="H97" s="171">
        <v>46008</v>
      </c>
      <c r="I97" s="117" t="s">
        <v>410</v>
      </c>
      <c r="J97" s="173" t="s">
        <v>80</v>
      </c>
      <c r="K97" s="170" t="s">
        <v>81</v>
      </c>
      <c r="L97" s="159">
        <v>199762</v>
      </c>
      <c r="M97" s="349">
        <v>45992</v>
      </c>
    </row>
    <row r="98" spans="1:13" ht="30" x14ac:dyDescent="0.2">
      <c r="A98" s="111" t="s">
        <v>32</v>
      </c>
      <c r="B98" s="125" t="s">
        <v>149</v>
      </c>
      <c r="C98" s="126" t="s">
        <v>20</v>
      </c>
      <c r="D98" s="121" t="s">
        <v>42</v>
      </c>
      <c r="E98" s="127" t="s">
        <v>20</v>
      </c>
      <c r="F98" s="169" t="s">
        <v>159</v>
      </c>
      <c r="G98" s="170">
        <v>20250189</v>
      </c>
      <c r="H98" s="171">
        <v>45995</v>
      </c>
      <c r="I98" s="117" t="s">
        <v>411</v>
      </c>
      <c r="J98" s="173" t="s">
        <v>412</v>
      </c>
      <c r="K98" s="170" t="s">
        <v>128</v>
      </c>
      <c r="L98" s="159">
        <v>97970</v>
      </c>
      <c r="M98" s="349">
        <v>45992</v>
      </c>
    </row>
    <row r="99" spans="1:13" ht="30" x14ac:dyDescent="0.2">
      <c r="A99" s="111" t="s">
        <v>413</v>
      </c>
      <c r="B99" s="37" t="s">
        <v>414</v>
      </c>
      <c r="C99" s="126" t="s">
        <v>20</v>
      </c>
      <c r="D99" s="121" t="s">
        <v>42</v>
      </c>
      <c r="E99" s="127" t="s">
        <v>20</v>
      </c>
      <c r="F99" s="122" t="s">
        <v>415</v>
      </c>
      <c r="G99" s="173">
        <v>8250211</v>
      </c>
      <c r="H99" s="174">
        <v>46017</v>
      </c>
      <c r="I99" s="117" t="s">
        <v>416</v>
      </c>
      <c r="J99" s="173" t="s">
        <v>417</v>
      </c>
      <c r="K99" s="155" t="s">
        <v>418</v>
      </c>
      <c r="L99" s="175">
        <v>257040</v>
      </c>
      <c r="M99" s="349">
        <v>45992</v>
      </c>
    </row>
    <row r="100" spans="1:13" ht="49.5" x14ac:dyDescent="0.2">
      <c r="A100" s="111" t="s">
        <v>413</v>
      </c>
      <c r="B100" s="112" t="s">
        <v>0</v>
      </c>
      <c r="C100" s="113" t="s">
        <v>113</v>
      </c>
      <c r="D100" s="112" t="s">
        <v>0</v>
      </c>
      <c r="E100" s="114">
        <v>45517</v>
      </c>
      <c r="F100" s="122" t="s">
        <v>19</v>
      </c>
      <c r="G100" s="176" t="s">
        <v>419</v>
      </c>
      <c r="H100" s="177">
        <v>46003</v>
      </c>
      <c r="I100" s="117" t="s">
        <v>420</v>
      </c>
      <c r="J100" s="118" t="s">
        <v>57</v>
      </c>
      <c r="K100" s="119" t="s">
        <v>21</v>
      </c>
      <c r="L100" s="175">
        <v>143076</v>
      </c>
      <c r="M100" s="349">
        <v>45992</v>
      </c>
    </row>
    <row r="101" spans="1:13" ht="16.5" x14ac:dyDescent="0.2">
      <c r="A101" s="111" t="s">
        <v>413</v>
      </c>
      <c r="B101" s="121" t="s">
        <v>222</v>
      </c>
      <c r="C101" s="113" t="s">
        <v>421</v>
      </c>
      <c r="D101" s="121" t="s">
        <v>42</v>
      </c>
      <c r="E101" s="151">
        <v>45994</v>
      </c>
      <c r="F101" s="122" t="s">
        <v>18</v>
      </c>
      <c r="G101" s="173">
        <v>8250198</v>
      </c>
      <c r="H101" s="174">
        <v>46003</v>
      </c>
      <c r="I101" s="117" t="s">
        <v>422</v>
      </c>
      <c r="J101" s="173" t="s">
        <v>423</v>
      </c>
      <c r="K101" s="155" t="s">
        <v>157</v>
      </c>
      <c r="L101" s="175">
        <v>4242594</v>
      </c>
      <c r="M101" s="349">
        <v>45992</v>
      </c>
    </row>
    <row r="102" spans="1:13" ht="30" x14ac:dyDescent="0.2">
      <c r="A102" s="111" t="s">
        <v>413</v>
      </c>
      <c r="B102" s="121" t="s">
        <v>222</v>
      </c>
      <c r="C102" s="113" t="s">
        <v>424</v>
      </c>
      <c r="D102" s="121" t="s">
        <v>42</v>
      </c>
      <c r="E102" s="151">
        <v>46013</v>
      </c>
      <c r="F102" s="122" t="s">
        <v>17</v>
      </c>
      <c r="G102" s="173">
        <v>760</v>
      </c>
      <c r="H102" s="174">
        <v>46013</v>
      </c>
      <c r="I102" s="117" t="s">
        <v>425</v>
      </c>
      <c r="J102" s="173" t="s">
        <v>426</v>
      </c>
      <c r="K102" s="155" t="s">
        <v>427</v>
      </c>
      <c r="L102" s="175">
        <v>5386124</v>
      </c>
      <c r="M102" s="349">
        <v>45992</v>
      </c>
    </row>
    <row r="103" spans="1:13" ht="33" x14ac:dyDescent="0.2">
      <c r="A103" s="111" t="s">
        <v>54</v>
      </c>
      <c r="B103" s="125" t="s">
        <v>149</v>
      </c>
      <c r="C103" s="126" t="s">
        <v>20</v>
      </c>
      <c r="D103" s="121" t="s">
        <v>42</v>
      </c>
      <c r="E103" s="127" t="s">
        <v>20</v>
      </c>
      <c r="F103" s="178" t="s">
        <v>156</v>
      </c>
      <c r="G103" s="178">
        <v>9250297</v>
      </c>
      <c r="H103" s="179">
        <v>46000</v>
      </c>
      <c r="I103" s="148" t="s">
        <v>428</v>
      </c>
      <c r="J103" s="148" t="s">
        <v>429</v>
      </c>
      <c r="K103" s="180" t="s">
        <v>430</v>
      </c>
      <c r="L103" s="181">
        <v>206703</v>
      </c>
      <c r="M103" s="349">
        <v>45992</v>
      </c>
    </row>
    <row r="104" spans="1:13" ht="49.5" x14ac:dyDescent="0.2">
      <c r="A104" s="111" t="s">
        <v>54</v>
      </c>
      <c r="B104" s="112" t="s">
        <v>0</v>
      </c>
      <c r="C104" s="113" t="s">
        <v>113</v>
      </c>
      <c r="D104" s="112" t="s">
        <v>0</v>
      </c>
      <c r="E104" s="114">
        <v>45517</v>
      </c>
      <c r="F104" s="178" t="s">
        <v>156</v>
      </c>
      <c r="G104" s="178">
        <v>9250300</v>
      </c>
      <c r="H104" s="179">
        <v>46000</v>
      </c>
      <c r="I104" s="148" t="s">
        <v>431</v>
      </c>
      <c r="J104" s="118" t="s">
        <v>57</v>
      </c>
      <c r="K104" s="119" t="s">
        <v>21</v>
      </c>
      <c r="L104" s="181">
        <v>1250000</v>
      </c>
      <c r="M104" s="349">
        <v>45992</v>
      </c>
    </row>
    <row r="105" spans="1:13" ht="49.5" x14ac:dyDescent="0.2">
      <c r="A105" s="111" t="s">
        <v>54</v>
      </c>
      <c r="B105" s="112" t="s">
        <v>0</v>
      </c>
      <c r="C105" s="113" t="s">
        <v>113</v>
      </c>
      <c r="D105" s="112" t="s">
        <v>0</v>
      </c>
      <c r="E105" s="114">
        <v>45517</v>
      </c>
      <c r="F105" s="178" t="s">
        <v>156</v>
      </c>
      <c r="G105" s="178">
        <v>9250301</v>
      </c>
      <c r="H105" s="179">
        <v>46000</v>
      </c>
      <c r="I105" s="148" t="s">
        <v>431</v>
      </c>
      <c r="J105" s="118" t="s">
        <v>57</v>
      </c>
      <c r="K105" s="119" t="s">
        <v>21</v>
      </c>
      <c r="L105" s="181">
        <v>417818</v>
      </c>
      <c r="M105" s="349">
        <v>45992</v>
      </c>
    </row>
    <row r="106" spans="1:13" ht="49.5" x14ac:dyDescent="0.2">
      <c r="A106" s="111" t="s">
        <v>54</v>
      </c>
      <c r="B106" s="125" t="s">
        <v>149</v>
      </c>
      <c r="C106" s="126" t="s">
        <v>20</v>
      </c>
      <c r="D106" s="121" t="s">
        <v>42</v>
      </c>
      <c r="E106" s="127" t="s">
        <v>20</v>
      </c>
      <c r="F106" s="178" t="s">
        <v>156</v>
      </c>
      <c r="G106" s="178">
        <v>9250307</v>
      </c>
      <c r="H106" s="179">
        <v>46000</v>
      </c>
      <c r="I106" s="148" t="s">
        <v>432</v>
      </c>
      <c r="J106" s="148" t="s">
        <v>58</v>
      </c>
      <c r="K106" s="180" t="s">
        <v>55</v>
      </c>
      <c r="L106" s="181">
        <v>119000</v>
      </c>
      <c r="M106" s="349">
        <v>45992</v>
      </c>
    </row>
    <row r="107" spans="1:13" ht="66" x14ac:dyDescent="0.2">
      <c r="A107" s="111" t="s">
        <v>54</v>
      </c>
      <c r="B107" s="125" t="s">
        <v>149</v>
      </c>
      <c r="C107" s="126" t="s">
        <v>20</v>
      </c>
      <c r="D107" s="121" t="s">
        <v>42</v>
      </c>
      <c r="E107" s="127" t="s">
        <v>20</v>
      </c>
      <c r="F107" s="178" t="s">
        <v>156</v>
      </c>
      <c r="G107" s="178">
        <v>9250308</v>
      </c>
      <c r="H107" s="179">
        <v>46000</v>
      </c>
      <c r="I107" s="148" t="s">
        <v>433</v>
      </c>
      <c r="J107" s="148" t="s">
        <v>434</v>
      </c>
      <c r="K107" s="180" t="s">
        <v>56</v>
      </c>
      <c r="L107" s="181">
        <v>141443</v>
      </c>
      <c r="M107" s="349">
        <v>45992</v>
      </c>
    </row>
    <row r="108" spans="1:13" ht="33" x14ac:dyDescent="0.2">
      <c r="A108" s="111" t="s">
        <v>54</v>
      </c>
      <c r="B108" s="125" t="s">
        <v>149</v>
      </c>
      <c r="C108" s="126" t="s">
        <v>20</v>
      </c>
      <c r="D108" s="121" t="s">
        <v>42</v>
      </c>
      <c r="E108" s="127" t="s">
        <v>20</v>
      </c>
      <c r="F108" s="178" t="s">
        <v>156</v>
      </c>
      <c r="G108" s="178">
        <v>9250315</v>
      </c>
      <c r="H108" s="179">
        <v>46002</v>
      </c>
      <c r="I108" s="148" t="s">
        <v>435</v>
      </c>
      <c r="J108" s="148" t="s">
        <v>436</v>
      </c>
      <c r="K108" s="180" t="s">
        <v>437</v>
      </c>
      <c r="L108" s="181">
        <v>84000</v>
      </c>
      <c r="M108" s="349">
        <v>45992</v>
      </c>
    </row>
    <row r="109" spans="1:13" ht="49.5" x14ac:dyDescent="0.2">
      <c r="A109" s="111" t="s">
        <v>54</v>
      </c>
      <c r="B109" s="125" t="s">
        <v>149</v>
      </c>
      <c r="C109" s="126" t="s">
        <v>20</v>
      </c>
      <c r="D109" s="121" t="s">
        <v>42</v>
      </c>
      <c r="E109" s="127" t="s">
        <v>20</v>
      </c>
      <c r="F109" s="178" t="s">
        <v>156</v>
      </c>
      <c r="G109" s="178">
        <v>9250317</v>
      </c>
      <c r="H109" s="179">
        <v>46002</v>
      </c>
      <c r="I109" s="148" t="s">
        <v>438</v>
      </c>
      <c r="J109" s="148" t="s">
        <v>140</v>
      </c>
      <c r="K109" s="180" t="s">
        <v>141</v>
      </c>
      <c r="L109" s="181">
        <v>98473</v>
      </c>
      <c r="M109" s="349">
        <v>45992</v>
      </c>
    </row>
    <row r="110" spans="1:13" ht="30" x14ac:dyDescent="0.2">
      <c r="A110" s="111" t="s">
        <v>54</v>
      </c>
      <c r="B110" s="125" t="s">
        <v>149</v>
      </c>
      <c r="C110" s="126" t="s">
        <v>20</v>
      </c>
      <c r="D110" s="121" t="s">
        <v>42</v>
      </c>
      <c r="E110" s="127" t="s">
        <v>20</v>
      </c>
      <c r="F110" s="178" t="s">
        <v>156</v>
      </c>
      <c r="G110" s="178">
        <v>9250329</v>
      </c>
      <c r="H110" s="179">
        <v>46008</v>
      </c>
      <c r="I110" s="148" t="s">
        <v>439</v>
      </c>
      <c r="J110" s="148" t="s">
        <v>440</v>
      </c>
      <c r="K110" s="180" t="s">
        <v>441</v>
      </c>
      <c r="L110" s="181">
        <v>205300</v>
      </c>
      <c r="M110" s="349">
        <v>45992</v>
      </c>
    </row>
    <row r="111" spans="1:13" ht="66" x14ac:dyDescent="0.2">
      <c r="A111" s="111" t="s">
        <v>54</v>
      </c>
      <c r="B111" s="125" t="s">
        <v>149</v>
      </c>
      <c r="C111" s="126" t="s">
        <v>20</v>
      </c>
      <c r="D111" s="121" t="s">
        <v>42</v>
      </c>
      <c r="E111" s="127" t="s">
        <v>20</v>
      </c>
      <c r="F111" s="178" t="s">
        <v>156</v>
      </c>
      <c r="G111" s="178">
        <v>9250331</v>
      </c>
      <c r="H111" s="179">
        <v>46009</v>
      </c>
      <c r="I111" s="148" t="s">
        <v>439</v>
      </c>
      <c r="J111" s="148" t="s">
        <v>434</v>
      </c>
      <c r="K111" s="180" t="s">
        <v>56</v>
      </c>
      <c r="L111" s="181">
        <v>199920</v>
      </c>
      <c r="M111" s="349">
        <v>45992</v>
      </c>
    </row>
    <row r="112" spans="1:13" ht="66" x14ac:dyDescent="0.2">
      <c r="A112" s="111" t="s">
        <v>54</v>
      </c>
      <c r="B112" s="125" t="s">
        <v>149</v>
      </c>
      <c r="C112" s="126" t="s">
        <v>20</v>
      </c>
      <c r="D112" s="121" t="s">
        <v>42</v>
      </c>
      <c r="E112" s="127" t="s">
        <v>20</v>
      </c>
      <c r="F112" s="178" t="s">
        <v>156</v>
      </c>
      <c r="G112" s="178">
        <v>9250332</v>
      </c>
      <c r="H112" s="179">
        <v>46009</v>
      </c>
      <c r="I112" s="148" t="s">
        <v>442</v>
      </c>
      <c r="J112" s="148" t="s">
        <v>434</v>
      </c>
      <c r="K112" s="180" t="s">
        <v>56</v>
      </c>
      <c r="L112" s="181">
        <v>193446</v>
      </c>
      <c r="M112" s="349">
        <v>45992</v>
      </c>
    </row>
    <row r="113" spans="1:13" ht="33" x14ac:dyDescent="0.2">
      <c r="A113" s="111" t="s">
        <v>54</v>
      </c>
      <c r="B113" s="125" t="s">
        <v>149</v>
      </c>
      <c r="C113" s="126" t="s">
        <v>20</v>
      </c>
      <c r="D113" s="121" t="s">
        <v>42</v>
      </c>
      <c r="E113" s="127" t="s">
        <v>20</v>
      </c>
      <c r="F113" s="178" t="s">
        <v>156</v>
      </c>
      <c r="G113" s="178">
        <v>9250333</v>
      </c>
      <c r="H113" s="179">
        <v>46010</v>
      </c>
      <c r="I113" s="148" t="s">
        <v>443</v>
      </c>
      <c r="J113" s="148" t="s">
        <v>444</v>
      </c>
      <c r="K113" s="180" t="s">
        <v>445</v>
      </c>
      <c r="L113" s="181">
        <v>205800</v>
      </c>
      <c r="M113" s="349">
        <v>45992</v>
      </c>
    </row>
    <row r="114" spans="1:13" ht="49.5" x14ac:dyDescent="0.2">
      <c r="A114" s="111" t="s">
        <v>54</v>
      </c>
      <c r="B114" s="125" t="s">
        <v>149</v>
      </c>
      <c r="C114" s="126" t="s">
        <v>20</v>
      </c>
      <c r="D114" s="121" t="s">
        <v>42</v>
      </c>
      <c r="E114" s="127" t="s">
        <v>20</v>
      </c>
      <c r="F114" s="178" t="s">
        <v>156</v>
      </c>
      <c r="G114" s="178">
        <v>9250334</v>
      </c>
      <c r="H114" s="179">
        <v>46010</v>
      </c>
      <c r="I114" s="148" t="s">
        <v>446</v>
      </c>
      <c r="J114" s="148" t="s">
        <v>58</v>
      </c>
      <c r="K114" s="180" t="s">
        <v>55</v>
      </c>
      <c r="L114" s="181">
        <v>160650</v>
      </c>
      <c r="M114" s="349">
        <v>45992</v>
      </c>
    </row>
    <row r="115" spans="1:13" ht="33" x14ac:dyDescent="0.2">
      <c r="A115" s="111" t="s">
        <v>54</v>
      </c>
      <c r="B115" s="121" t="s">
        <v>222</v>
      </c>
      <c r="C115" s="178" t="s">
        <v>447</v>
      </c>
      <c r="D115" s="121" t="s">
        <v>42</v>
      </c>
      <c r="E115" s="182">
        <v>46013</v>
      </c>
      <c r="F115" s="178" t="s">
        <v>156</v>
      </c>
      <c r="G115" s="178">
        <v>9250337</v>
      </c>
      <c r="H115" s="179">
        <v>46013</v>
      </c>
      <c r="I115" s="148" t="s">
        <v>448</v>
      </c>
      <c r="J115" s="148" t="s">
        <v>449</v>
      </c>
      <c r="K115" s="180" t="s">
        <v>450</v>
      </c>
      <c r="L115" s="181">
        <v>711311</v>
      </c>
      <c r="M115" s="349">
        <v>45992</v>
      </c>
    </row>
    <row r="116" spans="1:13" ht="49.5" x14ac:dyDescent="0.2">
      <c r="A116" s="111" t="s">
        <v>54</v>
      </c>
      <c r="B116" s="125" t="s">
        <v>149</v>
      </c>
      <c r="C116" s="126" t="s">
        <v>20</v>
      </c>
      <c r="D116" s="121" t="s">
        <v>42</v>
      </c>
      <c r="E116" s="127" t="s">
        <v>20</v>
      </c>
      <c r="F116" s="178" t="s">
        <v>156</v>
      </c>
      <c r="G116" s="178">
        <v>9250344</v>
      </c>
      <c r="H116" s="179">
        <v>46014</v>
      </c>
      <c r="I116" s="148" t="s">
        <v>451</v>
      </c>
      <c r="J116" s="148" t="s">
        <v>140</v>
      </c>
      <c r="K116" s="180" t="s">
        <v>141</v>
      </c>
      <c r="L116" s="181">
        <v>175561</v>
      </c>
      <c r="M116" s="349">
        <v>45992</v>
      </c>
    </row>
    <row r="117" spans="1:13" ht="66" x14ac:dyDescent="0.2">
      <c r="A117" s="111" t="s">
        <v>54</v>
      </c>
      <c r="B117" s="125" t="s">
        <v>149</v>
      </c>
      <c r="C117" s="126" t="s">
        <v>20</v>
      </c>
      <c r="D117" s="121" t="s">
        <v>42</v>
      </c>
      <c r="E117" s="127" t="s">
        <v>20</v>
      </c>
      <c r="F117" s="178" t="s">
        <v>156</v>
      </c>
      <c r="G117" s="178">
        <v>9250345</v>
      </c>
      <c r="H117" s="179">
        <v>46014</v>
      </c>
      <c r="I117" s="148" t="s">
        <v>452</v>
      </c>
      <c r="J117" s="148" t="s">
        <v>453</v>
      </c>
      <c r="K117" s="180" t="s">
        <v>454</v>
      </c>
      <c r="L117" s="181">
        <v>160000</v>
      </c>
      <c r="M117" s="349">
        <v>45992</v>
      </c>
    </row>
    <row r="118" spans="1:13" ht="49.5" x14ac:dyDescent="0.2">
      <c r="A118" s="111" t="s">
        <v>54</v>
      </c>
      <c r="B118" s="125" t="s">
        <v>149</v>
      </c>
      <c r="C118" s="126" t="s">
        <v>20</v>
      </c>
      <c r="D118" s="121" t="s">
        <v>42</v>
      </c>
      <c r="E118" s="127" t="s">
        <v>20</v>
      </c>
      <c r="F118" s="178" t="s">
        <v>156</v>
      </c>
      <c r="G118" s="178">
        <v>9250346</v>
      </c>
      <c r="H118" s="179">
        <v>46014</v>
      </c>
      <c r="I118" s="148" t="s">
        <v>455</v>
      </c>
      <c r="J118" s="148" t="s">
        <v>58</v>
      </c>
      <c r="K118" s="180" t="s">
        <v>55</v>
      </c>
      <c r="L118" s="181">
        <v>189805</v>
      </c>
      <c r="M118" s="349">
        <v>45992</v>
      </c>
    </row>
    <row r="119" spans="1:13" ht="49.5" x14ac:dyDescent="0.2">
      <c r="A119" s="111" t="s">
        <v>54</v>
      </c>
      <c r="B119" s="125" t="s">
        <v>149</v>
      </c>
      <c r="C119" s="126" t="s">
        <v>20</v>
      </c>
      <c r="D119" s="121" t="s">
        <v>42</v>
      </c>
      <c r="E119" s="127" t="s">
        <v>20</v>
      </c>
      <c r="F119" s="178" t="s">
        <v>156</v>
      </c>
      <c r="G119" s="178">
        <v>9250347</v>
      </c>
      <c r="H119" s="179">
        <v>46014</v>
      </c>
      <c r="I119" s="148" t="s">
        <v>456</v>
      </c>
      <c r="J119" s="148" t="s">
        <v>140</v>
      </c>
      <c r="K119" s="180" t="s">
        <v>141</v>
      </c>
      <c r="L119" s="181">
        <v>84728</v>
      </c>
      <c r="M119" s="349">
        <v>45992</v>
      </c>
    </row>
    <row r="120" spans="1:13" ht="49.5" x14ac:dyDescent="0.2">
      <c r="A120" s="111" t="s">
        <v>54</v>
      </c>
      <c r="B120" s="125" t="s">
        <v>149</v>
      </c>
      <c r="C120" s="126" t="s">
        <v>20</v>
      </c>
      <c r="D120" s="121" t="s">
        <v>42</v>
      </c>
      <c r="E120" s="127" t="s">
        <v>20</v>
      </c>
      <c r="F120" s="178" t="s">
        <v>156</v>
      </c>
      <c r="G120" s="178">
        <v>9250348</v>
      </c>
      <c r="H120" s="179">
        <v>46014</v>
      </c>
      <c r="I120" s="148" t="s">
        <v>457</v>
      </c>
      <c r="J120" s="148" t="s">
        <v>58</v>
      </c>
      <c r="K120" s="180" t="s">
        <v>55</v>
      </c>
      <c r="L120" s="181">
        <v>205037</v>
      </c>
      <c r="M120" s="349">
        <v>45992</v>
      </c>
    </row>
    <row r="121" spans="1:13" ht="49.5" x14ac:dyDescent="0.2">
      <c r="A121" s="111" t="s">
        <v>54</v>
      </c>
      <c r="B121" s="125" t="s">
        <v>149</v>
      </c>
      <c r="C121" s="126" t="s">
        <v>20</v>
      </c>
      <c r="D121" s="121" t="s">
        <v>42</v>
      </c>
      <c r="E121" s="127" t="s">
        <v>20</v>
      </c>
      <c r="F121" s="178" t="s">
        <v>156</v>
      </c>
      <c r="G121" s="178">
        <v>9250350</v>
      </c>
      <c r="H121" s="179">
        <v>46015</v>
      </c>
      <c r="I121" s="148" t="s">
        <v>458</v>
      </c>
      <c r="J121" s="148" t="s">
        <v>58</v>
      </c>
      <c r="K121" s="180" t="s">
        <v>55</v>
      </c>
      <c r="L121" s="181">
        <v>202300</v>
      </c>
      <c r="M121" s="349">
        <v>45992</v>
      </c>
    </row>
    <row r="122" spans="1:13" ht="30" x14ac:dyDescent="0.2">
      <c r="A122" s="111" t="s">
        <v>54</v>
      </c>
      <c r="B122" s="125" t="s">
        <v>149</v>
      </c>
      <c r="C122" s="126" t="s">
        <v>20</v>
      </c>
      <c r="D122" s="121" t="s">
        <v>42</v>
      </c>
      <c r="E122" s="127" t="s">
        <v>20</v>
      </c>
      <c r="F122" s="178" t="s">
        <v>156</v>
      </c>
      <c r="G122" s="178">
        <v>9250352</v>
      </c>
      <c r="H122" s="179">
        <v>46017</v>
      </c>
      <c r="I122" s="148" t="s">
        <v>459</v>
      </c>
      <c r="J122" s="148" t="s">
        <v>440</v>
      </c>
      <c r="K122" s="180" t="s">
        <v>441</v>
      </c>
      <c r="L122" s="181">
        <v>192990</v>
      </c>
      <c r="M122" s="349">
        <v>45992</v>
      </c>
    </row>
    <row r="123" spans="1:13" ht="30" x14ac:dyDescent="0.2">
      <c r="A123" s="111" t="s">
        <v>54</v>
      </c>
      <c r="B123" s="125" t="s">
        <v>149</v>
      </c>
      <c r="C123" s="126" t="s">
        <v>20</v>
      </c>
      <c r="D123" s="121" t="s">
        <v>42</v>
      </c>
      <c r="E123" s="127" t="s">
        <v>20</v>
      </c>
      <c r="F123" s="178" t="s">
        <v>156</v>
      </c>
      <c r="G123" s="178">
        <v>9250353</v>
      </c>
      <c r="H123" s="179">
        <v>46017</v>
      </c>
      <c r="I123" s="148" t="s">
        <v>439</v>
      </c>
      <c r="J123" s="148" t="s">
        <v>440</v>
      </c>
      <c r="K123" s="180" t="s">
        <v>441</v>
      </c>
      <c r="L123" s="181">
        <v>199320</v>
      </c>
      <c r="M123" s="349">
        <v>45992</v>
      </c>
    </row>
    <row r="124" spans="1:13" ht="30" x14ac:dyDescent="0.2">
      <c r="A124" s="111" t="s">
        <v>54</v>
      </c>
      <c r="B124" s="125" t="s">
        <v>149</v>
      </c>
      <c r="C124" s="126" t="s">
        <v>20</v>
      </c>
      <c r="D124" s="121" t="s">
        <v>42</v>
      </c>
      <c r="E124" s="127" t="s">
        <v>20</v>
      </c>
      <c r="F124" s="178" t="s">
        <v>156</v>
      </c>
      <c r="G124" s="178">
        <v>9250354</v>
      </c>
      <c r="H124" s="179">
        <v>46017</v>
      </c>
      <c r="I124" s="148" t="s">
        <v>439</v>
      </c>
      <c r="J124" s="148" t="s">
        <v>460</v>
      </c>
      <c r="K124" s="180" t="s">
        <v>461</v>
      </c>
      <c r="L124" s="181">
        <v>199920</v>
      </c>
      <c r="M124" s="349">
        <v>45992</v>
      </c>
    </row>
    <row r="125" spans="1:13" ht="49.5" x14ac:dyDescent="0.2">
      <c r="A125" s="111" t="s">
        <v>54</v>
      </c>
      <c r="B125" s="125" t="s">
        <v>149</v>
      </c>
      <c r="C125" s="126" t="s">
        <v>20</v>
      </c>
      <c r="D125" s="121" t="s">
        <v>42</v>
      </c>
      <c r="E125" s="127" t="s">
        <v>20</v>
      </c>
      <c r="F125" s="178" t="s">
        <v>156</v>
      </c>
      <c r="G125" s="178">
        <v>9250355</v>
      </c>
      <c r="H125" s="179">
        <v>46017</v>
      </c>
      <c r="I125" s="148" t="s">
        <v>462</v>
      </c>
      <c r="J125" s="148" t="s">
        <v>58</v>
      </c>
      <c r="K125" s="180" t="s">
        <v>55</v>
      </c>
      <c r="L125" s="181">
        <v>205870</v>
      </c>
      <c r="M125" s="349">
        <v>45992</v>
      </c>
    </row>
    <row r="126" spans="1:13" ht="30" x14ac:dyDescent="0.2">
      <c r="A126" s="111" t="s">
        <v>54</v>
      </c>
      <c r="B126" s="125" t="s">
        <v>149</v>
      </c>
      <c r="C126" s="126" t="s">
        <v>20</v>
      </c>
      <c r="D126" s="121" t="s">
        <v>42</v>
      </c>
      <c r="E126" s="127" t="s">
        <v>20</v>
      </c>
      <c r="F126" s="178" t="s">
        <v>156</v>
      </c>
      <c r="G126" s="178">
        <v>9250356</v>
      </c>
      <c r="H126" s="179">
        <v>46017</v>
      </c>
      <c r="I126" s="148" t="s">
        <v>463</v>
      </c>
      <c r="J126" s="148" t="s">
        <v>464</v>
      </c>
      <c r="K126" s="180" t="s">
        <v>178</v>
      </c>
      <c r="L126" s="181">
        <v>199880</v>
      </c>
      <c r="M126" s="349">
        <v>45992</v>
      </c>
    </row>
    <row r="127" spans="1:13" ht="30" x14ac:dyDescent="0.2">
      <c r="A127" s="111" t="s">
        <v>54</v>
      </c>
      <c r="B127" s="125" t="s">
        <v>149</v>
      </c>
      <c r="C127" s="126" t="s">
        <v>20</v>
      </c>
      <c r="D127" s="121" t="s">
        <v>42</v>
      </c>
      <c r="E127" s="127" t="s">
        <v>20</v>
      </c>
      <c r="F127" s="178" t="s">
        <v>156</v>
      </c>
      <c r="G127" s="178">
        <v>9250357</v>
      </c>
      <c r="H127" s="179">
        <v>46017</v>
      </c>
      <c r="I127" s="148" t="s">
        <v>439</v>
      </c>
      <c r="J127" s="148" t="s">
        <v>440</v>
      </c>
      <c r="K127" s="180" t="s">
        <v>441</v>
      </c>
      <c r="L127" s="181">
        <v>192000</v>
      </c>
      <c r="M127" s="349">
        <v>45992</v>
      </c>
    </row>
    <row r="128" spans="1:13" ht="30" x14ac:dyDescent="0.2">
      <c r="A128" s="111" t="s">
        <v>54</v>
      </c>
      <c r="B128" s="125" t="s">
        <v>149</v>
      </c>
      <c r="C128" s="126" t="s">
        <v>20</v>
      </c>
      <c r="D128" s="121" t="s">
        <v>42</v>
      </c>
      <c r="E128" s="127" t="s">
        <v>20</v>
      </c>
      <c r="F128" s="178" t="s">
        <v>156</v>
      </c>
      <c r="G128" s="178">
        <v>9250358</v>
      </c>
      <c r="H128" s="179">
        <v>46017</v>
      </c>
      <c r="I128" s="148" t="s">
        <v>439</v>
      </c>
      <c r="J128" s="148" t="s">
        <v>440</v>
      </c>
      <c r="K128" s="180" t="s">
        <v>441</v>
      </c>
      <c r="L128" s="181">
        <v>195720</v>
      </c>
      <c r="M128" s="349">
        <v>45992</v>
      </c>
    </row>
    <row r="129" spans="1:13" ht="49.5" x14ac:dyDescent="0.2">
      <c r="A129" s="111" t="s">
        <v>54</v>
      </c>
      <c r="B129" s="125" t="s">
        <v>149</v>
      </c>
      <c r="C129" s="126" t="s">
        <v>20</v>
      </c>
      <c r="D129" s="121" t="s">
        <v>42</v>
      </c>
      <c r="E129" s="127" t="s">
        <v>20</v>
      </c>
      <c r="F129" s="178" t="s">
        <v>156</v>
      </c>
      <c r="G129" s="178">
        <v>9250360</v>
      </c>
      <c r="H129" s="179">
        <v>46017</v>
      </c>
      <c r="I129" s="148" t="s">
        <v>465</v>
      </c>
      <c r="J129" s="148" t="s">
        <v>58</v>
      </c>
      <c r="K129" s="180" t="s">
        <v>55</v>
      </c>
      <c r="L129" s="181">
        <v>188020</v>
      </c>
      <c r="M129" s="349">
        <v>45992</v>
      </c>
    </row>
    <row r="130" spans="1:13" ht="49.5" x14ac:dyDescent="0.2">
      <c r="A130" s="111" t="s">
        <v>54</v>
      </c>
      <c r="B130" s="125" t="s">
        <v>149</v>
      </c>
      <c r="C130" s="126" t="s">
        <v>20</v>
      </c>
      <c r="D130" s="121" t="s">
        <v>42</v>
      </c>
      <c r="E130" s="127" t="s">
        <v>20</v>
      </c>
      <c r="F130" s="178" t="s">
        <v>156</v>
      </c>
      <c r="G130" s="178">
        <v>9250361</v>
      </c>
      <c r="H130" s="179">
        <v>46021</v>
      </c>
      <c r="I130" s="148" t="s">
        <v>466</v>
      </c>
      <c r="J130" s="148" t="s">
        <v>58</v>
      </c>
      <c r="K130" s="180" t="s">
        <v>55</v>
      </c>
      <c r="L130" s="181">
        <v>196350</v>
      </c>
      <c r="M130" s="349">
        <v>45992</v>
      </c>
    </row>
    <row r="131" spans="1:13" ht="33" x14ac:dyDescent="0.2">
      <c r="A131" s="111" t="s">
        <v>54</v>
      </c>
      <c r="B131" s="125" t="s">
        <v>149</v>
      </c>
      <c r="C131" s="126" t="s">
        <v>20</v>
      </c>
      <c r="D131" s="121" t="s">
        <v>42</v>
      </c>
      <c r="E131" s="127" t="s">
        <v>20</v>
      </c>
      <c r="F131" s="178" t="s">
        <v>156</v>
      </c>
      <c r="G131" s="178">
        <v>9250363</v>
      </c>
      <c r="H131" s="179">
        <v>46021</v>
      </c>
      <c r="I131" s="148" t="s">
        <v>467</v>
      </c>
      <c r="J131" s="148" t="s">
        <v>468</v>
      </c>
      <c r="K131" s="180" t="s">
        <v>469</v>
      </c>
      <c r="L131" s="181">
        <v>199861</v>
      </c>
      <c r="M131" s="349">
        <v>45992</v>
      </c>
    </row>
    <row r="132" spans="1:13" ht="49.5" x14ac:dyDescent="0.2">
      <c r="A132" s="111" t="s">
        <v>54</v>
      </c>
      <c r="B132" s="125" t="s">
        <v>149</v>
      </c>
      <c r="C132" s="126" t="s">
        <v>20</v>
      </c>
      <c r="D132" s="121" t="s">
        <v>42</v>
      </c>
      <c r="E132" s="127" t="s">
        <v>20</v>
      </c>
      <c r="F132" s="178" t="s">
        <v>156</v>
      </c>
      <c r="G132" s="178">
        <v>9250364</v>
      </c>
      <c r="H132" s="179">
        <v>46021</v>
      </c>
      <c r="I132" s="148" t="s">
        <v>470</v>
      </c>
      <c r="J132" s="148" t="s">
        <v>58</v>
      </c>
      <c r="K132" s="180" t="s">
        <v>55</v>
      </c>
      <c r="L132" s="181">
        <v>200515</v>
      </c>
      <c r="M132" s="349">
        <v>45992</v>
      </c>
    </row>
    <row r="133" spans="1:13" ht="33" x14ac:dyDescent="0.2">
      <c r="A133" s="111" t="s">
        <v>54</v>
      </c>
      <c r="B133" s="125" t="s">
        <v>149</v>
      </c>
      <c r="C133" s="126" t="s">
        <v>20</v>
      </c>
      <c r="D133" s="121" t="s">
        <v>42</v>
      </c>
      <c r="E133" s="127" t="s">
        <v>20</v>
      </c>
      <c r="F133" s="178" t="s">
        <v>156</v>
      </c>
      <c r="G133" s="178">
        <v>9250365</v>
      </c>
      <c r="H133" s="179">
        <v>46021</v>
      </c>
      <c r="I133" s="148" t="s">
        <v>471</v>
      </c>
      <c r="J133" s="148" t="s">
        <v>472</v>
      </c>
      <c r="K133" s="180" t="s">
        <v>473</v>
      </c>
      <c r="L133" s="181">
        <v>206000</v>
      </c>
      <c r="M133" s="349">
        <v>45992</v>
      </c>
    </row>
    <row r="134" spans="1:13" ht="33" x14ac:dyDescent="0.2">
      <c r="A134" s="111" t="s">
        <v>54</v>
      </c>
      <c r="B134" s="121" t="s">
        <v>222</v>
      </c>
      <c r="C134" s="178" t="s">
        <v>474</v>
      </c>
      <c r="D134" s="121" t="s">
        <v>42</v>
      </c>
      <c r="E134" s="182">
        <v>46003</v>
      </c>
      <c r="F134" s="178" t="s">
        <v>156</v>
      </c>
      <c r="G134" s="178">
        <v>9250367</v>
      </c>
      <c r="H134" s="179">
        <v>46021</v>
      </c>
      <c r="I134" s="148" t="s">
        <v>475</v>
      </c>
      <c r="J134" s="148" t="s">
        <v>476</v>
      </c>
      <c r="K134" s="180" t="s">
        <v>477</v>
      </c>
      <c r="L134" s="181">
        <v>595000</v>
      </c>
      <c r="M134" s="349">
        <v>45992</v>
      </c>
    </row>
    <row r="135" spans="1:13" ht="33" x14ac:dyDescent="0.2">
      <c r="A135" s="111" t="s">
        <v>54</v>
      </c>
      <c r="B135" s="125" t="s">
        <v>149</v>
      </c>
      <c r="C135" s="126" t="s">
        <v>20</v>
      </c>
      <c r="D135" s="121" t="s">
        <v>42</v>
      </c>
      <c r="E135" s="127" t="s">
        <v>20</v>
      </c>
      <c r="F135" s="178" t="s">
        <v>156</v>
      </c>
      <c r="G135" s="178">
        <v>9250368</v>
      </c>
      <c r="H135" s="179">
        <v>46021</v>
      </c>
      <c r="I135" s="148" t="s">
        <v>478</v>
      </c>
      <c r="J135" s="148" t="s">
        <v>479</v>
      </c>
      <c r="K135" s="180" t="s">
        <v>480</v>
      </c>
      <c r="L135" s="181">
        <v>39900</v>
      </c>
      <c r="M135" s="349">
        <v>45992</v>
      </c>
    </row>
    <row r="136" spans="1:13" ht="33" x14ac:dyDescent="0.2">
      <c r="A136" s="111" t="s">
        <v>54</v>
      </c>
      <c r="B136" s="125" t="s">
        <v>149</v>
      </c>
      <c r="C136" s="126" t="s">
        <v>20</v>
      </c>
      <c r="D136" s="121" t="s">
        <v>42</v>
      </c>
      <c r="E136" s="127" t="s">
        <v>20</v>
      </c>
      <c r="F136" s="178" t="s">
        <v>156</v>
      </c>
      <c r="G136" s="178">
        <v>9250369</v>
      </c>
      <c r="H136" s="179">
        <v>46021</v>
      </c>
      <c r="I136" s="148" t="s">
        <v>478</v>
      </c>
      <c r="J136" s="148" t="s">
        <v>479</v>
      </c>
      <c r="K136" s="180" t="s">
        <v>480</v>
      </c>
      <c r="L136" s="181">
        <v>145000</v>
      </c>
      <c r="M136" s="349">
        <v>45992</v>
      </c>
    </row>
    <row r="137" spans="1:13" ht="33" x14ac:dyDescent="0.2">
      <c r="A137" s="111" t="s">
        <v>54</v>
      </c>
      <c r="B137" s="125" t="s">
        <v>149</v>
      </c>
      <c r="C137" s="126" t="s">
        <v>20</v>
      </c>
      <c r="D137" s="121" t="s">
        <v>42</v>
      </c>
      <c r="E137" s="127" t="s">
        <v>20</v>
      </c>
      <c r="F137" s="178" t="s">
        <v>156</v>
      </c>
      <c r="G137" s="178">
        <v>9250371</v>
      </c>
      <c r="H137" s="179">
        <v>46021</v>
      </c>
      <c r="I137" s="148" t="s">
        <v>439</v>
      </c>
      <c r="J137" s="148" t="s">
        <v>481</v>
      </c>
      <c r="K137" s="180" t="s">
        <v>482</v>
      </c>
      <c r="L137" s="181">
        <v>199141</v>
      </c>
      <c r="M137" s="349">
        <v>45992</v>
      </c>
    </row>
    <row r="138" spans="1:13" ht="33" x14ac:dyDescent="0.2">
      <c r="A138" s="111" t="s">
        <v>54</v>
      </c>
      <c r="B138" s="125" t="s">
        <v>149</v>
      </c>
      <c r="C138" s="126" t="s">
        <v>20</v>
      </c>
      <c r="D138" s="121" t="s">
        <v>42</v>
      </c>
      <c r="E138" s="127" t="s">
        <v>20</v>
      </c>
      <c r="F138" s="178" t="s">
        <v>156</v>
      </c>
      <c r="G138" s="178">
        <v>9250372</v>
      </c>
      <c r="H138" s="179">
        <v>46022</v>
      </c>
      <c r="I138" s="148" t="s">
        <v>483</v>
      </c>
      <c r="J138" s="148" t="s">
        <v>472</v>
      </c>
      <c r="K138" s="180" t="s">
        <v>473</v>
      </c>
      <c r="L138" s="181">
        <v>206000</v>
      </c>
      <c r="M138" s="349">
        <v>45992</v>
      </c>
    </row>
    <row r="139" spans="1:13" ht="49.5" x14ac:dyDescent="0.2">
      <c r="A139" s="111" t="s">
        <v>39</v>
      </c>
      <c r="B139" s="112" t="s">
        <v>0</v>
      </c>
      <c r="C139" s="113" t="s">
        <v>113</v>
      </c>
      <c r="D139" s="112" t="s">
        <v>0</v>
      </c>
      <c r="E139" s="114">
        <v>45517</v>
      </c>
      <c r="F139" s="183" t="s">
        <v>19</v>
      </c>
      <c r="G139" s="184">
        <v>19250182</v>
      </c>
      <c r="H139" s="185">
        <v>45994</v>
      </c>
      <c r="I139" s="186" t="s">
        <v>484</v>
      </c>
      <c r="J139" s="118" t="s">
        <v>57</v>
      </c>
      <c r="K139" s="119" t="s">
        <v>21</v>
      </c>
      <c r="L139" s="187">
        <v>275699</v>
      </c>
      <c r="M139" s="349">
        <v>45992</v>
      </c>
    </row>
    <row r="140" spans="1:13" ht="49.5" x14ac:dyDescent="0.2">
      <c r="A140" s="111" t="s">
        <v>39</v>
      </c>
      <c r="B140" s="112" t="s">
        <v>0</v>
      </c>
      <c r="C140" s="113" t="s">
        <v>113</v>
      </c>
      <c r="D140" s="112" t="s">
        <v>0</v>
      </c>
      <c r="E140" s="114">
        <v>45517</v>
      </c>
      <c r="F140" s="183" t="s">
        <v>19</v>
      </c>
      <c r="G140" s="184">
        <v>19250183</v>
      </c>
      <c r="H140" s="185">
        <v>45994</v>
      </c>
      <c r="I140" s="186" t="s">
        <v>485</v>
      </c>
      <c r="J140" s="118" t="s">
        <v>57</v>
      </c>
      <c r="K140" s="119" t="s">
        <v>21</v>
      </c>
      <c r="L140" s="187">
        <v>79837</v>
      </c>
      <c r="M140" s="349">
        <v>45992</v>
      </c>
    </row>
    <row r="141" spans="1:13" ht="49.5" x14ac:dyDescent="0.2">
      <c r="A141" s="111" t="s">
        <v>39</v>
      </c>
      <c r="B141" s="112" t="s">
        <v>0</v>
      </c>
      <c r="C141" s="113" t="s">
        <v>113</v>
      </c>
      <c r="D141" s="112" t="s">
        <v>0</v>
      </c>
      <c r="E141" s="114">
        <v>45517</v>
      </c>
      <c r="F141" s="183" t="s">
        <v>19</v>
      </c>
      <c r="G141" s="184">
        <v>19250184</v>
      </c>
      <c r="H141" s="185">
        <v>45995</v>
      </c>
      <c r="I141" s="186" t="s">
        <v>486</v>
      </c>
      <c r="J141" s="118" t="s">
        <v>57</v>
      </c>
      <c r="K141" s="119" t="s">
        <v>21</v>
      </c>
      <c r="L141" s="187">
        <v>253185</v>
      </c>
      <c r="M141" s="349">
        <v>45992</v>
      </c>
    </row>
    <row r="142" spans="1:13" ht="49.5" x14ac:dyDescent="0.2">
      <c r="A142" s="111" t="s">
        <v>39</v>
      </c>
      <c r="B142" s="112" t="s">
        <v>0</v>
      </c>
      <c r="C142" s="113" t="s">
        <v>113</v>
      </c>
      <c r="D142" s="112" t="s">
        <v>0</v>
      </c>
      <c r="E142" s="114">
        <v>45517</v>
      </c>
      <c r="F142" s="183" t="s">
        <v>19</v>
      </c>
      <c r="G142" s="184">
        <v>19250190</v>
      </c>
      <c r="H142" s="185">
        <v>46006</v>
      </c>
      <c r="I142" s="186" t="s">
        <v>487</v>
      </c>
      <c r="J142" s="118" t="s">
        <v>57</v>
      </c>
      <c r="K142" s="119" t="s">
        <v>21</v>
      </c>
      <c r="L142" s="187">
        <v>153980</v>
      </c>
      <c r="M142" s="349">
        <v>45992</v>
      </c>
    </row>
    <row r="143" spans="1:13" ht="30" x14ac:dyDescent="0.2">
      <c r="A143" s="111" t="s">
        <v>39</v>
      </c>
      <c r="B143" s="125" t="s">
        <v>149</v>
      </c>
      <c r="C143" s="126" t="s">
        <v>20</v>
      </c>
      <c r="D143" s="121" t="s">
        <v>42</v>
      </c>
      <c r="E143" s="127" t="s">
        <v>20</v>
      </c>
      <c r="F143" s="183" t="s">
        <v>19</v>
      </c>
      <c r="G143" s="184">
        <v>19250195</v>
      </c>
      <c r="H143" s="185">
        <v>46009</v>
      </c>
      <c r="I143" s="186" t="s">
        <v>488</v>
      </c>
      <c r="J143" s="188" t="s">
        <v>489</v>
      </c>
      <c r="K143" s="189" t="s">
        <v>490</v>
      </c>
      <c r="L143" s="187">
        <v>205000</v>
      </c>
      <c r="M143" s="349">
        <v>45992</v>
      </c>
    </row>
    <row r="144" spans="1:13" ht="42.75" x14ac:dyDescent="0.2">
      <c r="A144" s="111" t="s">
        <v>39</v>
      </c>
      <c r="B144" s="125" t="s">
        <v>149</v>
      </c>
      <c r="C144" s="126" t="s">
        <v>20</v>
      </c>
      <c r="D144" s="121" t="s">
        <v>42</v>
      </c>
      <c r="E144" s="127" t="s">
        <v>20</v>
      </c>
      <c r="F144" s="183" t="s">
        <v>19</v>
      </c>
      <c r="G144" s="184">
        <v>19250197</v>
      </c>
      <c r="H144" s="185">
        <v>46013</v>
      </c>
      <c r="I144" s="186" t="s">
        <v>491</v>
      </c>
      <c r="J144" s="188" t="s">
        <v>492</v>
      </c>
      <c r="K144" s="189" t="s">
        <v>493</v>
      </c>
      <c r="L144" s="187">
        <v>103530</v>
      </c>
      <c r="M144" s="349">
        <v>45992</v>
      </c>
    </row>
    <row r="145" spans="1:13" ht="30" x14ac:dyDescent="0.2">
      <c r="A145" s="111" t="s">
        <v>39</v>
      </c>
      <c r="B145" s="125" t="s">
        <v>149</v>
      </c>
      <c r="C145" s="126" t="s">
        <v>20</v>
      </c>
      <c r="D145" s="121" t="s">
        <v>42</v>
      </c>
      <c r="E145" s="127" t="s">
        <v>20</v>
      </c>
      <c r="F145" s="183" t="s">
        <v>19</v>
      </c>
      <c r="G145" s="184">
        <v>19250200</v>
      </c>
      <c r="H145" s="185">
        <v>46014</v>
      </c>
      <c r="I145" s="186" t="s">
        <v>494</v>
      </c>
      <c r="J145" s="188" t="s">
        <v>205</v>
      </c>
      <c r="K145" s="189" t="s">
        <v>206</v>
      </c>
      <c r="L145" s="187">
        <v>205000</v>
      </c>
      <c r="M145" s="349">
        <v>45992</v>
      </c>
    </row>
    <row r="146" spans="1:13" ht="30" x14ac:dyDescent="0.2">
      <c r="A146" s="111" t="s">
        <v>39</v>
      </c>
      <c r="B146" s="125" t="s">
        <v>149</v>
      </c>
      <c r="C146" s="126" t="s">
        <v>20</v>
      </c>
      <c r="D146" s="121" t="s">
        <v>42</v>
      </c>
      <c r="E146" s="127" t="s">
        <v>20</v>
      </c>
      <c r="F146" s="183" t="s">
        <v>19</v>
      </c>
      <c r="G146" s="184">
        <v>19250206</v>
      </c>
      <c r="H146" s="185">
        <v>46017</v>
      </c>
      <c r="I146" s="186" t="s">
        <v>495</v>
      </c>
      <c r="J146" s="188" t="s">
        <v>496</v>
      </c>
      <c r="K146" s="189" t="s">
        <v>497</v>
      </c>
      <c r="L146" s="187">
        <v>174359</v>
      </c>
      <c r="M146" s="349">
        <v>45992</v>
      </c>
    </row>
    <row r="147" spans="1:13" ht="30" x14ac:dyDescent="0.2">
      <c r="A147" s="111" t="s">
        <v>39</v>
      </c>
      <c r="B147" s="125" t="s">
        <v>149</v>
      </c>
      <c r="C147" s="126" t="s">
        <v>20</v>
      </c>
      <c r="D147" s="121" t="s">
        <v>42</v>
      </c>
      <c r="E147" s="127" t="s">
        <v>20</v>
      </c>
      <c r="F147" s="183" t="s">
        <v>19</v>
      </c>
      <c r="G147" s="184">
        <v>19250208</v>
      </c>
      <c r="H147" s="185">
        <v>46017</v>
      </c>
      <c r="I147" s="186" t="s">
        <v>498</v>
      </c>
      <c r="J147" s="188" t="s">
        <v>499</v>
      </c>
      <c r="K147" s="189" t="s">
        <v>500</v>
      </c>
      <c r="L147" s="187">
        <v>97980</v>
      </c>
      <c r="M147" s="349">
        <v>45992</v>
      </c>
    </row>
    <row r="148" spans="1:13" ht="30" x14ac:dyDescent="0.2">
      <c r="A148" s="111" t="s">
        <v>39</v>
      </c>
      <c r="B148" s="125" t="s">
        <v>149</v>
      </c>
      <c r="C148" s="126" t="s">
        <v>20</v>
      </c>
      <c r="D148" s="121" t="s">
        <v>42</v>
      </c>
      <c r="E148" s="127" t="s">
        <v>20</v>
      </c>
      <c r="F148" s="183" t="s">
        <v>19</v>
      </c>
      <c r="G148" s="184">
        <v>19250210</v>
      </c>
      <c r="H148" s="185">
        <v>46021</v>
      </c>
      <c r="I148" s="186" t="s">
        <v>501</v>
      </c>
      <c r="J148" s="188" t="s">
        <v>161</v>
      </c>
      <c r="K148" s="189" t="s">
        <v>23</v>
      </c>
      <c r="L148" s="187">
        <v>87408</v>
      </c>
      <c r="M148" s="349">
        <v>45992</v>
      </c>
    </row>
    <row r="149" spans="1:13" ht="49.5" x14ac:dyDescent="0.2">
      <c r="A149" s="111" t="s">
        <v>38</v>
      </c>
      <c r="B149" s="112" t="s">
        <v>0</v>
      </c>
      <c r="C149" s="113" t="s">
        <v>113</v>
      </c>
      <c r="D149" s="112" t="s">
        <v>0</v>
      </c>
      <c r="E149" s="114">
        <v>45517</v>
      </c>
      <c r="F149" s="190" t="s">
        <v>19</v>
      </c>
      <c r="G149" s="191">
        <v>10250302</v>
      </c>
      <c r="H149" s="192">
        <v>45993</v>
      </c>
      <c r="I149" s="193" t="s">
        <v>502</v>
      </c>
      <c r="J149" s="118" t="s">
        <v>57</v>
      </c>
      <c r="K149" s="119" t="s">
        <v>21</v>
      </c>
      <c r="L149" s="145">
        <v>102716</v>
      </c>
      <c r="M149" s="349">
        <v>45992</v>
      </c>
    </row>
    <row r="150" spans="1:13" ht="49.5" x14ac:dyDescent="0.2">
      <c r="A150" s="111" t="s">
        <v>38</v>
      </c>
      <c r="B150" s="112" t="s">
        <v>0</v>
      </c>
      <c r="C150" s="113" t="s">
        <v>113</v>
      </c>
      <c r="D150" s="112" t="s">
        <v>0</v>
      </c>
      <c r="E150" s="114">
        <v>45517</v>
      </c>
      <c r="F150" s="190" t="s">
        <v>19</v>
      </c>
      <c r="G150" s="191">
        <v>10250305</v>
      </c>
      <c r="H150" s="192">
        <v>45994</v>
      </c>
      <c r="I150" s="193" t="s">
        <v>503</v>
      </c>
      <c r="J150" s="118" t="s">
        <v>57</v>
      </c>
      <c r="K150" s="119" t="s">
        <v>21</v>
      </c>
      <c r="L150" s="145">
        <v>185838</v>
      </c>
      <c r="M150" s="349">
        <v>45992</v>
      </c>
    </row>
    <row r="151" spans="1:13" ht="49.5" x14ac:dyDescent="0.2">
      <c r="A151" s="111" t="s">
        <v>38</v>
      </c>
      <c r="B151" s="112" t="s">
        <v>0</v>
      </c>
      <c r="C151" s="113" t="s">
        <v>113</v>
      </c>
      <c r="D151" s="112" t="s">
        <v>0</v>
      </c>
      <c r="E151" s="114">
        <v>45517</v>
      </c>
      <c r="F151" s="190" t="s">
        <v>19</v>
      </c>
      <c r="G151" s="191">
        <v>10250306</v>
      </c>
      <c r="H151" s="192">
        <v>45995</v>
      </c>
      <c r="I151" s="193" t="s">
        <v>504</v>
      </c>
      <c r="J151" s="118" t="s">
        <v>57</v>
      </c>
      <c r="K151" s="119" t="s">
        <v>21</v>
      </c>
      <c r="L151" s="145">
        <v>357070</v>
      </c>
      <c r="M151" s="349">
        <v>45992</v>
      </c>
    </row>
    <row r="152" spans="1:13" ht="49.5" x14ac:dyDescent="0.2">
      <c r="A152" s="111" t="s">
        <v>38</v>
      </c>
      <c r="B152" s="112" t="s">
        <v>0</v>
      </c>
      <c r="C152" s="113" t="s">
        <v>113</v>
      </c>
      <c r="D152" s="112" t="s">
        <v>0</v>
      </c>
      <c r="E152" s="114">
        <v>45517</v>
      </c>
      <c r="F152" s="190" t="s">
        <v>19</v>
      </c>
      <c r="G152" s="191">
        <v>10250310</v>
      </c>
      <c r="H152" s="192">
        <v>45996</v>
      </c>
      <c r="I152" s="193" t="s">
        <v>504</v>
      </c>
      <c r="J152" s="118" t="s">
        <v>57</v>
      </c>
      <c r="K152" s="119" t="s">
        <v>21</v>
      </c>
      <c r="L152" s="145">
        <v>368900</v>
      </c>
      <c r="M152" s="349">
        <v>45992</v>
      </c>
    </row>
    <row r="153" spans="1:13" ht="30" x14ac:dyDescent="0.2">
      <c r="A153" s="111" t="s">
        <v>38</v>
      </c>
      <c r="B153" s="125" t="s">
        <v>149</v>
      </c>
      <c r="C153" s="126" t="s">
        <v>20</v>
      </c>
      <c r="D153" s="121" t="s">
        <v>42</v>
      </c>
      <c r="E153" s="127" t="s">
        <v>20</v>
      </c>
      <c r="F153" s="190" t="s">
        <v>19</v>
      </c>
      <c r="G153" s="191">
        <v>10250312</v>
      </c>
      <c r="H153" s="192">
        <v>46001</v>
      </c>
      <c r="I153" s="193" t="s">
        <v>505</v>
      </c>
      <c r="J153" s="194" t="s">
        <v>506</v>
      </c>
      <c r="K153" s="195" t="s">
        <v>114</v>
      </c>
      <c r="L153" s="145">
        <v>69500</v>
      </c>
      <c r="M153" s="349">
        <v>45992</v>
      </c>
    </row>
    <row r="154" spans="1:13" ht="49.5" x14ac:dyDescent="0.2">
      <c r="A154" s="111" t="s">
        <v>38</v>
      </c>
      <c r="B154" s="112" t="s">
        <v>0</v>
      </c>
      <c r="C154" s="113" t="s">
        <v>113</v>
      </c>
      <c r="D154" s="112" t="s">
        <v>0</v>
      </c>
      <c r="E154" s="114">
        <v>45517</v>
      </c>
      <c r="F154" s="190" t="s">
        <v>19</v>
      </c>
      <c r="G154" s="191">
        <v>10250313</v>
      </c>
      <c r="H154" s="192">
        <v>46001</v>
      </c>
      <c r="I154" s="193" t="s">
        <v>502</v>
      </c>
      <c r="J154" s="118" t="s">
        <v>57</v>
      </c>
      <c r="K154" s="119" t="s">
        <v>21</v>
      </c>
      <c r="L154" s="145">
        <v>37000</v>
      </c>
      <c r="M154" s="349">
        <v>45992</v>
      </c>
    </row>
    <row r="155" spans="1:13" ht="49.5" x14ac:dyDescent="0.2">
      <c r="A155" s="111" t="s">
        <v>38</v>
      </c>
      <c r="B155" s="112" t="s">
        <v>0</v>
      </c>
      <c r="C155" s="113" t="s">
        <v>113</v>
      </c>
      <c r="D155" s="112" t="s">
        <v>0</v>
      </c>
      <c r="E155" s="114">
        <v>45517</v>
      </c>
      <c r="F155" s="190" t="s">
        <v>19</v>
      </c>
      <c r="G155" s="191">
        <v>10250314</v>
      </c>
      <c r="H155" s="192">
        <v>46001</v>
      </c>
      <c r="I155" s="193" t="s">
        <v>502</v>
      </c>
      <c r="J155" s="118" t="s">
        <v>57</v>
      </c>
      <c r="K155" s="119" t="s">
        <v>21</v>
      </c>
      <c r="L155" s="145">
        <v>37000</v>
      </c>
      <c r="M155" s="349">
        <v>45992</v>
      </c>
    </row>
    <row r="156" spans="1:13" ht="49.5" x14ac:dyDescent="0.2">
      <c r="A156" s="111" t="s">
        <v>38</v>
      </c>
      <c r="B156" s="112" t="s">
        <v>0</v>
      </c>
      <c r="C156" s="113" t="s">
        <v>113</v>
      </c>
      <c r="D156" s="112" t="s">
        <v>0</v>
      </c>
      <c r="E156" s="114">
        <v>45517</v>
      </c>
      <c r="F156" s="190" t="s">
        <v>19</v>
      </c>
      <c r="G156" s="191">
        <v>10250315</v>
      </c>
      <c r="H156" s="192">
        <v>46001</v>
      </c>
      <c r="I156" s="193" t="s">
        <v>507</v>
      </c>
      <c r="J156" s="118" t="s">
        <v>57</v>
      </c>
      <c r="K156" s="119" t="s">
        <v>21</v>
      </c>
      <c r="L156" s="145">
        <v>284048</v>
      </c>
      <c r="M156" s="349">
        <v>45992</v>
      </c>
    </row>
    <row r="157" spans="1:13" ht="49.5" x14ac:dyDescent="0.2">
      <c r="A157" s="111" t="s">
        <v>38</v>
      </c>
      <c r="B157" s="112" t="s">
        <v>0</v>
      </c>
      <c r="C157" s="113" t="s">
        <v>113</v>
      </c>
      <c r="D157" s="112" t="s">
        <v>0</v>
      </c>
      <c r="E157" s="114">
        <v>45517</v>
      </c>
      <c r="F157" s="190" t="s">
        <v>19</v>
      </c>
      <c r="G157" s="191">
        <v>10250321</v>
      </c>
      <c r="H157" s="192">
        <v>46002</v>
      </c>
      <c r="I157" s="193" t="s">
        <v>502</v>
      </c>
      <c r="J157" s="118" t="s">
        <v>57</v>
      </c>
      <c r="K157" s="119" t="s">
        <v>21</v>
      </c>
      <c r="L157" s="145">
        <v>123888</v>
      </c>
      <c r="M157" s="349">
        <v>45992</v>
      </c>
    </row>
    <row r="158" spans="1:13" ht="49.5" x14ac:dyDescent="0.2">
      <c r="A158" s="111" t="s">
        <v>38</v>
      </c>
      <c r="B158" s="112" t="s">
        <v>0</v>
      </c>
      <c r="C158" s="113" t="s">
        <v>113</v>
      </c>
      <c r="D158" s="112" t="s">
        <v>0</v>
      </c>
      <c r="E158" s="114">
        <v>45517</v>
      </c>
      <c r="F158" s="190" t="s">
        <v>19</v>
      </c>
      <c r="G158" s="191">
        <v>10250323</v>
      </c>
      <c r="H158" s="192">
        <v>46003</v>
      </c>
      <c r="I158" s="193" t="s">
        <v>508</v>
      </c>
      <c r="J158" s="118" t="s">
        <v>57</v>
      </c>
      <c r="K158" s="119" t="s">
        <v>21</v>
      </c>
      <c r="L158" s="145">
        <v>1222884</v>
      </c>
      <c r="M158" s="349">
        <v>45992</v>
      </c>
    </row>
    <row r="159" spans="1:13" ht="49.5" x14ac:dyDescent="0.2">
      <c r="A159" s="111" t="s">
        <v>38</v>
      </c>
      <c r="B159" s="112" t="s">
        <v>0</v>
      </c>
      <c r="C159" s="113" t="s">
        <v>113</v>
      </c>
      <c r="D159" s="112" t="s">
        <v>0</v>
      </c>
      <c r="E159" s="114">
        <v>45517</v>
      </c>
      <c r="F159" s="190" t="s">
        <v>19</v>
      </c>
      <c r="G159" s="191">
        <v>10250324</v>
      </c>
      <c r="H159" s="192">
        <v>46003</v>
      </c>
      <c r="I159" s="193" t="s">
        <v>508</v>
      </c>
      <c r="J159" s="118" t="s">
        <v>57</v>
      </c>
      <c r="K159" s="119" t="s">
        <v>21</v>
      </c>
      <c r="L159" s="145">
        <v>1222884</v>
      </c>
      <c r="M159" s="349">
        <v>45992</v>
      </c>
    </row>
    <row r="160" spans="1:13" ht="49.5" x14ac:dyDescent="0.2">
      <c r="A160" s="111" t="s">
        <v>38</v>
      </c>
      <c r="B160" s="112" t="s">
        <v>0</v>
      </c>
      <c r="C160" s="113" t="s">
        <v>113</v>
      </c>
      <c r="D160" s="112" t="s">
        <v>0</v>
      </c>
      <c r="E160" s="114">
        <v>45517</v>
      </c>
      <c r="F160" s="190" t="s">
        <v>19</v>
      </c>
      <c r="G160" s="191">
        <v>10250331</v>
      </c>
      <c r="H160" s="192">
        <v>46014</v>
      </c>
      <c r="I160" s="193" t="s">
        <v>509</v>
      </c>
      <c r="J160" s="118" t="s">
        <v>57</v>
      </c>
      <c r="K160" s="119" t="s">
        <v>21</v>
      </c>
      <c r="L160" s="145">
        <v>63863</v>
      </c>
      <c r="M160" s="349">
        <v>45992</v>
      </c>
    </row>
    <row r="161" spans="1:13" ht="49.5" x14ac:dyDescent="0.2">
      <c r="A161" s="111" t="s">
        <v>38</v>
      </c>
      <c r="B161" s="112" t="s">
        <v>0</v>
      </c>
      <c r="C161" s="113" t="s">
        <v>113</v>
      </c>
      <c r="D161" s="112" t="s">
        <v>0</v>
      </c>
      <c r="E161" s="114">
        <v>45517</v>
      </c>
      <c r="F161" s="190" t="s">
        <v>19</v>
      </c>
      <c r="G161" s="191">
        <v>10250332</v>
      </c>
      <c r="H161" s="192">
        <v>46014</v>
      </c>
      <c r="I161" s="193" t="s">
        <v>509</v>
      </c>
      <c r="J161" s="118" t="s">
        <v>57</v>
      </c>
      <c r="K161" s="119" t="s">
        <v>21</v>
      </c>
      <c r="L161" s="145">
        <v>63863</v>
      </c>
      <c r="M161" s="349">
        <v>45992</v>
      </c>
    </row>
    <row r="162" spans="1:13" ht="25.5" x14ac:dyDescent="0.2">
      <c r="A162" s="111" t="s">
        <v>38</v>
      </c>
      <c r="B162" s="37" t="s">
        <v>414</v>
      </c>
      <c r="C162" s="126" t="s">
        <v>20</v>
      </c>
      <c r="D162" s="121" t="s">
        <v>42</v>
      </c>
      <c r="E162" s="127" t="s">
        <v>20</v>
      </c>
      <c r="F162" s="190" t="s">
        <v>19</v>
      </c>
      <c r="G162" s="191">
        <v>10250335</v>
      </c>
      <c r="H162" s="192">
        <v>46020</v>
      </c>
      <c r="I162" s="193" t="s">
        <v>510</v>
      </c>
      <c r="J162" s="194" t="s">
        <v>511</v>
      </c>
      <c r="K162" s="195" t="s">
        <v>512</v>
      </c>
      <c r="L162" s="145">
        <v>225575</v>
      </c>
      <c r="M162" s="349">
        <v>45992</v>
      </c>
    </row>
    <row r="163" spans="1:13" ht="28.5" x14ac:dyDescent="0.2">
      <c r="A163" s="111" t="s">
        <v>38</v>
      </c>
      <c r="B163" s="121" t="s">
        <v>222</v>
      </c>
      <c r="C163" s="196" t="s">
        <v>513</v>
      </c>
      <c r="D163" s="121" t="s">
        <v>42</v>
      </c>
      <c r="E163" s="192">
        <v>45995</v>
      </c>
      <c r="F163" s="190" t="s">
        <v>17</v>
      </c>
      <c r="G163" s="191" t="s">
        <v>69</v>
      </c>
      <c r="H163" s="192">
        <v>45995</v>
      </c>
      <c r="I163" s="193" t="s">
        <v>514</v>
      </c>
      <c r="J163" s="194" t="s">
        <v>515</v>
      </c>
      <c r="K163" s="195" t="s">
        <v>179</v>
      </c>
      <c r="L163" s="145">
        <v>2600000</v>
      </c>
      <c r="M163" s="349">
        <v>45992</v>
      </c>
    </row>
    <row r="164" spans="1:13" ht="28.5" x14ac:dyDescent="0.2">
      <c r="A164" s="111" t="s">
        <v>38</v>
      </c>
      <c r="B164" s="121" t="s">
        <v>222</v>
      </c>
      <c r="C164" s="196" t="s">
        <v>516</v>
      </c>
      <c r="D164" s="121" t="s">
        <v>42</v>
      </c>
      <c r="E164" s="192">
        <v>45995</v>
      </c>
      <c r="F164" s="190" t="s">
        <v>17</v>
      </c>
      <c r="G164" s="191" t="s">
        <v>69</v>
      </c>
      <c r="H164" s="192">
        <v>45995</v>
      </c>
      <c r="I164" s="193" t="s">
        <v>517</v>
      </c>
      <c r="J164" s="194" t="s">
        <v>518</v>
      </c>
      <c r="K164" s="195" t="s">
        <v>519</v>
      </c>
      <c r="L164" s="145">
        <v>11640000</v>
      </c>
      <c r="M164" s="349">
        <v>45992</v>
      </c>
    </row>
    <row r="165" spans="1:13" ht="28.5" x14ac:dyDescent="0.2">
      <c r="A165" s="111" t="s">
        <v>38</v>
      </c>
      <c r="B165" s="121" t="s">
        <v>222</v>
      </c>
      <c r="C165" s="196" t="s">
        <v>520</v>
      </c>
      <c r="D165" s="121" t="s">
        <v>42</v>
      </c>
      <c r="E165" s="192">
        <v>45995</v>
      </c>
      <c r="F165" s="190" t="s">
        <v>17</v>
      </c>
      <c r="G165" s="191" t="s">
        <v>69</v>
      </c>
      <c r="H165" s="192">
        <v>45995</v>
      </c>
      <c r="I165" s="193" t="s">
        <v>521</v>
      </c>
      <c r="J165" s="194" t="s">
        <v>522</v>
      </c>
      <c r="K165" s="195" t="s">
        <v>523</v>
      </c>
      <c r="L165" s="145">
        <v>7380000</v>
      </c>
      <c r="M165" s="349">
        <v>45992</v>
      </c>
    </row>
    <row r="166" spans="1:13" ht="49.5" x14ac:dyDescent="0.2">
      <c r="A166" s="111" t="s">
        <v>29</v>
      </c>
      <c r="B166" s="112" t="s">
        <v>0</v>
      </c>
      <c r="C166" s="113" t="s">
        <v>113</v>
      </c>
      <c r="D166" s="112" t="s">
        <v>0</v>
      </c>
      <c r="E166" s="114">
        <v>45517</v>
      </c>
      <c r="F166" s="197" t="s">
        <v>163</v>
      </c>
      <c r="G166" s="198">
        <v>1125253</v>
      </c>
      <c r="H166" s="199">
        <v>45992</v>
      </c>
      <c r="I166" s="118" t="s">
        <v>524</v>
      </c>
      <c r="J166" s="118" t="s">
        <v>57</v>
      </c>
      <c r="K166" s="119" t="s">
        <v>21</v>
      </c>
      <c r="L166" s="181">
        <v>37000</v>
      </c>
      <c r="M166" s="349">
        <v>45992</v>
      </c>
    </row>
    <row r="167" spans="1:13" ht="49.5" x14ac:dyDescent="0.2">
      <c r="A167" s="111" t="s">
        <v>29</v>
      </c>
      <c r="B167" s="112" t="s">
        <v>0</v>
      </c>
      <c r="C167" s="113" t="s">
        <v>113</v>
      </c>
      <c r="D167" s="112" t="s">
        <v>0</v>
      </c>
      <c r="E167" s="114">
        <v>45517</v>
      </c>
      <c r="F167" s="197" t="s">
        <v>163</v>
      </c>
      <c r="G167" s="198">
        <v>1125254</v>
      </c>
      <c r="H167" s="199">
        <v>45993</v>
      </c>
      <c r="I167" s="118" t="s">
        <v>525</v>
      </c>
      <c r="J167" s="118" t="s">
        <v>57</v>
      </c>
      <c r="K167" s="119" t="s">
        <v>21</v>
      </c>
      <c r="L167" s="200">
        <v>97094</v>
      </c>
      <c r="M167" s="349">
        <v>45992</v>
      </c>
    </row>
    <row r="168" spans="1:13" ht="66" x14ac:dyDescent="0.2">
      <c r="A168" s="111" t="s">
        <v>29</v>
      </c>
      <c r="B168" s="112" t="s">
        <v>0</v>
      </c>
      <c r="C168" s="113" t="s">
        <v>113</v>
      </c>
      <c r="D168" s="112" t="s">
        <v>0</v>
      </c>
      <c r="E168" s="114">
        <v>45517</v>
      </c>
      <c r="F168" s="197" t="s">
        <v>163</v>
      </c>
      <c r="G168" s="198">
        <v>1125256</v>
      </c>
      <c r="H168" s="199">
        <v>45993</v>
      </c>
      <c r="I168" s="118" t="s">
        <v>526</v>
      </c>
      <c r="J168" s="118" t="s">
        <v>57</v>
      </c>
      <c r="K168" s="119" t="s">
        <v>21</v>
      </c>
      <c r="L168" s="181">
        <v>444865</v>
      </c>
      <c r="M168" s="349">
        <v>45992</v>
      </c>
    </row>
    <row r="169" spans="1:13" ht="66" x14ac:dyDescent="0.2">
      <c r="A169" s="111" t="s">
        <v>29</v>
      </c>
      <c r="B169" s="112" t="s">
        <v>0</v>
      </c>
      <c r="C169" s="113" t="s">
        <v>113</v>
      </c>
      <c r="D169" s="112" t="s">
        <v>0</v>
      </c>
      <c r="E169" s="114">
        <v>45517</v>
      </c>
      <c r="F169" s="197" t="s">
        <v>163</v>
      </c>
      <c r="G169" s="198">
        <v>1125264</v>
      </c>
      <c r="H169" s="199">
        <v>46003</v>
      </c>
      <c r="I169" s="148" t="s">
        <v>527</v>
      </c>
      <c r="J169" s="118" t="s">
        <v>57</v>
      </c>
      <c r="K169" s="119" t="s">
        <v>21</v>
      </c>
      <c r="L169" s="181">
        <v>309779</v>
      </c>
      <c r="M169" s="349">
        <v>45992</v>
      </c>
    </row>
    <row r="170" spans="1:13" ht="49.5" x14ac:dyDescent="0.2">
      <c r="A170" s="111" t="s">
        <v>29</v>
      </c>
      <c r="B170" s="112" t="s">
        <v>0</v>
      </c>
      <c r="C170" s="113" t="s">
        <v>113</v>
      </c>
      <c r="D170" s="112" t="s">
        <v>0</v>
      </c>
      <c r="E170" s="114">
        <v>45517</v>
      </c>
      <c r="F170" s="197" t="s">
        <v>163</v>
      </c>
      <c r="G170" s="198">
        <v>1125275</v>
      </c>
      <c r="H170" s="199">
        <v>46009</v>
      </c>
      <c r="I170" s="118" t="s">
        <v>528</v>
      </c>
      <c r="J170" s="118" t="s">
        <v>57</v>
      </c>
      <c r="K170" s="119" t="s">
        <v>21</v>
      </c>
      <c r="L170" s="181">
        <v>352006</v>
      </c>
      <c r="M170" s="349">
        <v>45992</v>
      </c>
    </row>
    <row r="171" spans="1:13" ht="49.5" x14ac:dyDescent="0.2">
      <c r="A171" s="111" t="s">
        <v>29</v>
      </c>
      <c r="B171" s="112" t="s">
        <v>0</v>
      </c>
      <c r="C171" s="113" t="s">
        <v>113</v>
      </c>
      <c r="D171" s="112" t="s">
        <v>0</v>
      </c>
      <c r="E171" s="114">
        <v>45517</v>
      </c>
      <c r="F171" s="148" t="s">
        <v>163</v>
      </c>
      <c r="G171" s="198">
        <v>1125276</v>
      </c>
      <c r="H171" s="199">
        <v>46010</v>
      </c>
      <c r="I171" s="118" t="s">
        <v>529</v>
      </c>
      <c r="J171" s="118" t="s">
        <v>57</v>
      </c>
      <c r="K171" s="119" t="s">
        <v>21</v>
      </c>
      <c r="L171" s="181">
        <v>187601</v>
      </c>
      <c r="M171" s="349">
        <v>45992</v>
      </c>
    </row>
    <row r="172" spans="1:13" ht="49.5" x14ac:dyDescent="0.2">
      <c r="A172" s="111" t="s">
        <v>29</v>
      </c>
      <c r="B172" s="112" t="s">
        <v>0</v>
      </c>
      <c r="C172" s="113" t="s">
        <v>113</v>
      </c>
      <c r="D172" s="112" t="s">
        <v>0</v>
      </c>
      <c r="E172" s="114">
        <v>45517</v>
      </c>
      <c r="F172" s="197" t="s">
        <v>163</v>
      </c>
      <c r="G172" s="198">
        <v>1125283</v>
      </c>
      <c r="H172" s="199">
        <v>46013</v>
      </c>
      <c r="I172" s="118" t="s">
        <v>530</v>
      </c>
      <c r="J172" s="118" t="s">
        <v>57</v>
      </c>
      <c r="K172" s="119" t="s">
        <v>21</v>
      </c>
      <c r="L172" s="181">
        <v>833744</v>
      </c>
      <c r="M172" s="349">
        <v>45992</v>
      </c>
    </row>
    <row r="173" spans="1:13" ht="33" x14ac:dyDescent="0.2">
      <c r="A173" s="111" t="s">
        <v>29</v>
      </c>
      <c r="B173" s="125" t="s">
        <v>149</v>
      </c>
      <c r="C173" s="126" t="s">
        <v>20</v>
      </c>
      <c r="D173" s="121" t="s">
        <v>42</v>
      </c>
      <c r="E173" s="127" t="s">
        <v>20</v>
      </c>
      <c r="F173" s="197" t="s">
        <v>102</v>
      </c>
      <c r="G173" s="198">
        <v>1125291</v>
      </c>
      <c r="H173" s="199">
        <v>46021</v>
      </c>
      <c r="I173" s="148" t="s">
        <v>531</v>
      </c>
      <c r="J173" s="118" t="s">
        <v>532</v>
      </c>
      <c r="K173" s="119" t="s">
        <v>126</v>
      </c>
      <c r="L173" s="181">
        <v>105000</v>
      </c>
      <c r="M173" s="349">
        <v>45992</v>
      </c>
    </row>
    <row r="174" spans="1:13" ht="49.5" x14ac:dyDescent="0.2">
      <c r="A174" s="111" t="s">
        <v>29</v>
      </c>
      <c r="B174" s="112" t="s">
        <v>0</v>
      </c>
      <c r="C174" s="113" t="s">
        <v>113</v>
      </c>
      <c r="D174" s="112" t="s">
        <v>0</v>
      </c>
      <c r="E174" s="114">
        <v>45517</v>
      </c>
      <c r="F174" s="197" t="s">
        <v>163</v>
      </c>
      <c r="G174" s="198">
        <v>1125292</v>
      </c>
      <c r="H174" s="199">
        <v>46021</v>
      </c>
      <c r="I174" s="148" t="s">
        <v>533</v>
      </c>
      <c r="J174" s="118" t="s">
        <v>57</v>
      </c>
      <c r="K174" s="119" t="s">
        <v>21</v>
      </c>
      <c r="L174" s="181">
        <v>13000</v>
      </c>
      <c r="M174" s="349">
        <v>45992</v>
      </c>
    </row>
    <row r="175" spans="1:13" ht="66" x14ac:dyDescent="0.2">
      <c r="A175" s="111" t="s">
        <v>29</v>
      </c>
      <c r="B175" s="112" t="s">
        <v>0</v>
      </c>
      <c r="C175" s="113" t="s">
        <v>113</v>
      </c>
      <c r="D175" s="112" t="s">
        <v>0</v>
      </c>
      <c r="E175" s="114">
        <v>45517</v>
      </c>
      <c r="F175" s="197" t="s">
        <v>163</v>
      </c>
      <c r="G175" s="198">
        <v>1125293</v>
      </c>
      <c r="H175" s="199">
        <v>46022</v>
      </c>
      <c r="I175" s="118" t="s">
        <v>534</v>
      </c>
      <c r="J175" s="118" t="s">
        <v>57</v>
      </c>
      <c r="K175" s="119" t="s">
        <v>21</v>
      </c>
      <c r="L175" s="181">
        <v>303236</v>
      </c>
      <c r="M175" s="349">
        <v>45992</v>
      </c>
    </row>
    <row r="176" spans="1:13" ht="30" x14ac:dyDescent="0.2">
      <c r="A176" s="111" t="s">
        <v>28</v>
      </c>
      <c r="B176" s="125" t="s">
        <v>149</v>
      </c>
      <c r="C176" s="126" t="s">
        <v>20</v>
      </c>
      <c r="D176" s="121" t="s">
        <v>42</v>
      </c>
      <c r="E176" s="127" t="s">
        <v>20</v>
      </c>
      <c r="F176" s="122" t="s">
        <v>102</v>
      </c>
      <c r="G176" s="122">
        <v>12250246</v>
      </c>
      <c r="H176" s="116">
        <v>45992</v>
      </c>
      <c r="I176" s="201" t="s">
        <v>535</v>
      </c>
      <c r="J176" s="117" t="s">
        <v>536</v>
      </c>
      <c r="K176" s="124" t="s">
        <v>537</v>
      </c>
      <c r="L176" s="120">
        <v>132000</v>
      </c>
      <c r="M176" s="349">
        <v>45992</v>
      </c>
    </row>
    <row r="177" spans="1:13" ht="30" x14ac:dyDescent="0.2">
      <c r="A177" s="111" t="s">
        <v>28</v>
      </c>
      <c r="B177" s="125" t="s">
        <v>149</v>
      </c>
      <c r="C177" s="126" t="s">
        <v>20</v>
      </c>
      <c r="D177" s="121" t="s">
        <v>42</v>
      </c>
      <c r="E177" s="127" t="s">
        <v>20</v>
      </c>
      <c r="F177" s="122" t="s">
        <v>102</v>
      </c>
      <c r="G177" s="122">
        <v>12250250</v>
      </c>
      <c r="H177" s="116">
        <v>45994</v>
      </c>
      <c r="I177" s="201" t="s">
        <v>538</v>
      </c>
      <c r="J177" s="117" t="s">
        <v>536</v>
      </c>
      <c r="K177" s="124" t="s">
        <v>537</v>
      </c>
      <c r="L177" s="120">
        <v>80920</v>
      </c>
      <c r="M177" s="349">
        <v>45992</v>
      </c>
    </row>
    <row r="178" spans="1:13" ht="30" x14ac:dyDescent="0.2">
      <c r="A178" s="111" t="s">
        <v>28</v>
      </c>
      <c r="B178" s="125" t="s">
        <v>149</v>
      </c>
      <c r="C178" s="126" t="s">
        <v>20</v>
      </c>
      <c r="D178" s="121" t="s">
        <v>42</v>
      </c>
      <c r="E178" s="127" t="s">
        <v>20</v>
      </c>
      <c r="F178" s="122" t="s">
        <v>102</v>
      </c>
      <c r="G178" s="122">
        <v>12250253</v>
      </c>
      <c r="H178" s="116">
        <v>45995</v>
      </c>
      <c r="I178" s="201" t="s">
        <v>539</v>
      </c>
      <c r="J178" s="117" t="s">
        <v>540</v>
      </c>
      <c r="K178" s="124" t="s">
        <v>541</v>
      </c>
      <c r="L178" s="120">
        <v>140123</v>
      </c>
      <c r="M178" s="349">
        <v>45992</v>
      </c>
    </row>
    <row r="179" spans="1:13" ht="49.5" x14ac:dyDescent="0.2">
      <c r="A179" s="111" t="s">
        <v>28</v>
      </c>
      <c r="B179" s="112" t="s">
        <v>0</v>
      </c>
      <c r="C179" s="113" t="s">
        <v>113</v>
      </c>
      <c r="D179" s="112" t="s">
        <v>0</v>
      </c>
      <c r="E179" s="114">
        <v>45517</v>
      </c>
      <c r="F179" s="122" t="s">
        <v>102</v>
      </c>
      <c r="G179" s="122">
        <v>12250254</v>
      </c>
      <c r="H179" s="116">
        <v>45996</v>
      </c>
      <c r="I179" s="201" t="s">
        <v>542</v>
      </c>
      <c r="J179" s="118" t="s">
        <v>57</v>
      </c>
      <c r="K179" s="119" t="s">
        <v>21</v>
      </c>
      <c r="L179" s="120">
        <v>211020</v>
      </c>
      <c r="M179" s="349">
        <v>45992</v>
      </c>
    </row>
    <row r="180" spans="1:13" ht="30" x14ac:dyDescent="0.2">
      <c r="A180" s="111" t="s">
        <v>28</v>
      </c>
      <c r="B180" s="125" t="s">
        <v>149</v>
      </c>
      <c r="C180" s="126" t="s">
        <v>20</v>
      </c>
      <c r="D180" s="121" t="s">
        <v>42</v>
      </c>
      <c r="E180" s="127" t="s">
        <v>20</v>
      </c>
      <c r="F180" s="122" t="s">
        <v>102</v>
      </c>
      <c r="G180" s="122">
        <v>12250256</v>
      </c>
      <c r="H180" s="116">
        <v>46001</v>
      </c>
      <c r="I180" s="201" t="s">
        <v>543</v>
      </c>
      <c r="J180" s="117" t="s">
        <v>544</v>
      </c>
      <c r="K180" s="124" t="s">
        <v>545</v>
      </c>
      <c r="L180" s="120">
        <v>150000</v>
      </c>
      <c r="M180" s="349">
        <v>45992</v>
      </c>
    </row>
    <row r="181" spans="1:13" ht="49.5" x14ac:dyDescent="0.2">
      <c r="A181" s="111" t="s">
        <v>28</v>
      </c>
      <c r="B181" s="112" t="s">
        <v>0</v>
      </c>
      <c r="C181" s="113" t="s">
        <v>113</v>
      </c>
      <c r="D181" s="112" t="s">
        <v>0</v>
      </c>
      <c r="E181" s="114">
        <v>45517</v>
      </c>
      <c r="F181" s="122" t="s">
        <v>102</v>
      </c>
      <c r="G181" s="122">
        <v>12250259</v>
      </c>
      <c r="H181" s="116">
        <v>46002</v>
      </c>
      <c r="I181" s="201" t="s">
        <v>546</v>
      </c>
      <c r="J181" s="118" t="s">
        <v>57</v>
      </c>
      <c r="K181" s="119" t="s">
        <v>21</v>
      </c>
      <c r="L181" s="120">
        <v>211062</v>
      </c>
      <c r="M181" s="349">
        <v>45992</v>
      </c>
    </row>
    <row r="182" spans="1:13" ht="49.5" x14ac:dyDescent="0.2">
      <c r="A182" s="111" t="s">
        <v>28</v>
      </c>
      <c r="B182" s="112" t="s">
        <v>0</v>
      </c>
      <c r="C182" s="113" t="s">
        <v>113</v>
      </c>
      <c r="D182" s="112" t="s">
        <v>0</v>
      </c>
      <c r="E182" s="114">
        <v>45517</v>
      </c>
      <c r="F182" s="122" t="s">
        <v>102</v>
      </c>
      <c r="G182" s="122">
        <v>12250260</v>
      </c>
      <c r="H182" s="116">
        <v>46002</v>
      </c>
      <c r="I182" s="111" t="s">
        <v>547</v>
      </c>
      <c r="J182" s="118" t="s">
        <v>57</v>
      </c>
      <c r="K182" s="119" t="s">
        <v>21</v>
      </c>
      <c r="L182" s="120">
        <v>223062</v>
      </c>
      <c r="M182" s="349">
        <v>45992</v>
      </c>
    </row>
    <row r="183" spans="1:13" ht="30" x14ac:dyDescent="0.2">
      <c r="A183" s="111" t="s">
        <v>28</v>
      </c>
      <c r="B183" s="125" t="s">
        <v>149</v>
      </c>
      <c r="C183" s="126" t="s">
        <v>20</v>
      </c>
      <c r="D183" s="121" t="s">
        <v>42</v>
      </c>
      <c r="E183" s="127" t="s">
        <v>20</v>
      </c>
      <c r="F183" s="122" t="s">
        <v>102</v>
      </c>
      <c r="G183" s="122">
        <v>12250262</v>
      </c>
      <c r="H183" s="116">
        <v>46003</v>
      </c>
      <c r="I183" s="111" t="s">
        <v>548</v>
      </c>
      <c r="J183" s="117" t="s">
        <v>549</v>
      </c>
      <c r="K183" s="124" t="s">
        <v>550</v>
      </c>
      <c r="L183" s="120">
        <v>174000</v>
      </c>
      <c r="M183" s="349">
        <v>45992</v>
      </c>
    </row>
    <row r="184" spans="1:13" ht="30" x14ac:dyDescent="0.2">
      <c r="A184" s="111" t="s">
        <v>28</v>
      </c>
      <c r="B184" s="125" t="s">
        <v>149</v>
      </c>
      <c r="C184" s="126" t="s">
        <v>20</v>
      </c>
      <c r="D184" s="121" t="s">
        <v>42</v>
      </c>
      <c r="E184" s="127" t="s">
        <v>20</v>
      </c>
      <c r="F184" s="122" t="s">
        <v>102</v>
      </c>
      <c r="G184" s="122">
        <v>12250263</v>
      </c>
      <c r="H184" s="116">
        <v>46003</v>
      </c>
      <c r="I184" s="201" t="s">
        <v>551</v>
      </c>
      <c r="J184" s="117" t="s">
        <v>67</v>
      </c>
      <c r="K184" s="124" t="s">
        <v>552</v>
      </c>
      <c r="L184" s="120">
        <v>99000</v>
      </c>
      <c r="M184" s="349">
        <v>45992</v>
      </c>
    </row>
    <row r="185" spans="1:13" ht="30" x14ac:dyDescent="0.2">
      <c r="A185" s="111" t="s">
        <v>28</v>
      </c>
      <c r="B185" s="125" t="s">
        <v>149</v>
      </c>
      <c r="C185" s="126" t="s">
        <v>20</v>
      </c>
      <c r="D185" s="121" t="s">
        <v>42</v>
      </c>
      <c r="E185" s="127" t="s">
        <v>20</v>
      </c>
      <c r="F185" s="122" t="s">
        <v>102</v>
      </c>
      <c r="G185" s="122">
        <v>12250264</v>
      </c>
      <c r="H185" s="116">
        <v>46003</v>
      </c>
      <c r="I185" s="202" t="s">
        <v>553</v>
      </c>
      <c r="J185" s="117" t="s">
        <v>164</v>
      </c>
      <c r="K185" s="124" t="s">
        <v>554</v>
      </c>
      <c r="L185" s="120">
        <v>113972</v>
      </c>
      <c r="M185" s="349">
        <v>45992</v>
      </c>
    </row>
    <row r="186" spans="1:13" ht="49.5" x14ac:dyDescent="0.2">
      <c r="A186" s="111" t="s">
        <v>28</v>
      </c>
      <c r="B186" s="112" t="s">
        <v>0</v>
      </c>
      <c r="C186" s="113" t="s">
        <v>113</v>
      </c>
      <c r="D186" s="112" t="s">
        <v>0</v>
      </c>
      <c r="E186" s="114">
        <v>45517</v>
      </c>
      <c r="F186" s="122" t="s">
        <v>102</v>
      </c>
      <c r="G186" s="122">
        <v>12250266</v>
      </c>
      <c r="H186" s="116">
        <v>46006</v>
      </c>
      <c r="I186" s="201" t="s">
        <v>555</v>
      </c>
      <c r="J186" s="118" t="s">
        <v>57</v>
      </c>
      <c r="K186" s="119" t="s">
        <v>21</v>
      </c>
      <c r="L186" s="120">
        <v>1113152</v>
      </c>
      <c r="M186" s="349">
        <v>45992</v>
      </c>
    </row>
    <row r="187" spans="1:13" ht="30" x14ac:dyDescent="0.2">
      <c r="A187" s="111" t="s">
        <v>28</v>
      </c>
      <c r="B187" s="125" t="s">
        <v>149</v>
      </c>
      <c r="C187" s="126" t="s">
        <v>20</v>
      </c>
      <c r="D187" s="121" t="s">
        <v>42</v>
      </c>
      <c r="E187" s="127" t="s">
        <v>20</v>
      </c>
      <c r="F187" s="122" t="s">
        <v>102</v>
      </c>
      <c r="G187" s="122">
        <v>12250267</v>
      </c>
      <c r="H187" s="116">
        <v>46007</v>
      </c>
      <c r="I187" s="201" t="s">
        <v>556</v>
      </c>
      <c r="J187" s="117" t="s">
        <v>549</v>
      </c>
      <c r="K187" s="124" t="s">
        <v>550</v>
      </c>
      <c r="L187" s="120">
        <v>184000</v>
      </c>
      <c r="M187" s="349">
        <v>45992</v>
      </c>
    </row>
    <row r="188" spans="1:13" ht="49.5" x14ac:dyDescent="0.2">
      <c r="A188" s="111" t="s">
        <v>28</v>
      </c>
      <c r="B188" s="112" t="s">
        <v>0</v>
      </c>
      <c r="C188" s="113" t="s">
        <v>113</v>
      </c>
      <c r="D188" s="112" t="s">
        <v>0</v>
      </c>
      <c r="E188" s="114">
        <v>45517</v>
      </c>
      <c r="F188" s="122" t="s">
        <v>102</v>
      </c>
      <c r="G188" s="122">
        <v>12250268</v>
      </c>
      <c r="H188" s="116">
        <v>46014</v>
      </c>
      <c r="I188" s="201" t="s">
        <v>557</v>
      </c>
      <c r="J188" s="118" t="s">
        <v>57</v>
      </c>
      <c r="K188" s="119" t="s">
        <v>21</v>
      </c>
      <c r="L188" s="120">
        <v>932773</v>
      </c>
      <c r="M188" s="349">
        <v>45992</v>
      </c>
    </row>
    <row r="189" spans="1:13" ht="30" x14ac:dyDescent="0.2">
      <c r="A189" s="111" t="s">
        <v>31</v>
      </c>
      <c r="B189" s="117" t="s">
        <v>0</v>
      </c>
      <c r="C189" s="203" t="s">
        <v>558</v>
      </c>
      <c r="D189" s="112" t="s">
        <v>0</v>
      </c>
      <c r="E189" s="204">
        <v>45995</v>
      </c>
      <c r="F189" s="130" t="s">
        <v>156</v>
      </c>
      <c r="G189" s="115">
        <v>13250250</v>
      </c>
      <c r="H189" s="116">
        <v>46000</v>
      </c>
      <c r="I189" s="117" t="s">
        <v>559</v>
      </c>
      <c r="J189" s="117" t="s">
        <v>560</v>
      </c>
      <c r="K189" s="124" t="s">
        <v>561</v>
      </c>
      <c r="L189" s="205">
        <v>797300</v>
      </c>
      <c r="M189" s="349">
        <v>45992</v>
      </c>
    </row>
    <row r="190" spans="1:13" ht="30" x14ac:dyDescent="0.2">
      <c r="A190" s="111" t="s">
        <v>31</v>
      </c>
      <c r="B190" s="117" t="s">
        <v>0</v>
      </c>
      <c r="C190" s="203" t="s">
        <v>87</v>
      </c>
      <c r="D190" s="112" t="s">
        <v>0</v>
      </c>
      <c r="E190" s="204">
        <v>45631</v>
      </c>
      <c r="F190" s="130" t="s">
        <v>156</v>
      </c>
      <c r="G190" s="115">
        <v>13250255</v>
      </c>
      <c r="H190" s="116">
        <v>46001</v>
      </c>
      <c r="I190" s="117" t="s">
        <v>562</v>
      </c>
      <c r="J190" s="117" t="s">
        <v>173</v>
      </c>
      <c r="K190" s="124" t="s">
        <v>174</v>
      </c>
      <c r="L190" s="205">
        <v>674005</v>
      </c>
      <c r="M190" s="349">
        <v>45992</v>
      </c>
    </row>
    <row r="191" spans="1:13" ht="30" x14ac:dyDescent="0.2">
      <c r="A191" s="111" t="s">
        <v>31</v>
      </c>
      <c r="B191" s="125" t="s">
        <v>149</v>
      </c>
      <c r="C191" s="126" t="s">
        <v>20</v>
      </c>
      <c r="D191" s="121" t="s">
        <v>42</v>
      </c>
      <c r="E191" s="127" t="s">
        <v>20</v>
      </c>
      <c r="F191" s="130" t="s">
        <v>156</v>
      </c>
      <c r="G191" s="115">
        <v>13250270</v>
      </c>
      <c r="H191" s="116">
        <v>46010</v>
      </c>
      <c r="I191" s="117" t="s">
        <v>563</v>
      </c>
      <c r="J191" s="117" t="s">
        <v>142</v>
      </c>
      <c r="K191" s="124" t="s">
        <v>143</v>
      </c>
      <c r="L191" s="205">
        <v>154700</v>
      </c>
      <c r="M191" s="349">
        <v>45992</v>
      </c>
    </row>
    <row r="192" spans="1:13" ht="30" x14ac:dyDescent="0.2">
      <c r="A192" s="111" t="s">
        <v>33</v>
      </c>
      <c r="B192" s="125" t="s">
        <v>149</v>
      </c>
      <c r="C192" s="126" t="s">
        <v>20</v>
      </c>
      <c r="D192" s="121" t="s">
        <v>42</v>
      </c>
      <c r="E192" s="127" t="s">
        <v>20</v>
      </c>
      <c r="F192" s="130" t="s">
        <v>167</v>
      </c>
      <c r="G192" s="130">
        <v>14250263</v>
      </c>
      <c r="H192" s="131">
        <v>45992</v>
      </c>
      <c r="I192" s="111" t="s">
        <v>564</v>
      </c>
      <c r="J192" s="206" t="s">
        <v>89</v>
      </c>
      <c r="K192" s="168" t="s">
        <v>90</v>
      </c>
      <c r="L192" s="120">
        <v>206465</v>
      </c>
      <c r="M192" s="349">
        <v>45992</v>
      </c>
    </row>
    <row r="193" spans="1:13" ht="30" x14ac:dyDescent="0.2">
      <c r="A193" s="111" t="s">
        <v>33</v>
      </c>
      <c r="B193" s="125" t="s">
        <v>149</v>
      </c>
      <c r="C193" s="126" t="s">
        <v>20</v>
      </c>
      <c r="D193" s="121" t="s">
        <v>42</v>
      </c>
      <c r="E193" s="127" t="s">
        <v>20</v>
      </c>
      <c r="F193" s="130" t="s">
        <v>167</v>
      </c>
      <c r="G193" s="130">
        <v>14250266</v>
      </c>
      <c r="H193" s="131">
        <v>45994</v>
      </c>
      <c r="I193" s="111" t="s">
        <v>565</v>
      </c>
      <c r="J193" s="206" t="s">
        <v>566</v>
      </c>
      <c r="K193" s="168" t="s">
        <v>567</v>
      </c>
      <c r="L193" s="120">
        <v>114240</v>
      </c>
      <c r="M193" s="349">
        <v>45992</v>
      </c>
    </row>
    <row r="194" spans="1:13" ht="30" x14ac:dyDescent="0.2">
      <c r="A194" s="111" t="s">
        <v>33</v>
      </c>
      <c r="B194" s="125" t="s">
        <v>149</v>
      </c>
      <c r="C194" s="126" t="s">
        <v>20</v>
      </c>
      <c r="D194" s="121" t="s">
        <v>42</v>
      </c>
      <c r="E194" s="127" t="s">
        <v>20</v>
      </c>
      <c r="F194" s="130" t="s">
        <v>167</v>
      </c>
      <c r="G194" s="130">
        <v>14250267</v>
      </c>
      <c r="H194" s="131">
        <v>45994</v>
      </c>
      <c r="I194" s="111" t="s">
        <v>568</v>
      </c>
      <c r="J194" s="206" t="s">
        <v>569</v>
      </c>
      <c r="K194" s="168" t="s">
        <v>570</v>
      </c>
      <c r="L194" s="120">
        <v>199266</v>
      </c>
      <c r="M194" s="349">
        <v>45992</v>
      </c>
    </row>
    <row r="195" spans="1:13" ht="30" x14ac:dyDescent="0.2">
      <c r="A195" s="111" t="s">
        <v>33</v>
      </c>
      <c r="B195" s="125" t="s">
        <v>149</v>
      </c>
      <c r="C195" s="126" t="s">
        <v>20</v>
      </c>
      <c r="D195" s="121" t="s">
        <v>42</v>
      </c>
      <c r="E195" s="127" t="s">
        <v>20</v>
      </c>
      <c r="F195" s="130" t="s">
        <v>167</v>
      </c>
      <c r="G195" s="130">
        <v>14250269</v>
      </c>
      <c r="H195" s="131">
        <v>45995</v>
      </c>
      <c r="I195" s="111" t="s">
        <v>571</v>
      </c>
      <c r="J195" s="206" t="s">
        <v>572</v>
      </c>
      <c r="K195" s="168" t="s">
        <v>573</v>
      </c>
      <c r="L195" s="120">
        <v>105263</v>
      </c>
      <c r="M195" s="349">
        <v>45992</v>
      </c>
    </row>
    <row r="196" spans="1:13" ht="30" x14ac:dyDescent="0.2">
      <c r="A196" s="111" t="s">
        <v>33</v>
      </c>
      <c r="B196" s="125" t="s">
        <v>149</v>
      </c>
      <c r="C196" s="126" t="s">
        <v>20</v>
      </c>
      <c r="D196" s="121" t="s">
        <v>42</v>
      </c>
      <c r="E196" s="127" t="s">
        <v>20</v>
      </c>
      <c r="F196" s="130" t="s">
        <v>167</v>
      </c>
      <c r="G196" s="130">
        <v>14250270</v>
      </c>
      <c r="H196" s="131">
        <v>45995</v>
      </c>
      <c r="I196" s="111" t="s">
        <v>574</v>
      </c>
      <c r="J196" s="206" t="s">
        <v>572</v>
      </c>
      <c r="K196" s="168" t="s">
        <v>573</v>
      </c>
      <c r="L196" s="120">
        <v>105263</v>
      </c>
      <c r="M196" s="349">
        <v>45992</v>
      </c>
    </row>
    <row r="197" spans="1:13" ht="30" x14ac:dyDescent="0.2">
      <c r="A197" s="111" t="s">
        <v>33</v>
      </c>
      <c r="B197" s="125" t="s">
        <v>149</v>
      </c>
      <c r="C197" s="126" t="s">
        <v>20</v>
      </c>
      <c r="D197" s="121" t="s">
        <v>42</v>
      </c>
      <c r="E197" s="127" t="s">
        <v>20</v>
      </c>
      <c r="F197" s="130" t="s">
        <v>167</v>
      </c>
      <c r="G197" s="130">
        <v>14250272</v>
      </c>
      <c r="H197" s="131">
        <v>46000</v>
      </c>
      <c r="I197" s="111" t="s">
        <v>575</v>
      </c>
      <c r="J197" s="206" t="s">
        <v>576</v>
      </c>
      <c r="K197" s="168" t="s">
        <v>577</v>
      </c>
      <c r="L197" s="120">
        <v>93567</v>
      </c>
      <c r="M197" s="349">
        <v>45992</v>
      </c>
    </row>
    <row r="198" spans="1:13" ht="30" x14ac:dyDescent="0.2">
      <c r="A198" s="111" t="s">
        <v>33</v>
      </c>
      <c r="B198" s="148" t="s">
        <v>16</v>
      </c>
      <c r="C198" s="122" t="s">
        <v>578</v>
      </c>
      <c r="D198" s="148" t="s">
        <v>16</v>
      </c>
      <c r="E198" s="156">
        <v>44812</v>
      </c>
      <c r="F198" s="130" t="s">
        <v>167</v>
      </c>
      <c r="G198" s="130">
        <v>14250273</v>
      </c>
      <c r="H198" s="131">
        <v>46000</v>
      </c>
      <c r="I198" s="111" t="s">
        <v>579</v>
      </c>
      <c r="J198" s="206" t="s">
        <v>580</v>
      </c>
      <c r="K198" s="168" t="s">
        <v>581</v>
      </c>
      <c r="L198" s="120">
        <v>274271</v>
      </c>
      <c r="M198" s="349">
        <v>45992</v>
      </c>
    </row>
    <row r="199" spans="1:13" ht="30" x14ac:dyDescent="0.2">
      <c r="A199" s="111" t="s">
        <v>33</v>
      </c>
      <c r="B199" s="125" t="s">
        <v>149</v>
      </c>
      <c r="C199" s="126" t="s">
        <v>20</v>
      </c>
      <c r="D199" s="121" t="s">
        <v>42</v>
      </c>
      <c r="E199" s="127" t="s">
        <v>20</v>
      </c>
      <c r="F199" s="130" t="s">
        <v>167</v>
      </c>
      <c r="G199" s="130">
        <v>14250274</v>
      </c>
      <c r="H199" s="131">
        <v>46000</v>
      </c>
      <c r="I199" s="111" t="s">
        <v>582</v>
      </c>
      <c r="J199" s="206" t="s">
        <v>24</v>
      </c>
      <c r="K199" s="168" t="s">
        <v>25</v>
      </c>
      <c r="L199" s="120">
        <v>48909</v>
      </c>
      <c r="M199" s="349">
        <v>45992</v>
      </c>
    </row>
    <row r="200" spans="1:13" ht="30" x14ac:dyDescent="0.2">
      <c r="A200" s="111" t="s">
        <v>33</v>
      </c>
      <c r="B200" s="125" t="s">
        <v>149</v>
      </c>
      <c r="C200" s="126" t="s">
        <v>20</v>
      </c>
      <c r="D200" s="121" t="s">
        <v>42</v>
      </c>
      <c r="E200" s="127" t="s">
        <v>20</v>
      </c>
      <c r="F200" s="130" t="s">
        <v>167</v>
      </c>
      <c r="G200" s="130">
        <v>14250278</v>
      </c>
      <c r="H200" s="131">
        <v>46001</v>
      </c>
      <c r="I200" s="111" t="s">
        <v>583</v>
      </c>
      <c r="J200" s="206" t="s">
        <v>24</v>
      </c>
      <c r="K200" s="168" t="s">
        <v>25</v>
      </c>
      <c r="L200" s="120">
        <v>48909</v>
      </c>
      <c r="M200" s="349">
        <v>45992</v>
      </c>
    </row>
    <row r="201" spans="1:13" ht="45" x14ac:dyDescent="0.2">
      <c r="A201" s="111" t="s">
        <v>33</v>
      </c>
      <c r="B201" s="125" t="s">
        <v>149</v>
      </c>
      <c r="C201" s="126" t="s">
        <v>20</v>
      </c>
      <c r="D201" s="121" t="s">
        <v>42</v>
      </c>
      <c r="E201" s="127" t="s">
        <v>20</v>
      </c>
      <c r="F201" s="130" t="s">
        <v>167</v>
      </c>
      <c r="G201" s="130">
        <v>14250281</v>
      </c>
      <c r="H201" s="131">
        <v>46003</v>
      </c>
      <c r="I201" s="111" t="s">
        <v>584</v>
      </c>
      <c r="J201" s="206" t="s">
        <v>585</v>
      </c>
      <c r="K201" s="168" t="s">
        <v>586</v>
      </c>
      <c r="L201" s="120">
        <v>200000</v>
      </c>
      <c r="M201" s="349">
        <v>45992</v>
      </c>
    </row>
    <row r="202" spans="1:13" ht="30" x14ac:dyDescent="0.2">
      <c r="A202" s="111" t="s">
        <v>33</v>
      </c>
      <c r="B202" s="125" t="s">
        <v>149</v>
      </c>
      <c r="C202" s="126" t="s">
        <v>20</v>
      </c>
      <c r="D202" s="121" t="s">
        <v>42</v>
      </c>
      <c r="E202" s="127" t="s">
        <v>20</v>
      </c>
      <c r="F202" s="130" t="s">
        <v>167</v>
      </c>
      <c r="G202" s="130">
        <v>14250291</v>
      </c>
      <c r="H202" s="131">
        <v>46009</v>
      </c>
      <c r="I202" s="111" t="s">
        <v>587</v>
      </c>
      <c r="J202" s="206" t="s">
        <v>588</v>
      </c>
      <c r="K202" s="168" t="s">
        <v>589</v>
      </c>
      <c r="L202" s="120">
        <v>208042</v>
      </c>
      <c r="M202" s="349">
        <v>45992</v>
      </c>
    </row>
    <row r="203" spans="1:13" ht="30" x14ac:dyDescent="0.2">
      <c r="A203" s="111" t="s">
        <v>33</v>
      </c>
      <c r="B203" s="148" t="s">
        <v>16</v>
      </c>
      <c r="C203" s="122" t="s">
        <v>578</v>
      </c>
      <c r="D203" s="148" t="s">
        <v>16</v>
      </c>
      <c r="E203" s="156">
        <v>44812</v>
      </c>
      <c r="F203" s="130" t="s">
        <v>167</v>
      </c>
      <c r="G203" s="130">
        <v>14250292</v>
      </c>
      <c r="H203" s="131">
        <v>46009</v>
      </c>
      <c r="I203" s="111" t="s">
        <v>590</v>
      </c>
      <c r="J203" s="206" t="s">
        <v>580</v>
      </c>
      <c r="K203" s="168" t="s">
        <v>581</v>
      </c>
      <c r="L203" s="120">
        <v>260499</v>
      </c>
      <c r="M203" s="349">
        <v>45992</v>
      </c>
    </row>
    <row r="204" spans="1:13" ht="30" x14ac:dyDescent="0.2">
      <c r="A204" s="111" t="s">
        <v>33</v>
      </c>
      <c r="B204" s="125" t="s">
        <v>149</v>
      </c>
      <c r="C204" s="126" t="s">
        <v>20</v>
      </c>
      <c r="D204" s="121" t="s">
        <v>42</v>
      </c>
      <c r="E204" s="127" t="s">
        <v>20</v>
      </c>
      <c r="F204" s="130" t="s">
        <v>167</v>
      </c>
      <c r="G204" s="130">
        <v>14250293</v>
      </c>
      <c r="H204" s="131">
        <v>46009</v>
      </c>
      <c r="I204" s="111" t="s">
        <v>591</v>
      </c>
      <c r="J204" s="206" t="s">
        <v>24</v>
      </c>
      <c r="K204" s="168" t="s">
        <v>25</v>
      </c>
      <c r="L204" s="120">
        <v>48909</v>
      </c>
      <c r="M204" s="349">
        <v>45992</v>
      </c>
    </row>
    <row r="205" spans="1:13" ht="30" x14ac:dyDescent="0.2">
      <c r="A205" s="111" t="s">
        <v>33</v>
      </c>
      <c r="B205" s="125" t="s">
        <v>149</v>
      </c>
      <c r="C205" s="126" t="s">
        <v>20</v>
      </c>
      <c r="D205" s="121" t="s">
        <v>42</v>
      </c>
      <c r="E205" s="127" t="s">
        <v>20</v>
      </c>
      <c r="F205" s="130" t="s">
        <v>167</v>
      </c>
      <c r="G205" s="130">
        <v>14250301</v>
      </c>
      <c r="H205" s="131">
        <v>46013</v>
      </c>
      <c r="I205" s="111" t="s">
        <v>592</v>
      </c>
      <c r="J205" s="206" t="s">
        <v>593</v>
      </c>
      <c r="K205" s="168" t="s">
        <v>594</v>
      </c>
      <c r="L205" s="120">
        <v>76000</v>
      </c>
      <c r="M205" s="349">
        <v>45992</v>
      </c>
    </row>
    <row r="206" spans="1:13" ht="30" x14ac:dyDescent="0.2">
      <c r="A206" s="111" t="s">
        <v>33</v>
      </c>
      <c r="B206" s="125" t="s">
        <v>149</v>
      </c>
      <c r="C206" s="126" t="s">
        <v>20</v>
      </c>
      <c r="D206" s="121" t="s">
        <v>42</v>
      </c>
      <c r="E206" s="127" t="s">
        <v>20</v>
      </c>
      <c r="F206" s="130" t="s">
        <v>167</v>
      </c>
      <c r="G206" s="130">
        <v>14250302</v>
      </c>
      <c r="H206" s="131">
        <v>46013</v>
      </c>
      <c r="I206" s="111" t="s">
        <v>595</v>
      </c>
      <c r="J206" s="206" t="s">
        <v>91</v>
      </c>
      <c r="K206" s="168" t="s">
        <v>596</v>
      </c>
      <c r="L206" s="120">
        <v>123601</v>
      </c>
      <c r="M206" s="349">
        <v>45992</v>
      </c>
    </row>
    <row r="207" spans="1:13" ht="30" x14ac:dyDescent="0.2">
      <c r="A207" s="111" t="s">
        <v>33</v>
      </c>
      <c r="B207" s="125" t="s">
        <v>149</v>
      </c>
      <c r="C207" s="126" t="s">
        <v>20</v>
      </c>
      <c r="D207" s="121" t="s">
        <v>42</v>
      </c>
      <c r="E207" s="127" t="s">
        <v>20</v>
      </c>
      <c r="F207" s="130" t="s">
        <v>167</v>
      </c>
      <c r="G207" s="130">
        <v>14250309</v>
      </c>
      <c r="H207" s="131">
        <v>46017</v>
      </c>
      <c r="I207" s="111" t="s">
        <v>597</v>
      </c>
      <c r="J207" s="206" t="s">
        <v>598</v>
      </c>
      <c r="K207" s="168" t="s">
        <v>599</v>
      </c>
      <c r="L207" s="120">
        <v>128282</v>
      </c>
      <c r="M207" s="349">
        <v>45992</v>
      </c>
    </row>
    <row r="208" spans="1:13" ht="30" x14ac:dyDescent="0.2">
      <c r="A208" s="111" t="s">
        <v>33</v>
      </c>
      <c r="B208" s="125" t="s">
        <v>149</v>
      </c>
      <c r="C208" s="126" t="s">
        <v>20</v>
      </c>
      <c r="D208" s="121" t="s">
        <v>42</v>
      </c>
      <c r="E208" s="127" t="s">
        <v>20</v>
      </c>
      <c r="F208" s="130" t="s">
        <v>167</v>
      </c>
      <c r="G208" s="130">
        <v>14250311</v>
      </c>
      <c r="H208" s="131">
        <v>46017</v>
      </c>
      <c r="I208" s="111" t="s">
        <v>600</v>
      </c>
      <c r="J208" s="206" t="s">
        <v>180</v>
      </c>
      <c r="K208" s="168" t="s">
        <v>88</v>
      </c>
      <c r="L208" s="120">
        <v>178500</v>
      </c>
      <c r="M208" s="349">
        <v>45992</v>
      </c>
    </row>
    <row r="209" spans="1:13" ht="30" x14ac:dyDescent="0.2">
      <c r="A209" s="111" t="s">
        <v>33</v>
      </c>
      <c r="B209" s="125" t="s">
        <v>149</v>
      </c>
      <c r="C209" s="126" t="s">
        <v>20</v>
      </c>
      <c r="D209" s="121" t="s">
        <v>42</v>
      </c>
      <c r="E209" s="127" t="s">
        <v>20</v>
      </c>
      <c r="F209" s="130" t="s">
        <v>167</v>
      </c>
      <c r="G209" s="130">
        <v>14250312</v>
      </c>
      <c r="H209" s="131">
        <v>46020</v>
      </c>
      <c r="I209" s="111" t="s">
        <v>601</v>
      </c>
      <c r="J209" s="206" t="s">
        <v>602</v>
      </c>
      <c r="K209" s="168" t="s">
        <v>603</v>
      </c>
      <c r="L209" s="120">
        <v>185799</v>
      </c>
      <c r="M209" s="349">
        <v>45992</v>
      </c>
    </row>
    <row r="210" spans="1:13" ht="30" x14ac:dyDescent="0.2">
      <c r="A210" s="111" t="s">
        <v>33</v>
      </c>
      <c r="B210" s="125" t="s">
        <v>149</v>
      </c>
      <c r="C210" s="126" t="s">
        <v>20</v>
      </c>
      <c r="D210" s="121" t="s">
        <v>42</v>
      </c>
      <c r="E210" s="127" t="s">
        <v>20</v>
      </c>
      <c r="F210" s="130" t="s">
        <v>167</v>
      </c>
      <c r="G210" s="130">
        <v>14250313</v>
      </c>
      <c r="H210" s="131">
        <v>46020</v>
      </c>
      <c r="I210" s="111" t="s">
        <v>604</v>
      </c>
      <c r="J210" s="206" t="s">
        <v>569</v>
      </c>
      <c r="K210" s="168" t="s">
        <v>570</v>
      </c>
      <c r="L210" s="120">
        <v>192114</v>
      </c>
      <c r="M210" s="349">
        <v>45992</v>
      </c>
    </row>
    <row r="211" spans="1:13" ht="30" x14ac:dyDescent="0.2">
      <c r="A211" s="111" t="s">
        <v>26</v>
      </c>
      <c r="B211" s="125" t="s">
        <v>149</v>
      </c>
      <c r="C211" s="126" t="s">
        <v>20</v>
      </c>
      <c r="D211" s="121" t="s">
        <v>42</v>
      </c>
      <c r="E211" s="127" t="s">
        <v>20</v>
      </c>
      <c r="F211" s="207" t="s">
        <v>19</v>
      </c>
      <c r="G211" s="130">
        <v>15250307</v>
      </c>
      <c r="H211" s="131">
        <v>46003</v>
      </c>
      <c r="I211" s="117" t="s">
        <v>605</v>
      </c>
      <c r="J211" s="117" t="s">
        <v>24</v>
      </c>
      <c r="K211" s="124" t="s">
        <v>25</v>
      </c>
      <c r="L211" s="120">
        <v>48909</v>
      </c>
      <c r="M211" s="349">
        <v>45992</v>
      </c>
    </row>
    <row r="212" spans="1:13" ht="30" x14ac:dyDescent="0.2">
      <c r="A212" s="111" t="s">
        <v>26</v>
      </c>
      <c r="B212" s="125" t="s">
        <v>149</v>
      </c>
      <c r="C212" s="126" t="s">
        <v>20</v>
      </c>
      <c r="D212" s="121" t="s">
        <v>42</v>
      </c>
      <c r="E212" s="127" t="s">
        <v>20</v>
      </c>
      <c r="F212" s="207" t="s">
        <v>19</v>
      </c>
      <c r="G212" s="130">
        <v>15250309</v>
      </c>
      <c r="H212" s="131">
        <v>46007</v>
      </c>
      <c r="I212" s="117" t="s">
        <v>606</v>
      </c>
      <c r="J212" s="117" t="s">
        <v>24</v>
      </c>
      <c r="K212" s="124" t="s">
        <v>25</v>
      </c>
      <c r="L212" s="120">
        <v>48909</v>
      </c>
      <c r="M212" s="349">
        <v>45992</v>
      </c>
    </row>
    <row r="213" spans="1:13" ht="30" x14ac:dyDescent="0.2">
      <c r="A213" s="111" t="s">
        <v>26</v>
      </c>
      <c r="B213" s="125" t="s">
        <v>149</v>
      </c>
      <c r="C213" s="126" t="s">
        <v>20</v>
      </c>
      <c r="D213" s="121" t="s">
        <v>42</v>
      </c>
      <c r="E213" s="127" t="s">
        <v>20</v>
      </c>
      <c r="F213" s="207" t="s">
        <v>19</v>
      </c>
      <c r="G213" s="130">
        <v>15250311</v>
      </c>
      <c r="H213" s="131">
        <v>46007</v>
      </c>
      <c r="I213" s="117" t="s">
        <v>607</v>
      </c>
      <c r="J213" s="117" t="s">
        <v>24</v>
      </c>
      <c r="K213" s="124" t="s">
        <v>25</v>
      </c>
      <c r="L213" s="120">
        <v>48909</v>
      </c>
      <c r="M213" s="349">
        <v>45992</v>
      </c>
    </row>
    <row r="214" spans="1:13" ht="30" x14ac:dyDescent="0.2">
      <c r="A214" s="111" t="s">
        <v>26</v>
      </c>
      <c r="B214" s="125" t="s">
        <v>149</v>
      </c>
      <c r="C214" s="126" t="s">
        <v>20</v>
      </c>
      <c r="D214" s="121" t="s">
        <v>42</v>
      </c>
      <c r="E214" s="127" t="s">
        <v>20</v>
      </c>
      <c r="F214" s="207" t="s">
        <v>19</v>
      </c>
      <c r="G214" s="130">
        <v>15250352</v>
      </c>
      <c r="H214" s="131">
        <v>46017</v>
      </c>
      <c r="I214" s="117" t="s">
        <v>608</v>
      </c>
      <c r="J214" s="117" t="s">
        <v>24</v>
      </c>
      <c r="K214" s="124" t="s">
        <v>25</v>
      </c>
      <c r="L214" s="120">
        <v>48909</v>
      </c>
      <c r="M214" s="349">
        <v>45992</v>
      </c>
    </row>
    <row r="215" spans="1:13" ht="30" x14ac:dyDescent="0.2">
      <c r="A215" s="111" t="s">
        <v>26</v>
      </c>
      <c r="B215" s="121" t="s">
        <v>222</v>
      </c>
      <c r="C215" s="207" t="s">
        <v>609</v>
      </c>
      <c r="D215" s="121" t="s">
        <v>42</v>
      </c>
      <c r="E215" s="208">
        <v>46020</v>
      </c>
      <c r="F215" s="207" t="s">
        <v>19</v>
      </c>
      <c r="G215" s="209">
        <v>15250365</v>
      </c>
      <c r="H215" s="161">
        <v>46021</v>
      </c>
      <c r="I215" s="210" t="s">
        <v>610</v>
      </c>
      <c r="J215" s="210" t="s">
        <v>611</v>
      </c>
      <c r="K215" s="211" t="s">
        <v>612</v>
      </c>
      <c r="L215" s="212">
        <v>567781</v>
      </c>
      <c r="M215" s="349">
        <v>45992</v>
      </c>
    </row>
    <row r="216" spans="1:13" ht="60" x14ac:dyDescent="0.2">
      <c r="A216" s="111" t="s">
        <v>36</v>
      </c>
      <c r="B216" s="121" t="s">
        <v>222</v>
      </c>
      <c r="C216" s="209" t="s">
        <v>613</v>
      </c>
      <c r="D216" s="121" t="s">
        <v>42</v>
      </c>
      <c r="E216" s="161">
        <v>45993</v>
      </c>
      <c r="F216" s="209" t="s">
        <v>156</v>
      </c>
      <c r="G216" s="130">
        <v>16250287</v>
      </c>
      <c r="H216" s="131">
        <v>45993</v>
      </c>
      <c r="I216" s="117" t="s">
        <v>614</v>
      </c>
      <c r="J216" s="117" t="s">
        <v>615</v>
      </c>
      <c r="K216" s="124" t="s">
        <v>59</v>
      </c>
      <c r="L216" s="120">
        <v>1722961</v>
      </c>
      <c r="M216" s="349">
        <v>45992</v>
      </c>
    </row>
    <row r="217" spans="1:13" ht="45" x14ac:dyDescent="0.2">
      <c r="A217" s="111" t="s">
        <v>36</v>
      </c>
      <c r="B217" s="125" t="s">
        <v>149</v>
      </c>
      <c r="C217" s="126" t="s">
        <v>20</v>
      </c>
      <c r="D217" s="121" t="s">
        <v>42</v>
      </c>
      <c r="E217" s="127" t="s">
        <v>20</v>
      </c>
      <c r="F217" s="209" t="s">
        <v>156</v>
      </c>
      <c r="G217" s="130">
        <v>16250335</v>
      </c>
      <c r="H217" s="131">
        <v>46010</v>
      </c>
      <c r="I217" s="117" t="s">
        <v>616</v>
      </c>
      <c r="J217" s="117" t="s">
        <v>89</v>
      </c>
      <c r="K217" s="124" t="s">
        <v>90</v>
      </c>
      <c r="L217" s="120">
        <v>208250</v>
      </c>
      <c r="M217" s="349">
        <v>45992</v>
      </c>
    </row>
    <row r="218" spans="1:13" ht="45" x14ac:dyDescent="0.2">
      <c r="A218" s="111" t="s">
        <v>36</v>
      </c>
      <c r="B218" s="125" t="s">
        <v>149</v>
      </c>
      <c r="C218" s="126" t="s">
        <v>20</v>
      </c>
      <c r="D218" s="121" t="s">
        <v>42</v>
      </c>
      <c r="E218" s="127" t="s">
        <v>20</v>
      </c>
      <c r="F218" s="209" t="s">
        <v>156</v>
      </c>
      <c r="G218" s="130">
        <v>16250342</v>
      </c>
      <c r="H218" s="131">
        <v>46015</v>
      </c>
      <c r="I218" s="117" t="s">
        <v>617</v>
      </c>
      <c r="J218" s="117" t="s">
        <v>89</v>
      </c>
      <c r="K218" s="124" t="s">
        <v>90</v>
      </c>
      <c r="L218" s="120">
        <v>130900</v>
      </c>
      <c r="M218" s="349">
        <v>45992</v>
      </c>
    </row>
    <row r="219" spans="1:13" ht="75" x14ac:dyDescent="0.2">
      <c r="A219" s="111" t="s">
        <v>36</v>
      </c>
      <c r="B219" s="125" t="s">
        <v>149</v>
      </c>
      <c r="C219" s="126" t="s">
        <v>20</v>
      </c>
      <c r="D219" s="121" t="s">
        <v>42</v>
      </c>
      <c r="E219" s="127" t="s">
        <v>20</v>
      </c>
      <c r="F219" s="209" t="s">
        <v>156</v>
      </c>
      <c r="G219" s="130">
        <v>16250358</v>
      </c>
      <c r="H219" s="131">
        <v>46020</v>
      </c>
      <c r="I219" s="117" t="s">
        <v>618</v>
      </c>
      <c r="J219" s="117" t="s">
        <v>89</v>
      </c>
      <c r="K219" s="124" t="s">
        <v>90</v>
      </c>
      <c r="L219" s="120">
        <v>207417</v>
      </c>
      <c r="M219" s="349">
        <v>45992</v>
      </c>
    </row>
    <row r="220" spans="1:13" ht="45" x14ac:dyDescent="0.2">
      <c r="A220" s="111" t="s">
        <v>36</v>
      </c>
      <c r="B220" s="125" t="s">
        <v>149</v>
      </c>
      <c r="C220" s="126" t="s">
        <v>20</v>
      </c>
      <c r="D220" s="121" t="s">
        <v>42</v>
      </c>
      <c r="E220" s="127" t="s">
        <v>20</v>
      </c>
      <c r="F220" s="209" t="s">
        <v>156</v>
      </c>
      <c r="G220" s="130">
        <v>16250361</v>
      </c>
      <c r="H220" s="131">
        <v>46021</v>
      </c>
      <c r="I220" s="117" t="s">
        <v>619</v>
      </c>
      <c r="J220" s="117" t="s">
        <v>89</v>
      </c>
      <c r="K220" s="124" t="s">
        <v>90</v>
      </c>
      <c r="L220" s="120">
        <v>204680</v>
      </c>
      <c r="M220" s="349">
        <v>45992</v>
      </c>
    </row>
    <row r="221" spans="1:13" ht="45" x14ac:dyDescent="0.2">
      <c r="A221" s="111" t="s">
        <v>36</v>
      </c>
      <c r="B221" s="125" t="s">
        <v>149</v>
      </c>
      <c r="C221" s="126" t="s">
        <v>20</v>
      </c>
      <c r="D221" s="121" t="s">
        <v>42</v>
      </c>
      <c r="E221" s="127" t="s">
        <v>20</v>
      </c>
      <c r="F221" s="209" t="s">
        <v>156</v>
      </c>
      <c r="G221" s="130">
        <v>16250363</v>
      </c>
      <c r="H221" s="131">
        <v>46021</v>
      </c>
      <c r="I221" s="117" t="s">
        <v>620</v>
      </c>
      <c r="J221" s="117" t="s">
        <v>89</v>
      </c>
      <c r="K221" s="124" t="s">
        <v>90</v>
      </c>
      <c r="L221" s="120">
        <v>203490</v>
      </c>
      <c r="M221" s="349">
        <v>45992</v>
      </c>
    </row>
    <row r="222" spans="1:13" ht="66" x14ac:dyDescent="0.2">
      <c r="A222" s="213" t="s">
        <v>13</v>
      </c>
      <c r="B222" s="125" t="s">
        <v>149</v>
      </c>
      <c r="C222" s="126" t="s">
        <v>20</v>
      </c>
      <c r="D222" s="121" t="s">
        <v>42</v>
      </c>
      <c r="E222" s="127" t="s">
        <v>20</v>
      </c>
      <c r="F222" s="214">
        <v>17250869</v>
      </c>
      <c r="G222" s="164" t="s">
        <v>19</v>
      </c>
      <c r="H222" s="215">
        <v>45992</v>
      </c>
      <c r="I222" s="148" t="s">
        <v>621</v>
      </c>
      <c r="J222" s="148" t="s">
        <v>622</v>
      </c>
      <c r="K222" s="166" t="s">
        <v>623</v>
      </c>
      <c r="L222" s="181">
        <v>170000</v>
      </c>
      <c r="M222" s="349">
        <v>45992</v>
      </c>
    </row>
    <row r="223" spans="1:13" ht="49.5" x14ac:dyDescent="0.2">
      <c r="A223" s="213" t="s">
        <v>13</v>
      </c>
      <c r="B223" s="125" t="s">
        <v>149</v>
      </c>
      <c r="C223" s="126" t="s">
        <v>20</v>
      </c>
      <c r="D223" s="121" t="s">
        <v>42</v>
      </c>
      <c r="E223" s="127" t="s">
        <v>20</v>
      </c>
      <c r="F223" s="214">
        <v>17250871</v>
      </c>
      <c r="G223" s="164" t="s">
        <v>19</v>
      </c>
      <c r="H223" s="215">
        <v>45992</v>
      </c>
      <c r="I223" s="148" t="s">
        <v>624</v>
      </c>
      <c r="J223" s="148" t="s">
        <v>625</v>
      </c>
      <c r="K223" s="216" t="s">
        <v>626</v>
      </c>
      <c r="L223" s="181">
        <v>170000</v>
      </c>
      <c r="M223" s="349">
        <v>45992</v>
      </c>
    </row>
    <row r="224" spans="1:13" ht="49.5" x14ac:dyDescent="0.2">
      <c r="A224" s="213" t="s">
        <v>13</v>
      </c>
      <c r="B224" s="121" t="s">
        <v>222</v>
      </c>
      <c r="C224" s="217" t="s">
        <v>627</v>
      </c>
      <c r="D224" s="121" t="s">
        <v>42</v>
      </c>
      <c r="E224" s="215">
        <v>45992</v>
      </c>
      <c r="F224" s="214">
        <v>17250874</v>
      </c>
      <c r="G224" s="164" t="s">
        <v>19</v>
      </c>
      <c r="H224" s="215">
        <v>45993</v>
      </c>
      <c r="I224" s="218" t="s">
        <v>628</v>
      </c>
      <c r="J224" s="218" t="s">
        <v>629</v>
      </c>
      <c r="K224" s="219" t="s">
        <v>630</v>
      </c>
      <c r="L224" s="181">
        <v>839426</v>
      </c>
      <c r="M224" s="349">
        <v>45992</v>
      </c>
    </row>
    <row r="225" spans="1:13" ht="66" x14ac:dyDescent="0.2">
      <c r="A225" s="213" t="s">
        <v>13</v>
      </c>
      <c r="B225" s="125" t="s">
        <v>149</v>
      </c>
      <c r="C225" s="126" t="s">
        <v>20</v>
      </c>
      <c r="D225" s="121" t="s">
        <v>42</v>
      </c>
      <c r="E225" s="127" t="s">
        <v>20</v>
      </c>
      <c r="F225" s="214">
        <v>17250875</v>
      </c>
      <c r="G225" s="164" t="s">
        <v>19</v>
      </c>
      <c r="H225" s="215">
        <v>45993</v>
      </c>
      <c r="I225" s="148" t="s">
        <v>631</v>
      </c>
      <c r="J225" s="148" t="s">
        <v>632</v>
      </c>
      <c r="K225" s="166" t="s">
        <v>633</v>
      </c>
      <c r="L225" s="181">
        <v>24975.4617</v>
      </c>
      <c r="M225" s="349">
        <v>45992</v>
      </c>
    </row>
    <row r="226" spans="1:13" ht="82.5" x14ac:dyDescent="0.2">
      <c r="A226" s="213" t="s">
        <v>13</v>
      </c>
      <c r="B226" s="112" t="s">
        <v>0</v>
      </c>
      <c r="C226" s="113" t="s">
        <v>113</v>
      </c>
      <c r="D226" s="112" t="s">
        <v>0</v>
      </c>
      <c r="E226" s="114">
        <v>45517</v>
      </c>
      <c r="F226" s="214">
        <v>17250879</v>
      </c>
      <c r="G226" s="164" t="s">
        <v>19</v>
      </c>
      <c r="H226" s="215">
        <v>45994</v>
      </c>
      <c r="I226" s="218" t="s">
        <v>634</v>
      </c>
      <c r="J226" s="118" t="s">
        <v>57</v>
      </c>
      <c r="K226" s="119" t="s">
        <v>21</v>
      </c>
      <c r="L226" s="181">
        <v>975680.64</v>
      </c>
      <c r="M226" s="349">
        <v>45992</v>
      </c>
    </row>
    <row r="227" spans="1:13" ht="66" x14ac:dyDescent="0.2">
      <c r="A227" s="213" t="s">
        <v>13</v>
      </c>
      <c r="B227" s="112" t="s">
        <v>0</v>
      </c>
      <c r="C227" s="113" t="s">
        <v>113</v>
      </c>
      <c r="D227" s="112" t="s">
        <v>0</v>
      </c>
      <c r="E227" s="114">
        <v>45517</v>
      </c>
      <c r="F227" s="214">
        <v>17250880</v>
      </c>
      <c r="G227" s="164" t="s">
        <v>19</v>
      </c>
      <c r="H227" s="215">
        <v>45994</v>
      </c>
      <c r="I227" s="218" t="s">
        <v>635</v>
      </c>
      <c r="J227" s="118" t="s">
        <v>57</v>
      </c>
      <c r="K227" s="119" t="s">
        <v>21</v>
      </c>
      <c r="L227" s="181">
        <v>975680.64</v>
      </c>
      <c r="M227" s="349">
        <v>45992</v>
      </c>
    </row>
    <row r="228" spans="1:13" ht="66" x14ac:dyDescent="0.2">
      <c r="A228" s="213" t="s">
        <v>13</v>
      </c>
      <c r="B228" s="121" t="s">
        <v>222</v>
      </c>
      <c r="C228" s="217" t="s">
        <v>636</v>
      </c>
      <c r="D228" s="121" t="s">
        <v>42</v>
      </c>
      <c r="E228" s="215">
        <v>45993</v>
      </c>
      <c r="F228" s="214">
        <v>17250881</v>
      </c>
      <c r="G228" s="164" t="s">
        <v>19</v>
      </c>
      <c r="H228" s="215">
        <v>45995</v>
      </c>
      <c r="I228" s="148" t="s">
        <v>637</v>
      </c>
      <c r="J228" s="148" t="s">
        <v>204</v>
      </c>
      <c r="K228" s="166" t="s">
        <v>215</v>
      </c>
      <c r="L228" s="181">
        <v>623724</v>
      </c>
      <c r="M228" s="349">
        <v>45992</v>
      </c>
    </row>
    <row r="229" spans="1:13" ht="66" x14ac:dyDescent="0.2">
      <c r="A229" s="213" t="s">
        <v>13</v>
      </c>
      <c r="B229" s="121" t="s">
        <v>222</v>
      </c>
      <c r="C229" s="217" t="s">
        <v>638</v>
      </c>
      <c r="D229" s="121" t="s">
        <v>42</v>
      </c>
      <c r="E229" s="215">
        <v>45995</v>
      </c>
      <c r="F229" s="214">
        <v>17250882</v>
      </c>
      <c r="G229" s="164" t="s">
        <v>19</v>
      </c>
      <c r="H229" s="215">
        <v>45996</v>
      </c>
      <c r="I229" s="148" t="s">
        <v>639</v>
      </c>
      <c r="J229" s="148" t="s">
        <v>640</v>
      </c>
      <c r="K229" s="166" t="s">
        <v>641</v>
      </c>
      <c r="L229" s="181">
        <v>380800</v>
      </c>
      <c r="M229" s="349">
        <v>45992</v>
      </c>
    </row>
    <row r="230" spans="1:13" ht="82.5" x14ac:dyDescent="0.2">
      <c r="A230" s="213" t="s">
        <v>13</v>
      </c>
      <c r="B230" s="121" t="s">
        <v>222</v>
      </c>
      <c r="C230" s="217" t="s">
        <v>642</v>
      </c>
      <c r="D230" s="121" t="s">
        <v>42</v>
      </c>
      <c r="E230" s="215">
        <v>45996</v>
      </c>
      <c r="F230" s="214">
        <v>17250887</v>
      </c>
      <c r="G230" s="164" t="s">
        <v>19</v>
      </c>
      <c r="H230" s="215">
        <v>45996</v>
      </c>
      <c r="I230" s="148" t="s">
        <v>643</v>
      </c>
      <c r="J230" s="148" t="s">
        <v>644</v>
      </c>
      <c r="K230" s="166" t="s">
        <v>645</v>
      </c>
      <c r="L230" s="181">
        <v>640000</v>
      </c>
      <c r="M230" s="349">
        <v>45992</v>
      </c>
    </row>
    <row r="231" spans="1:13" ht="66" x14ac:dyDescent="0.2">
      <c r="A231" s="213" t="s">
        <v>13</v>
      </c>
      <c r="B231" s="125" t="s">
        <v>149</v>
      </c>
      <c r="C231" s="126" t="s">
        <v>20</v>
      </c>
      <c r="D231" s="121" t="s">
        <v>42</v>
      </c>
      <c r="E231" s="127" t="s">
        <v>20</v>
      </c>
      <c r="F231" s="214">
        <v>17250890</v>
      </c>
      <c r="G231" s="164" t="s">
        <v>19</v>
      </c>
      <c r="H231" s="220">
        <v>46000</v>
      </c>
      <c r="I231" s="148" t="s">
        <v>646</v>
      </c>
      <c r="J231" s="148" t="s">
        <v>647</v>
      </c>
      <c r="K231" s="166" t="s">
        <v>596</v>
      </c>
      <c r="L231" s="181">
        <v>119880</v>
      </c>
      <c r="M231" s="349">
        <v>45992</v>
      </c>
    </row>
    <row r="232" spans="1:13" ht="82.5" x14ac:dyDescent="0.2">
      <c r="A232" s="213" t="s">
        <v>13</v>
      </c>
      <c r="B232" s="37" t="s">
        <v>414</v>
      </c>
      <c r="C232" s="126" t="s">
        <v>20</v>
      </c>
      <c r="D232" s="121" t="s">
        <v>42</v>
      </c>
      <c r="E232" s="127" t="s">
        <v>20</v>
      </c>
      <c r="F232" s="214">
        <v>17250891</v>
      </c>
      <c r="G232" s="164" t="s">
        <v>19</v>
      </c>
      <c r="H232" s="220">
        <v>46000</v>
      </c>
      <c r="I232" s="148" t="s">
        <v>648</v>
      </c>
      <c r="J232" s="148" t="s">
        <v>188</v>
      </c>
      <c r="K232" s="166" t="s">
        <v>115</v>
      </c>
      <c r="L232" s="181">
        <v>310590</v>
      </c>
      <c r="M232" s="349">
        <v>45992</v>
      </c>
    </row>
    <row r="233" spans="1:13" ht="49.5" x14ac:dyDescent="0.2">
      <c r="A233" s="213" t="s">
        <v>13</v>
      </c>
      <c r="B233" s="148" t="s">
        <v>16</v>
      </c>
      <c r="C233" s="217" t="s">
        <v>70</v>
      </c>
      <c r="D233" s="148" t="s">
        <v>16</v>
      </c>
      <c r="E233" s="215">
        <v>45159</v>
      </c>
      <c r="F233" s="214">
        <v>17250893</v>
      </c>
      <c r="G233" s="164" t="s">
        <v>19</v>
      </c>
      <c r="H233" s="215">
        <v>46001</v>
      </c>
      <c r="I233" s="148" t="s">
        <v>649</v>
      </c>
      <c r="J233" s="148" t="s">
        <v>71</v>
      </c>
      <c r="K233" s="166" t="s">
        <v>72</v>
      </c>
      <c r="L233" s="181">
        <v>232140</v>
      </c>
      <c r="M233" s="349">
        <v>45992</v>
      </c>
    </row>
    <row r="234" spans="1:13" ht="49.5" x14ac:dyDescent="0.2">
      <c r="A234" s="213" t="s">
        <v>13</v>
      </c>
      <c r="B234" s="112" t="s">
        <v>0</v>
      </c>
      <c r="C234" s="113" t="s">
        <v>113</v>
      </c>
      <c r="D234" s="112" t="s">
        <v>0</v>
      </c>
      <c r="E234" s="114">
        <v>45517</v>
      </c>
      <c r="F234" s="214">
        <v>17250894</v>
      </c>
      <c r="G234" s="164" t="s">
        <v>19</v>
      </c>
      <c r="H234" s="215">
        <v>46001</v>
      </c>
      <c r="I234" s="218" t="s">
        <v>650</v>
      </c>
      <c r="J234" s="118" t="s">
        <v>57</v>
      </c>
      <c r="K234" s="119" t="s">
        <v>21</v>
      </c>
      <c r="L234" s="181">
        <v>505956</v>
      </c>
      <c r="M234" s="349">
        <v>45992</v>
      </c>
    </row>
    <row r="235" spans="1:13" ht="66" x14ac:dyDescent="0.2">
      <c r="A235" s="213" t="s">
        <v>13</v>
      </c>
      <c r="B235" s="112" t="s">
        <v>0</v>
      </c>
      <c r="C235" s="113" t="s">
        <v>113</v>
      </c>
      <c r="D235" s="112" t="s">
        <v>0</v>
      </c>
      <c r="E235" s="114">
        <v>45517</v>
      </c>
      <c r="F235" s="214">
        <v>17250895</v>
      </c>
      <c r="G235" s="164" t="s">
        <v>19</v>
      </c>
      <c r="H235" s="215">
        <v>46001</v>
      </c>
      <c r="I235" s="218" t="s">
        <v>651</v>
      </c>
      <c r="J235" s="118" t="s">
        <v>57</v>
      </c>
      <c r="K235" s="119" t="s">
        <v>21</v>
      </c>
      <c r="L235" s="181">
        <v>473956</v>
      </c>
      <c r="M235" s="349">
        <v>45992</v>
      </c>
    </row>
    <row r="236" spans="1:13" ht="49.5" x14ac:dyDescent="0.2">
      <c r="A236" s="213" t="s">
        <v>13</v>
      </c>
      <c r="B236" s="112" t="s">
        <v>0</v>
      </c>
      <c r="C236" s="113" t="s">
        <v>113</v>
      </c>
      <c r="D236" s="112" t="s">
        <v>0</v>
      </c>
      <c r="E236" s="114">
        <v>45517</v>
      </c>
      <c r="F236" s="214">
        <v>17250896</v>
      </c>
      <c r="G236" s="164" t="s">
        <v>19</v>
      </c>
      <c r="H236" s="215">
        <v>46001</v>
      </c>
      <c r="I236" s="218" t="s">
        <v>652</v>
      </c>
      <c r="J236" s="118" t="s">
        <v>57</v>
      </c>
      <c r="K236" s="119" t="s">
        <v>21</v>
      </c>
      <c r="L236" s="181">
        <v>571956</v>
      </c>
      <c r="M236" s="349">
        <v>45992</v>
      </c>
    </row>
    <row r="237" spans="1:13" ht="49.5" x14ac:dyDescent="0.2">
      <c r="A237" s="213" t="s">
        <v>13</v>
      </c>
      <c r="B237" s="112" t="s">
        <v>0</v>
      </c>
      <c r="C237" s="113" t="s">
        <v>113</v>
      </c>
      <c r="D237" s="112" t="s">
        <v>0</v>
      </c>
      <c r="E237" s="114">
        <v>45517</v>
      </c>
      <c r="F237" s="214">
        <v>17250897</v>
      </c>
      <c r="G237" s="164" t="s">
        <v>19</v>
      </c>
      <c r="H237" s="215">
        <v>46001</v>
      </c>
      <c r="I237" s="218" t="s">
        <v>653</v>
      </c>
      <c r="J237" s="118" t="s">
        <v>57</v>
      </c>
      <c r="K237" s="119" t="s">
        <v>21</v>
      </c>
      <c r="L237" s="181">
        <v>571956</v>
      </c>
      <c r="M237" s="349">
        <v>45992</v>
      </c>
    </row>
    <row r="238" spans="1:13" ht="49.5" x14ac:dyDescent="0.2">
      <c r="A238" s="213" t="s">
        <v>13</v>
      </c>
      <c r="B238" s="112" t="s">
        <v>0</v>
      </c>
      <c r="C238" s="113" t="s">
        <v>113</v>
      </c>
      <c r="D238" s="112" t="s">
        <v>0</v>
      </c>
      <c r="E238" s="114">
        <v>45517</v>
      </c>
      <c r="F238" s="214">
        <v>17250898</v>
      </c>
      <c r="G238" s="164" t="s">
        <v>19</v>
      </c>
      <c r="H238" s="215">
        <v>46001</v>
      </c>
      <c r="I238" s="218" t="s">
        <v>654</v>
      </c>
      <c r="J238" s="118" t="s">
        <v>57</v>
      </c>
      <c r="K238" s="119" t="s">
        <v>21</v>
      </c>
      <c r="L238" s="181">
        <v>591956</v>
      </c>
      <c r="M238" s="349">
        <v>45992</v>
      </c>
    </row>
    <row r="239" spans="1:13" ht="49.5" x14ac:dyDescent="0.2">
      <c r="A239" s="213" t="s">
        <v>13</v>
      </c>
      <c r="B239" s="112" t="s">
        <v>0</v>
      </c>
      <c r="C239" s="113" t="s">
        <v>113</v>
      </c>
      <c r="D239" s="112" t="s">
        <v>0</v>
      </c>
      <c r="E239" s="114">
        <v>45517</v>
      </c>
      <c r="F239" s="214">
        <v>17250899</v>
      </c>
      <c r="G239" s="164" t="s">
        <v>19</v>
      </c>
      <c r="H239" s="215">
        <v>46001</v>
      </c>
      <c r="I239" s="218" t="s">
        <v>655</v>
      </c>
      <c r="J239" s="118" t="s">
        <v>57</v>
      </c>
      <c r="K239" s="119" t="s">
        <v>21</v>
      </c>
      <c r="L239" s="181">
        <v>591956</v>
      </c>
      <c r="M239" s="349">
        <v>45992</v>
      </c>
    </row>
    <row r="240" spans="1:13" ht="66" x14ac:dyDescent="0.2">
      <c r="A240" s="213" t="s">
        <v>13</v>
      </c>
      <c r="B240" s="112" t="s">
        <v>0</v>
      </c>
      <c r="C240" s="113" t="s">
        <v>113</v>
      </c>
      <c r="D240" s="112" t="s">
        <v>0</v>
      </c>
      <c r="E240" s="114">
        <v>45517</v>
      </c>
      <c r="F240" s="214">
        <v>17250900</v>
      </c>
      <c r="G240" s="164" t="s">
        <v>19</v>
      </c>
      <c r="H240" s="215">
        <v>46001</v>
      </c>
      <c r="I240" s="218" t="s">
        <v>656</v>
      </c>
      <c r="J240" s="118" t="s">
        <v>57</v>
      </c>
      <c r="K240" s="119" t="s">
        <v>21</v>
      </c>
      <c r="L240" s="181">
        <v>395956</v>
      </c>
      <c r="M240" s="349">
        <v>45992</v>
      </c>
    </row>
    <row r="241" spans="1:13" ht="66" x14ac:dyDescent="0.2">
      <c r="A241" s="213" t="s">
        <v>13</v>
      </c>
      <c r="B241" s="125" t="s">
        <v>149</v>
      </c>
      <c r="C241" s="126" t="s">
        <v>20</v>
      </c>
      <c r="D241" s="121" t="s">
        <v>42</v>
      </c>
      <c r="E241" s="127" t="s">
        <v>20</v>
      </c>
      <c r="F241" s="214">
        <v>17250903</v>
      </c>
      <c r="G241" s="164" t="s">
        <v>19</v>
      </c>
      <c r="H241" s="215">
        <v>46002</v>
      </c>
      <c r="I241" s="148" t="s">
        <v>657</v>
      </c>
      <c r="J241" s="148" t="s">
        <v>658</v>
      </c>
      <c r="K241" s="166" t="s">
        <v>659</v>
      </c>
      <c r="L241" s="181">
        <v>170000</v>
      </c>
      <c r="M241" s="349">
        <v>45992</v>
      </c>
    </row>
    <row r="242" spans="1:13" ht="66" x14ac:dyDescent="0.2">
      <c r="A242" s="213" t="s">
        <v>13</v>
      </c>
      <c r="B242" s="121" t="s">
        <v>222</v>
      </c>
      <c r="C242" s="217" t="s">
        <v>660</v>
      </c>
      <c r="D242" s="121" t="s">
        <v>42</v>
      </c>
      <c r="E242" s="215">
        <v>45996</v>
      </c>
      <c r="F242" s="214">
        <v>17250904</v>
      </c>
      <c r="G242" s="164" t="s">
        <v>19</v>
      </c>
      <c r="H242" s="215">
        <v>46004</v>
      </c>
      <c r="I242" s="148" t="s">
        <v>661</v>
      </c>
      <c r="J242" s="148" t="s">
        <v>662</v>
      </c>
      <c r="K242" s="166" t="s">
        <v>663</v>
      </c>
      <c r="L242" s="181">
        <v>452200</v>
      </c>
      <c r="M242" s="349">
        <v>45992</v>
      </c>
    </row>
    <row r="243" spans="1:13" ht="49.5" x14ac:dyDescent="0.2">
      <c r="A243" s="213" t="s">
        <v>13</v>
      </c>
      <c r="B243" s="121" t="s">
        <v>222</v>
      </c>
      <c r="C243" s="217" t="s">
        <v>664</v>
      </c>
      <c r="D243" s="121" t="s">
        <v>42</v>
      </c>
      <c r="E243" s="215">
        <v>46003</v>
      </c>
      <c r="F243" s="214">
        <v>17250907</v>
      </c>
      <c r="G243" s="164" t="s">
        <v>19</v>
      </c>
      <c r="H243" s="215">
        <v>46006</v>
      </c>
      <c r="I243" s="148" t="s">
        <v>665</v>
      </c>
      <c r="J243" s="148" t="s">
        <v>666</v>
      </c>
      <c r="K243" s="216" t="s">
        <v>216</v>
      </c>
      <c r="L243" s="221">
        <v>1939700</v>
      </c>
      <c r="M243" s="349">
        <v>45992</v>
      </c>
    </row>
    <row r="244" spans="1:13" ht="49.5" x14ac:dyDescent="0.2">
      <c r="A244" s="213" t="s">
        <v>13</v>
      </c>
      <c r="B244" s="121" t="s">
        <v>222</v>
      </c>
      <c r="C244" s="217" t="s">
        <v>667</v>
      </c>
      <c r="D244" s="121" t="s">
        <v>42</v>
      </c>
      <c r="E244" s="215">
        <v>45995</v>
      </c>
      <c r="F244" s="214">
        <v>17250910</v>
      </c>
      <c r="G244" s="164" t="s">
        <v>19</v>
      </c>
      <c r="H244" s="215">
        <v>46007</v>
      </c>
      <c r="I244" s="148" t="s">
        <v>668</v>
      </c>
      <c r="J244" s="148" t="s">
        <v>669</v>
      </c>
      <c r="K244" s="166" t="s">
        <v>670</v>
      </c>
      <c r="L244" s="181">
        <v>239400402</v>
      </c>
      <c r="M244" s="349">
        <v>45992</v>
      </c>
    </row>
    <row r="245" spans="1:13" ht="99" x14ac:dyDescent="0.2">
      <c r="A245" s="213" t="s">
        <v>13</v>
      </c>
      <c r="B245" s="121" t="s">
        <v>222</v>
      </c>
      <c r="C245" s="217" t="s">
        <v>671</v>
      </c>
      <c r="D245" s="121" t="s">
        <v>42</v>
      </c>
      <c r="E245" s="215">
        <v>45992</v>
      </c>
      <c r="F245" s="214">
        <v>17250911</v>
      </c>
      <c r="G245" s="164" t="s">
        <v>19</v>
      </c>
      <c r="H245" s="215">
        <v>46007</v>
      </c>
      <c r="I245" s="148" t="s">
        <v>672</v>
      </c>
      <c r="J245" s="222" t="s">
        <v>673</v>
      </c>
      <c r="K245" s="166" t="s">
        <v>674</v>
      </c>
      <c r="L245" s="181">
        <v>535500</v>
      </c>
      <c r="M245" s="349">
        <v>45992</v>
      </c>
    </row>
    <row r="246" spans="1:13" ht="82.5" x14ac:dyDescent="0.2">
      <c r="A246" s="213" t="s">
        <v>13</v>
      </c>
      <c r="B246" s="121" t="s">
        <v>222</v>
      </c>
      <c r="C246" s="217" t="s">
        <v>675</v>
      </c>
      <c r="D246" s="121" t="s">
        <v>42</v>
      </c>
      <c r="E246" s="215">
        <v>46006</v>
      </c>
      <c r="F246" s="214">
        <v>17250915</v>
      </c>
      <c r="G246" s="164" t="s">
        <v>19</v>
      </c>
      <c r="H246" s="215">
        <v>46008</v>
      </c>
      <c r="I246" s="148" t="s">
        <v>676</v>
      </c>
      <c r="J246" s="148" t="s">
        <v>677</v>
      </c>
      <c r="K246" s="216" t="s">
        <v>678</v>
      </c>
      <c r="L246" s="181">
        <v>6326040</v>
      </c>
      <c r="M246" s="349">
        <v>45992</v>
      </c>
    </row>
    <row r="247" spans="1:13" ht="33" x14ac:dyDescent="0.2">
      <c r="A247" s="213" t="s">
        <v>13</v>
      </c>
      <c r="B247" s="121" t="s">
        <v>222</v>
      </c>
      <c r="C247" s="217" t="s">
        <v>679</v>
      </c>
      <c r="D247" s="121" t="s">
        <v>42</v>
      </c>
      <c r="E247" s="215">
        <v>46007</v>
      </c>
      <c r="F247" s="214">
        <v>17250917</v>
      </c>
      <c r="G247" s="164" t="s">
        <v>19</v>
      </c>
      <c r="H247" s="215">
        <v>46009</v>
      </c>
      <c r="I247" s="148" t="s">
        <v>680</v>
      </c>
      <c r="J247" s="148" t="s">
        <v>681</v>
      </c>
      <c r="K247" s="216" t="s">
        <v>174</v>
      </c>
      <c r="L247" s="181">
        <v>6944721</v>
      </c>
      <c r="M247" s="349">
        <v>45992</v>
      </c>
    </row>
    <row r="248" spans="1:13" ht="49.5" x14ac:dyDescent="0.2">
      <c r="A248" s="213" t="s">
        <v>13</v>
      </c>
      <c r="B248" s="125" t="s">
        <v>149</v>
      </c>
      <c r="C248" s="126" t="s">
        <v>20</v>
      </c>
      <c r="D248" s="121" t="s">
        <v>42</v>
      </c>
      <c r="E248" s="127" t="s">
        <v>20</v>
      </c>
      <c r="F248" s="214">
        <v>17250918</v>
      </c>
      <c r="G248" s="164" t="s">
        <v>19</v>
      </c>
      <c r="H248" s="215">
        <v>46009</v>
      </c>
      <c r="I248" s="148" t="s">
        <v>682</v>
      </c>
      <c r="J248" s="148" t="s">
        <v>683</v>
      </c>
      <c r="K248" s="166" t="s">
        <v>684</v>
      </c>
      <c r="L248" s="181">
        <v>207869</v>
      </c>
      <c r="M248" s="349">
        <v>45992</v>
      </c>
    </row>
    <row r="249" spans="1:13" ht="49.5" x14ac:dyDescent="0.2">
      <c r="A249" s="213" t="s">
        <v>13</v>
      </c>
      <c r="B249" s="121" t="s">
        <v>222</v>
      </c>
      <c r="C249" s="217" t="s">
        <v>685</v>
      </c>
      <c r="D249" s="121" t="s">
        <v>42</v>
      </c>
      <c r="E249" s="215">
        <v>46003</v>
      </c>
      <c r="F249" s="214">
        <v>17250921</v>
      </c>
      <c r="G249" s="164" t="s">
        <v>19</v>
      </c>
      <c r="H249" s="215">
        <v>46010</v>
      </c>
      <c r="I249" s="148" t="s">
        <v>686</v>
      </c>
      <c r="J249" s="148" t="s">
        <v>687</v>
      </c>
      <c r="K249" s="166" t="s">
        <v>688</v>
      </c>
      <c r="L249" s="181">
        <v>10472000</v>
      </c>
      <c r="M249" s="349">
        <v>45992</v>
      </c>
    </row>
    <row r="250" spans="1:13" ht="99" x14ac:dyDescent="0.2">
      <c r="A250" s="213" t="s">
        <v>13</v>
      </c>
      <c r="B250" s="121" t="s">
        <v>222</v>
      </c>
      <c r="C250" s="217" t="s">
        <v>689</v>
      </c>
      <c r="D250" s="121" t="s">
        <v>42</v>
      </c>
      <c r="E250" s="215">
        <v>46006</v>
      </c>
      <c r="F250" s="214">
        <v>17250922</v>
      </c>
      <c r="G250" s="164" t="s">
        <v>19</v>
      </c>
      <c r="H250" s="215">
        <v>46010</v>
      </c>
      <c r="I250" s="148" t="s">
        <v>690</v>
      </c>
      <c r="J250" s="148" t="s">
        <v>375</v>
      </c>
      <c r="K250" s="166" t="s">
        <v>376</v>
      </c>
      <c r="L250" s="181">
        <v>513129000</v>
      </c>
      <c r="M250" s="349">
        <v>45992</v>
      </c>
    </row>
    <row r="251" spans="1:13" ht="33" x14ac:dyDescent="0.2">
      <c r="A251" s="213" t="s">
        <v>13</v>
      </c>
      <c r="B251" s="121" t="s">
        <v>222</v>
      </c>
      <c r="C251" s="217" t="s">
        <v>691</v>
      </c>
      <c r="D251" s="121" t="s">
        <v>42</v>
      </c>
      <c r="E251" s="215">
        <v>46007</v>
      </c>
      <c r="F251" s="214">
        <v>17250932</v>
      </c>
      <c r="G251" s="164" t="s">
        <v>19</v>
      </c>
      <c r="H251" s="215">
        <v>46013</v>
      </c>
      <c r="I251" s="148" t="s">
        <v>692</v>
      </c>
      <c r="J251" s="148" t="s">
        <v>693</v>
      </c>
      <c r="K251" s="166" t="s">
        <v>694</v>
      </c>
      <c r="L251" s="181">
        <v>6568800</v>
      </c>
      <c r="M251" s="349">
        <v>45992</v>
      </c>
    </row>
    <row r="252" spans="1:13" ht="66" x14ac:dyDescent="0.2">
      <c r="A252" s="213" t="s">
        <v>13</v>
      </c>
      <c r="B252" s="121" t="s">
        <v>222</v>
      </c>
      <c r="C252" s="217" t="s">
        <v>695</v>
      </c>
      <c r="D252" s="121" t="s">
        <v>42</v>
      </c>
      <c r="E252" s="215">
        <v>46006</v>
      </c>
      <c r="F252" s="214">
        <v>17250933</v>
      </c>
      <c r="G252" s="164" t="s">
        <v>19</v>
      </c>
      <c r="H252" s="215">
        <v>46013</v>
      </c>
      <c r="I252" s="148" t="s">
        <v>696</v>
      </c>
      <c r="J252" s="148" t="s">
        <v>697</v>
      </c>
      <c r="K252" s="166" t="s">
        <v>698</v>
      </c>
      <c r="L252" s="181">
        <v>10529120</v>
      </c>
      <c r="M252" s="349">
        <v>45992</v>
      </c>
    </row>
    <row r="253" spans="1:13" ht="49.5" x14ac:dyDescent="0.2">
      <c r="A253" s="213" t="s">
        <v>13</v>
      </c>
      <c r="B253" s="121" t="s">
        <v>222</v>
      </c>
      <c r="C253" s="217" t="s">
        <v>699</v>
      </c>
      <c r="D253" s="121" t="s">
        <v>42</v>
      </c>
      <c r="E253" s="215">
        <v>46009</v>
      </c>
      <c r="F253" s="214">
        <v>17250941</v>
      </c>
      <c r="G253" s="164" t="s">
        <v>19</v>
      </c>
      <c r="H253" s="215">
        <v>46014</v>
      </c>
      <c r="I253" s="148" t="s">
        <v>700</v>
      </c>
      <c r="J253" s="117" t="s">
        <v>371</v>
      </c>
      <c r="K253" s="124" t="s">
        <v>372</v>
      </c>
      <c r="L253" s="181">
        <v>8509502</v>
      </c>
      <c r="M253" s="349">
        <v>45992</v>
      </c>
    </row>
    <row r="254" spans="1:13" ht="82.5" x14ac:dyDescent="0.2">
      <c r="A254" s="213" t="s">
        <v>13</v>
      </c>
      <c r="B254" s="112" t="s">
        <v>0</v>
      </c>
      <c r="C254" s="113" t="s">
        <v>113</v>
      </c>
      <c r="D254" s="112" t="s">
        <v>0</v>
      </c>
      <c r="E254" s="114">
        <v>45517</v>
      </c>
      <c r="F254" s="214">
        <v>17250943</v>
      </c>
      <c r="G254" s="164" t="s">
        <v>19</v>
      </c>
      <c r="H254" s="215">
        <v>46014</v>
      </c>
      <c r="I254" s="218" t="s">
        <v>701</v>
      </c>
      <c r="J254" s="118" t="s">
        <v>57</v>
      </c>
      <c r="K254" s="119" t="s">
        <v>21</v>
      </c>
      <c r="L254" s="181">
        <v>344730</v>
      </c>
      <c r="M254" s="349">
        <v>45992</v>
      </c>
    </row>
    <row r="255" spans="1:13" ht="66" x14ac:dyDescent="0.2">
      <c r="A255" s="213" t="s">
        <v>13</v>
      </c>
      <c r="B255" s="112" t="s">
        <v>0</v>
      </c>
      <c r="C255" s="113" t="s">
        <v>113</v>
      </c>
      <c r="D255" s="112" t="s">
        <v>0</v>
      </c>
      <c r="E255" s="114">
        <v>45517</v>
      </c>
      <c r="F255" s="214">
        <v>17250944</v>
      </c>
      <c r="G255" s="164" t="s">
        <v>19</v>
      </c>
      <c r="H255" s="215">
        <v>46014</v>
      </c>
      <c r="I255" s="218" t="s">
        <v>702</v>
      </c>
      <c r="J255" s="118" t="s">
        <v>57</v>
      </c>
      <c r="K255" s="119" t="s">
        <v>21</v>
      </c>
      <c r="L255" s="181">
        <v>282730</v>
      </c>
      <c r="M255" s="349">
        <v>45992</v>
      </c>
    </row>
    <row r="256" spans="1:13" ht="49.5" x14ac:dyDescent="0.2">
      <c r="A256" s="213" t="s">
        <v>13</v>
      </c>
      <c r="B256" s="125" t="s">
        <v>149</v>
      </c>
      <c r="C256" s="126" t="s">
        <v>20</v>
      </c>
      <c r="D256" s="121" t="s">
        <v>42</v>
      </c>
      <c r="E256" s="127" t="s">
        <v>20</v>
      </c>
      <c r="F256" s="214">
        <v>17250948</v>
      </c>
      <c r="G256" s="164" t="s">
        <v>19</v>
      </c>
      <c r="H256" s="215">
        <v>46014</v>
      </c>
      <c r="I256" s="148" t="s">
        <v>703</v>
      </c>
      <c r="J256" s="148" t="s">
        <v>71</v>
      </c>
      <c r="K256" s="166" t="s">
        <v>72</v>
      </c>
      <c r="L256" s="181">
        <v>142752</v>
      </c>
      <c r="M256" s="349">
        <v>45992</v>
      </c>
    </row>
    <row r="257" spans="1:13" ht="66" x14ac:dyDescent="0.2">
      <c r="A257" s="213" t="s">
        <v>13</v>
      </c>
      <c r="B257" s="125" t="s">
        <v>149</v>
      </c>
      <c r="C257" s="126" t="s">
        <v>20</v>
      </c>
      <c r="D257" s="121" t="s">
        <v>42</v>
      </c>
      <c r="E257" s="127" t="s">
        <v>20</v>
      </c>
      <c r="F257" s="214">
        <v>17250949</v>
      </c>
      <c r="G257" s="164" t="s">
        <v>19</v>
      </c>
      <c r="H257" s="215">
        <v>46014</v>
      </c>
      <c r="I257" s="148" t="s">
        <v>704</v>
      </c>
      <c r="J257" s="148" t="s">
        <v>705</v>
      </c>
      <c r="K257" s="166" t="s">
        <v>706</v>
      </c>
      <c r="L257" s="181">
        <v>111160</v>
      </c>
      <c r="M257" s="349">
        <v>45992</v>
      </c>
    </row>
    <row r="258" spans="1:13" ht="66" x14ac:dyDescent="0.2">
      <c r="A258" s="213" t="s">
        <v>13</v>
      </c>
      <c r="B258" s="37" t="s">
        <v>414</v>
      </c>
      <c r="C258" s="126" t="s">
        <v>20</v>
      </c>
      <c r="D258" s="121" t="s">
        <v>42</v>
      </c>
      <c r="E258" s="127" t="s">
        <v>20</v>
      </c>
      <c r="F258" s="214">
        <v>17250951</v>
      </c>
      <c r="G258" s="164" t="s">
        <v>19</v>
      </c>
      <c r="H258" s="215">
        <v>46017</v>
      </c>
      <c r="I258" s="148" t="s">
        <v>707</v>
      </c>
      <c r="J258" s="148" t="s">
        <v>666</v>
      </c>
      <c r="K258" s="216" t="s">
        <v>216</v>
      </c>
      <c r="L258" s="181">
        <v>981750</v>
      </c>
      <c r="M258" s="349">
        <v>45992</v>
      </c>
    </row>
    <row r="259" spans="1:13" ht="66" x14ac:dyDescent="0.2">
      <c r="A259" s="213" t="s">
        <v>13</v>
      </c>
      <c r="B259" s="37" t="s">
        <v>414</v>
      </c>
      <c r="C259" s="126" t="s">
        <v>20</v>
      </c>
      <c r="D259" s="121" t="s">
        <v>42</v>
      </c>
      <c r="E259" s="127" t="s">
        <v>20</v>
      </c>
      <c r="F259" s="214">
        <v>17250952</v>
      </c>
      <c r="G259" s="164" t="s">
        <v>19</v>
      </c>
      <c r="H259" s="215">
        <v>46017</v>
      </c>
      <c r="I259" s="148" t="s">
        <v>708</v>
      </c>
      <c r="J259" s="148" t="s">
        <v>709</v>
      </c>
      <c r="K259" s="166" t="s">
        <v>710</v>
      </c>
      <c r="L259" s="181">
        <v>1712886</v>
      </c>
      <c r="M259" s="349">
        <v>45992</v>
      </c>
    </row>
    <row r="260" spans="1:13" ht="115.5" x14ac:dyDescent="0.2">
      <c r="A260" s="213" t="s">
        <v>13</v>
      </c>
      <c r="B260" s="37" t="s">
        <v>414</v>
      </c>
      <c r="C260" s="126" t="s">
        <v>20</v>
      </c>
      <c r="D260" s="121" t="s">
        <v>42</v>
      </c>
      <c r="E260" s="127" t="s">
        <v>20</v>
      </c>
      <c r="F260" s="214">
        <v>17250953</v>
      </c>
      <c r="G260" s="164" t="s">
        <v>19</v>
      </c>
      <c r="H260" s="215">
        <v>46017</v>
      </c>
      <c r="I260" s="148" t="s">
        <v>711</v>
      </c>
      <c r="J260" s="148" t="s">
        <v>712</v>
      </c>
      <c r="K260" s="166" t="s">
        <v>713</v>
      </c>
      <c r="L260" s="181">
        <v>2829118</v>
      </c>
      <c r="M260" s="349">
        <v>45992</v>
      </c>
    </row>
    <row r="261" spans="1:13" ht="49.5" x14ac:dyDescent="0.2">
      <c r="A261" s="213" t="s">
        <v>13</v>
      </c>
      <c r="B261" s="112" t="s">
        <v>0</v>
      </c>
      <c r="C261" s="113" t="s">
        <v>113</v>
      </c>
      <c r="D261" s="112" t="s">
        <v>0</v>
      </c>
      <c r="E261" s="114">
        <v>45517</v>
      </c>
      <c r="F261" s="214">
        <v>17250954</v>
      </c>
      <c r="G261" s="164" t="s">
        <v>19</v>
      </c>
      <c r="H261" s="215">
        <v>46017</v>
      </c>
      <c r="I261" s="218" t="s">
        <v>714</v>
      </c>
      <c r="J261" s="118" t="s">
        <v>57</v>
      </c>
      <c r="K261" s="119" t="s">
        <v>21</v>
      </c>
      <c r="L261" s="181">
        <v>271730</v>
      </c>
      <c r="M261" s="349">
        <v>45992</v>
      </c>
    </row>
    <row r="262" spans="1:13" ht="49.5" x14ac:dyDescent="0.2">
      <c r="A262" s="213" t="s">
        <v>13</v>
      </c>
      <c r="B262" s="112" t="s">
        <v>0</v>
      </c>
      <c r="C262" s="113" t="s">
        <v>113</v>
      </c>
      <c r="D262" s="112" t="s">
        <v>0</v>
      </c>
      <c r="E262" s="114">
        <v>45517</v>
      </c>
      <c r="F262" s="214">
        <v>17250955</v>
      </c>
      <c r="G262" s="164" t="s">
        <v>19</v>
      </c>
      <c r="H262" s="215">
        <v>46020</v>
      </c>
      <c r="I262" s="218" t="s">
        <v>715</v>
      </c>
      <c r="J262" s="118" t="s">
        <v>57</v>
      </c>
      <c r="K262" s="119" t="s">
        <v>21</v>
      </c>
      <c r="L262" s="181">
        <v>340446</v>
      </c>
      <c r="M262" s="349">
        <v>45992</v>
      </c>
    </row>
    <row r="263" spans="1:13" ht="49.5" x14ac:dyDescent="0.2">
      <c r="A263" s="213" t="s">
        <v>13</v>
      </c>
      <c r="B263" s="112" t="s">
        <v>0</v>
      </c>
      <c r="C263" s="113" t="s">
        <v>113</v>
      </c>
      <c r="D263" s="112" t="s">
        <v>0</v>
      </c>
      <c r="E263" s="114">
        <v>45517</v>
      </c>
      <c r="F263" s="214">
        <v>17250956</v>
      </c>
      <c r="G263" s="164" t="s">
        <v>19</v>
      </c>
      <c r="H263" s="215">
        <v>46020</v>
      </c>
      <c r="I263" s="218" t="s">
        <v>716</v>
      </c>
      <c r="J263" s="118" t="s">
        <v>57</v>
      </c>
      <c r="K263" s="119" t="s">
        <v>21</v>
      </c>
      <c r="L263" s="181">
        <v>313446</v>
      </c>
      <c r="M263" s="349">
        <v>45992</v>
      </c>
    </row>
    <row r="264" spans="1:13" ht="49.5" x14ac:dyDescent="0.2">
      <c r="A264" s="213" t="s">
        <v>13</v>
      </c>
      <c r="B264" s="112" t="s">
        <v>0</v>
      </c>
      <c r="C264" s="113" t="s">
        <v>113</v>
      </c>
      <c r="D264" s="112" t="s">
        <v>0</v>
      </c>
      <c r="E264" s="114">
        <v>45517</v>
      </c>
      <c r="F264" s="214">
        <v>17250957</v>
      </c>
      <c r="G264" s="164" t="s">
        <v>19</v>
      </c>
      <c r="H264" s="215">
        <v>46020</v>
      </c>
      <c r="I264" s="218" t="s">
        <v>717</v>
      </c>
      <c r="J264" s="118" t="s">
        <v>57</v>
      </c>
      <c r="K264" s="119" t="s">
        <v>21</v>
      </c>
      <c r="L264" s="181">
        <v>372446</v>
      </c>
      <c r="M264" s="349">
        <v>45992</v>
      </c>
    </row>
    <row r="265" spans="1:13" ht="49.5" x14ac:dyDescent="0.2">
      <c r="A265" s="213" t="s">
        <v>13</v>
      </c>
      <c r="B265" s="112" t="s">
        <v>0</v>
      </c>
      <c r="C265" s="113" t="s">
        <v>113</v>
      </c>
      <c r="D265" s="112" t="s">
        <v>0</v>
      </c>
      <c r="E265" s="114">
        <v>45517</v>
      </c>
      <c r="F265" s="214">
        <v>17250958</v>
      </c>
      <c r="G265" s="164" t="s">
        <v>19</v>
      </c>
      <c r="H265" s="215">
        <v>46020</v>
      </c>
      <c r="I265" s="218" t="s">
        <v>718</v>
      </c>
      <c r="J265" s="118" t="s">
        <v>57</v>
      </c>
      <c r="K265" s="119" t="s">
        <v>21</v>
      </c>
      <c r="L265" s="181">
        <v>507446</v>
      </c>
      <c r="M265" s="349">
        <v>45992</v>
      </c>
    </row>
    <row r="266" spans="1:13" ht="82.5" x14ac:dyDescent="0.2">
      <c r="A266" s="213" t="s">
        <v>13</v>
      </c>
      <c r="B266" s="112" t="s">
        <v>0</v>
      </c>
      <c r="C266" s="113" t="s">
        <v>113</v>
      </c>
      <c r="D266" s="112" t="s">
        <v>0</v>
      </c>
      <c r="E266" s="114">
        <v>45517</v>
      </c>
      <c r="F266" s="214">
        <v>17250961</v>
      </c>
      <c r="G266" s="164" t="s">
        <v>19</v>
      </c>
      <c r="H266" s="215">
        <v>46020</v>
      </c>
      <c r="I266" s="218" t="s">
        <v>719</v>
      </c>
      <c r="J266" s="118" t="s">
        <v>57</v>
      </c>
      <c r="K266" s="119" t="s">
        <v>21</v>
      </c>
      <c r="L266" s="181">
        <v>412416</v>
      </c>
      <c r="M266" s="349">
        <v>45992</v>
      </c>
    </row>
    <row r="267" spans="1:13" ht="82.5" x14ac:dyDescent="0.2">
      <c r="A267" s="213" t="s">
        <v>13</v>
      </c>
      <c r="B267" s="112" t="s">
        <v>0</v>
      </c>
      <c r="C267" s="113" t="s">
        <v>113</v>
      </c>
      <c r="D267" s="112" t="s">
        <v>0</v>
      </c>
      <c r="E267" s="114">
        <v>45517</v>
      </c>
      <c r="F267" s="214">
        <v>17250962</v>
      </c>
      <c r="G267" s="164" t="s">
        <v>19</v>
      </c>
      <c r="H267" s="215">
        <v>46020</v>
      </c>
      <c r="I267" s="218" t="s">
        <v>720</v>
      </c>
      <c r="J267" s="118" t="s">
        <v>57</v>
      </c>
      <c r="K267" s="119" t="s">
        <v>21</v>
      </c>
      <c r="L267" s="181">
        <v>412416</v>
      </c>
      <c r="M267" s="349">
        <v>45992</v>
      </c>
    </row>
    <row r="268" spans="1:13" ht="115.5" x14ac:dyDescent="0.2">
      <c r="A268" s="213" t="s">
        <v>13</v>
      </c>
      <c r="B268" s="121" t="s">
        <v>222</v>
      </c>
      <c r="C268" s="217" t="s">
        <v>721</v>
      </c>
      <c r="D268" s="121" t="s">
        <v>42</v>
      </c>
      <c r="E268" s="215">
        <v>46010</v>
      </c>
      <c r="F268" s="214">
        <v>17250963</v>
      </c>
      <c r="G268" s="164" t="s">
        <v>19</v>
      </c>
      <c r="H268" s="215">
        <v>46020</v>
      </c>
      <c r="I268" s="148" t="s">
        <v>722</v>
      </c>
      <c r="J268" s="148" t="s">
        <v>375</v>
      </c>
      <c r="K268" s="166" t="s">
        <v>376</v>
      </c>
      <c r="L268" s="181">
        <v>98000000</v>
      </c>
      <c r="M268" s="349">
        <v>45992</v>
      </c>
    </row>
    <row r="269" spans="1:13" ht="82.5" x14ac:dyDescent="0.2">
      <c r="A269" s="213" t="s">
        <v>13</v>
      </c>
      <c r="B269" s="112" t="s">
        <v>0</v>
      </c>
      <c r="C269" s="113" t="s">
        <v>113</v>
      </c>
      <c r="D269" s="112" t="s">
        <v>0</v>
      </c>
      <c r="E269" s="114">
        <v>45517</v>
      </c>
      <c r="F269" s="214">
        <v>17250964</v>
      </c>
      <c r="G269" s="164" t="s">
        <v>19</v>
      </c>
      <c r="H269" s="215">
        <v>46020</v>
      </c>
      <c r="I269" s="218" t="s">
        <v>723</v>
      </c>
      <c r="J269" s="118" t="s">
        <v>57</v>
      </c>
      <c r="K269" s="119" t="s">
        <v>21</v>
      </c>
      <c r="L269" s="181">
        <v>156416</v>
      </c>
      <c r="M269" s="349">
        <v>45992</v>
      </c>
    </row>
    <row r="270" spans="1:13" ht="66" x14ac:dyDescent="0.2">
      <c r="A270" s="213" t="s">
        <v>13</v>
      </c>
      <c r="B270" s="112" t="s">
        <v>0</v>
      </c>
      <c r="C270" s="113" t="s">
        <v>113</v>
      </c>
      <c r="D270" s="112" t="s">
        <v>0</v>
      </c>
      <c r="E270" s="114">
        <v>45517</v>
      </c>
      <c r="F270" s="214">
        <v>17250965</v>
      </c>
      <c r="G270" s="164" t="s">
        <v>19</v>
      </c>
      <c r="H270" s="215">
        <v>46020</v>
      </c>
      <c r="I270" s="218" t="s">
        <v>724</v>
      </c>
      <c r="J270" s="118" t="s">
        <v>57</v>
      </c>
      <c r="K270" s="119" t="s">
        <v>21</v>
      </c>
      <c r="L270" s="181">
        <v>71778</v>
      </c>
      <c r="M270" s="349">
        <v>45992</v>
      </c>
    </row>
    <row r="271" spans="1:13" ht="49.5" x14ac:dyDescent="0.2">
      <c r="A271" s="213" t="s">
        <v>13</v>
      </c>
      <c r="B271" s="112" t="s">
        <v>0</v>
      </c>
      <c r="C271" s="113" t="s">
        <v>113</v>
      </c>
      <c r="D271" s="112" t="s">
        <v>0</v>
      </c>
      <c r="E271" s="114">
        <v>45517</v>
      </c>
      <c r="F271" s="214">
        <v>17250966</v>
      </c>
      <c r="G271" s="164" t="s">
        <v>19</v>
      </c>
      <c r="H271" s="215">
        <v>46020</v>
      </c>
      <c r="I271" s="218" t="s">
        <v>725</v>
      </c>
      <c r="J271" s="118" t="s">
        <v>57</v>
      </c>
      <c r="K271" s="119" t="s">
        <v>21</v>
      </c>
      <c r="L271" s="181">
        <v>184416</v>
      </c>
      <c r="M271" s="349">
        <v>45992</v>
      </c>
    </row>
    <row r="272" spans="1:13" ht="66" x14ac:dyDescent="0.2">
      <c r="A272" s="213" t="s">
        <v>13</v>
      </c>
      <c r="B272" s="112" t="s">
        <v>0</v>
      </c>
      <c r="C272" s="113" t="s">
        <v>113</v>
      </c>
      <c r="D272" s="112" t="s">
        <v>0</v>
      </c>
      <c r="E272" s="114">
        <v>45517</v>
      </c>
      <c r="F272" s="214">
        <v>17250967</v>
      </c>
      <c r="G272" s="164" t="s">
        <v>19</v>
      </c>
      <c r="H272" s="215">
        <v>46021</v>
      </c>
      <c r="I272" s="218" t="s">
        <v>726</v>
      </c>
      <c r="J272" s="118" t="s">
        <v>57</v>
      </c>
      <c r="K272" s="119" t="s">
        <v>21</v>
      </c>
      <c r="L272" s="181">
        <v>311474</v>
      </c>
      <c r="M272" s="349">
        <v>45992</v>
      </c>
    </row>
    <row r="273" spans="1:13" ht="66" x14ac:dyDescent="0.2">
      <c r="A273" s="213" t="s">
        <v>13</v>
      </c>
      <c r="B273" s="112" t="s">
        <v>0</v>
      </c>
      <c r="C273" s="113" t="s">
        <v>113</v>
      </c>
      <c r="D273" s="112" t="s">
        <v>0</v>
      </c>
      <c r="E273" s="114">
        <v>45517</v>
      </c>
      <c r="F273" s="214">
        <v>17250968</v>
      </c>
      <c r="G273" s="164" t="s">
        <v>19</v>
      </c>
      <c r="H273" s="215">
        <v>46021</v>
      </c>
      <c r="I273" s="218" t="s">
        <v>727</v>
      </c>
      <c r="J273" s="118" t="s">
        <v>57</v>
      </c>
      <c r="K273" s="119" t="s">
        <v>21</v>
      </c>
      <c r="L273" s="181">
        <v>338474</v>
      </c>
      <c r="M273" s="349">
        <v>45992</v>
      </c>
    </row>
    <row r="274" spans="1:13" ht="82.5" x14ac:dyDescent="0.2">
      <c r="A274" s="213" t="s">
        <v>13</v>
      </c>
      <c r="B274" s="112" t="s">
        <v>0</v>
      </c>
      <c r="C274" s="113" t="s">
        <v>113</v>
      </c>
      <c r="D274" s="112" t="s">
        <v>0</v>
      </c>
      <c r="E274" s="114">
        <v>45517</v>
      </c>
      <c r="F274" s="214">
        <v>17250969</v>
      </c>
      <c r="G274" s="164" t="s">
        <v>19</v>
      </c>
      <c r="H274" s="215">
        <v>46021</v>
      </c>
      <c r="I274" s="218" t="s">
        <v>728</v>
      </c>
      <c r="J274" s="118" t="s">
        <v>57</v>
      </c>
      <c r="K274" s="119" t="s">
        <v>21</v>
      </c>
      <c r="L274" s="181">
        <v>178474</v>
      </c>
      <c r="M274" s="349">
        <v>45992</v>
      </c>
    </row>
    <row r="275" spans="1:13" ht="99" x14ac:dyDescent="0.2">
      <c r="A275" s="213" t="s">
        <v>13</v>
      </c>
      <c r="B275" s="112" t="s">
        <v>0</v>
      </c>
      <c r="C275" s="113" t="s">
        <v>113</v>
      </c>
      <c r="D275" s="112" t="s">
        <v>0</v>
      </c>
      <c r="E275" s="114">
        <v>45517</v>
      </c>
      <c r="F275" s="214">
        <v>17250970</v>
      </c>
      <c r="G275" s="164" t="s">
        <v>19</v>
      </c>
      <c r="H275" s="215">
        <v>46021</v>
      </c>
      <c r="I275" s="218" t="s">
        <v>729</v>
      </c>
      <c r="J275" s="118" t="s">
        <v>57</v>
      </c>
      <c r="K275" s="119" t="s">
        <v>21</v>
      </c>
      <c r="L275" s="181">
        <v>178474</v>
      </c>
      <c r="M275" s="349">
        <v>45992</v>
      </c>
    </row>
    <row r="276" spans="1:13" ht="49.5" x14ac:dyDescent="0.2">
      <c r="A276" s="213" t="s">
        <v>13</v>
      </c>
      <c r="B276" s="121" t="s">
        <v>222</v>
      </c>
      <c r="C276" s="113" t="s">
        <v>730</v>
      </c>
      <c r="D276" s="121" t="s">
        <v>42</v>
      </c>
      <c r="E276" s="114">
        <v>46010</v>
      </c>
      <c r="F276" s="214">
        <v>17250971</v>
      </c>
      <c r="G276" s="164" t="s">
        <v>19</v>
      </c>
      <c r="H276" s="215">
        <v>46021</v>
      </c>
      <c r="I276" s="148" t="s">
        <v>731</v>
      </c>
      <c r="J276" s="148" t="s">
        <v>732</v>
      </c>
      <c r="K276" s="166" t="s">
        <v>733</v>
      </c>
      <c r="L276" s="181">
        <v>26703600</v>
      </c>
      <c r="M276" s="349">
        <v>45992</v>
      </c>
    </row>
    <row r="277" spans="1:13" ht="82.5" x14ac:dyDescent="0.2">
      <c r="A277" s="213" t="s">
        <v>13</v>
      </c>
      <c r="B277" s="112" t="s">
        <v>0</v>
      </c>
      <c r="C277" s="113" t="s">
        <v>113</v>
      </c>
      <c r="D277" s="112" t="s">
        <v>0</v>
      </c>
      <c r="E277" s="114">
        <v>45517</v>
      </c>
      <c r="F277" s="214">
        <v>17250973</v>
      </c>
      <c r="G277" s="164" t="s">
        <v>19</v>
      </c>
      <c r="H277" s="215">
        <v>46021</v>
      </c>
      <c r="I277" s="218" t="s">
        <v>734</v>
      </c>
      <c r="J277" s="118" t="s">
        <v>57</v>
      </c>
      <c r="K277" s="119" t="s">
        <v>21</v>
      </c>
      <c r="L277" s="181">
        <v>189474</v>
      </c>
      <c r="M277" s="349">
        <v>45992</v>
      </c>
    </row>
    <row r="278" spans="1:13" ht="49.5" x14ac:dyDescent="0.2">
      <c r="A278" s="213" t="s">
        <v>13</v>
      </c>
      <c r="B278" s="121" t="s">
        <v>222</v>
      </c>
      <c r="C278" s="113" t="s">
        <v>735</v>
      </c>
      <c r="D278" s="121" t="s">
        <v>42</v>
      </c>
      <c r="E278" s="114">
        <v>46014</v>
      </c>
      <c r="F278" s="214">
        <v>17250977</v>
      </c>
      <c r="G278" s="164" t="s">
        <v>19</v>
      </c>
      <c r="H278" s="215">
        <v>46021</v>
      </c>
      <c r="I278" s="148" t="s">
        <v>736</v>
      </c>
      <c r="J278" s="148" t="s">
        <v>737</v>
      </c>
      <c r="K278" s="166" t="s">
        <v>738</v>
      </c>
      <c r="L278" s="181">
        <v>414120000</v>
      </c>
      <c r="M278" s="349">
        <v>45992</v>
      </c>
    </row>
    <row r="279" spans="1:13" ht="49.5" x14ac:dyDescent="0.2">
      <c r="A279" s="213" t="s">
        <v>13</v>
      </c>
      <c r="B279" s="125" t="s">
        <v>149</v>
      </c>
      <c r="C279" s="126" t="s">
        <v>20</v>
      </c>
      <c r="D279" s="121" t="s">
        <v>42</v>
      </c>
      <c r="E279" s="127" t="s">
        <v>20</v>
      </c>
      <c r="F279" s="214">
        <v>17250978</v>
      </c>
      <c r="G279" s="164" t="s">
        <v>19</v>
      </c>
      <c r="H279" s="215">
        <v>46021</v>
      </c>
      <c r="I279" s="148" t="s">
        <v>739</v>
      </c>
      <c r="J279" s="148" t="s">
        <v>740</v>
      </c>
      <c r="K279" s="166" t="s">
        <v>741</v>
      </c>
      <c r="L279" s="181">
        <v>170000</v>
      </c>
      <c r="M279" s="349">
        <v>45992</v>
      </c>
    </row>
    <row r="280" spans="1:13" ht="49.5" x14ac:dyDescent="0.2">
      <c r="A280" s="213" t="s">
        <v>13</v>
      </c>
      <c r="B280" s="125" t="s">
        <v>149</v>
      </c>
      <c r="C280" s="126" t="s">
        <v>20</v>
      </c>
      <c r="D280" s="121" t="s">
        <v>42</v>
      </c>
      <c r="E280" s="127" t="s">
        <v>20</v>
      </c>
      <c r="F280" s="214">
        <v>17250979</v>
      </c>
      <c r="G280" s="164" t="s">
        <v>19</v>
      </c>
      <c r="H280" s="215">
        <v>46021</v>
      </c>
      <c r="I280" s="148" t="s">
        <v>742</v>
      </c>
      <c r="J280" s="148" t="s">
        <v>743</v>
      </c>
      <c r="K280" s="166" t="s">
        <v>744</v>
      </c>
      <c r="L280" s="181">
        <v>170000</v>
      </c>
      <c r="M280" s="349">
        <v>45992</v>
      </c>
    </row>
    <row r="281" spans="1:13" ht="66" x14ac:dyDescent="0.2">
      <c r="A281" s="213" t="s">
        <v>13</v>
      </c>
      <c r="B281" s="112" t="s">
        <v>0</v>
      </c>
      <c r="C281" s="113" t="s">
        <v>113</v>
      </c>
      <c r="D281" s="112" t="s">
        <v>0</v>
      </c>
      <c r="E281" s="114">
        <v>45517</v>
      </c>
      <c r="F281" s="214">
        <v>17250982</v>
      </c>
      <c r="G281" s="164" t="s">
        <v>19</v>
      </c>
      <c r="H281" s="215">
        <v>46021</v>
      </c>
      <c r="I281" s="218" t="s">
        <v>745</v>
      </c>
      <c r="J281" s="118" t="s">
        <v>57</v>
      </c>
      <c r="K281" s="119" t="s">
        <v>21</v>
      </c>
      <c r="L281" s="181">
        <v>959808</v>
      </c>
      <c r="M281" s="349">
        <v>45992</v>
      </c>
    </row>
    <row r="282" spans="1:13" ht="82.5" x14ac:dyDescent="0.2">
      <c r="A282" s="213" t="s">
        <v>13</v>
      </c>
      <c r="B282" s="112" t="s">
        <v>0</v>
      </c>
      <c r="C282" s="113" t="s">
        <v>113</v>
      </c>
      <c r="D282" s="112" t="s">
        <v>0</v>
      </c>
      <c r="E282" s="114">
        <v>45517</v>
      </c>
      <c r="F282" s="214">
        <v>17250983</v>
      </c>
      <c r="G282" s="164" t="s">
        <v>19</v>
      </c>
      <c r="H282" s="215">
        <v>46021</v>
      </c>
      <c r="I282" s="218" t="s">
        <v>746</v>
      </c>
      <c r="J282" s="118" t="s">
        <v>57</v>
      </c>
      <c r="K282" s="119" t="s">
        <v>21</v>
      </c>
      <c r="L282" s="181">
        <v>959808</v>
      </c>
      <c r="M282" s="349">
        <v>45992</v>
      </c>
    </row>
    <row r="283" spans="1:13" ht="66" x14ac:dyDescent="0.2">
      <c r="A283" s="213" t="s">
        <v>13</v>
      </c>
      <c r="B283" s="112" t="s">
        <v>0</v>
      </c>
      <c r="C283" s="113" t="s">
        <v>113</v>
      </c>
      <c r="D283" s="112" t="s">
        <v>0</v>
      </c>
      <c r="E283" s="114">
        <v>45517</v>
      </c>
      <c r="F283" s="214">
        <v>17250984</v>
      </c>
      <c r="G283" s="164" t="s">
        <v>19</v>
      </c>
      <c r="H283" s="215">
        <v>46021</v>
      </c>
      <c r="I283" s="218" t="s">
        <v>747</v>
      </c>
      <c r="J283" s="118" t="s">
        <v>57</v>
      </c>
      <c r="K283" s="119" t="s">
        <v>21</v>
      </c>
      <c r="L283" s="181">
        <v>842808</v>
      </c>
      <c r="M283" s="349">
        <v>45992</v>
      </c>
    </row>
    <row r="284" spans="1:13" ht="82.5" x14ac:dyDescent="0.2">
      <c r="A284" s="213" t="s">
        <v>13</v>
      </c>
      <c r="B284" s="112" t="s">
        <v>0</v>
      </c>
      <c r="C284" s="113" t="s">
        <v>113</v>
      </c>
      <c r="D284" s="112" t="s">
        <v>0</v>
      </c>
      <c r="E284" s="114">
        <v>45517</v>
      </c>
      <c r="F284" s="214">
        <v>17250985</v>
      </c>
      <c r="G284" s="164" t="s">
        <v>19</v>
      </c>
      <c r="H284" s="215">
        <v>46021</v>
      </c>
      <c r="I284" s="218" t="s">
        <v>748</v>
      </c>
      <c r="J284" s="118" t="s">
        <v>57</v>
      </c>
      <c r="K284" s="119" t="s">
        <v>21</v>
      </c>
      <c r="L284" s="181">
        <v>842808</v>
      </c>
      <c r="M284" s="349">
        <v>45992</v>
      </c>
    </row>
    <row r="285" spans="1:13" ht="33" x14ac:dyDescent="0.2">
      <c r="A285" s="213" t="s">
        <v>13</v>
      </c>
      <c r="B285" s="125" t="s">
        <v>149</v>
      </c>
      <c r="C285" s="126" t="s">
        <v>20</v>
      </c>
      <c r="D285" s="121" t="s">
        <v>42</v>
      </c>
      <c r="E285" s="127" t="s">
        <v>20</v>
      </c>
      <c r="F285" s="214">
        <v>17250986</v>
      </c>
      <c r="G285" s="164" t="s">
        <v>19</v>
      </c>
      <c r="H285" s="215">
        <v>46022</v>
      </c>
      <c r="I285" s="148" t="s">
        <v>749</v>
      </c>
      <c r="J285" s="148" t="s">
        <v>211</v>
      </c>
      <c r="K285" s="166" t="s">
        <v>170</v>
      </c>
      <c r="L285" s="181">
        <v>139300</v>
      </c>
      <c r="M285" s="349">
        <v>45992</v>
      </c>
    </row>
    <row r="286" spans="1:13" ht="36" x14ac:dyDescent="0.2">
      <c r="A286" s="58" t="s">
        <v>40</v>
      </c>
      <c r="B286" s="49" t="s">
        <v>0</v>
      </c>
      <c r="C286" s="73" t="s">
        <v>113</v>
      </c>
      <c r="D286" s="112" t="s">
        <v>0</v>
      </c>
      <c r="E286" s="51">
        <v>45517</v>
      </c>
      <c r="F286" s="46" t="s">
        <v>18</v>
      </c>
      <c r="G286" s="44">
        <v>18250261</v>
      </c>
      <c r="H286" s="45">
        <v>45964</v>
      </c>
      <c r="I286" s="46" t="s">
        <v>189</v>
      </c>
      <c r="J286" s="53" t="s">
        <v>57</v>
      </c>
      <c r="K286" s="54" t="s">
        <v>21</v>
      </c>
      <c r="L286" s="48">
        <v>353496</v>
      </c>
      <c r="M286" s="350">
        <v>45962</v>
      </c>
    </row>
    <row r="287" spans="1:13" ht="36" x14ac:dyDescent="0.2">
      <c r="A287" s="58" t="s">
        <v>40</v>
      </c>
      <c r="B287" s="49" t="s">
        <v>0</v>
      </c>
      <c r="C287" s="73" t="s">
        <v>113</v>
      </c>
      <c r="D287" s="112" t="s">
        <v>0</v>
      </c>
      <c r="E287" s="51">
        <v>45517</v>
      </c>
      <c r="F287" s="46" t="s">
        <v>18</v>
      </c>
      <c r="G287" s="44">
        <v>18250268</v>
      </c>
      <c r="H287" s="45">
        <v>45971</v>
      </c>
      <c r="I287" s="46" t="s">
        <v>750</v>
      </c>
      <c r="J287" s="53" t="s">
        <v>57</v>
      </c>
      <c r="K287" s="54" t="s">
        <v>21</v>
      </c>
      <c r="L287" s="48">
        <v>302524</v>
      </c>
      <c r="M287" s="350">
        <v>45962</v>
      </c>
    </row>
    <row r="288" spans="1:13" ht="36" x14ac:dyDescent="0.2">
      <c r="A288" s="58" t="s">
        <v>40</v>
      </c>
      <c r="B288" s="49" t="s">
        <v>0</v>
      </c>
      <c r="C288" s="73" t="s">
        <v>113</v>
      </c>
      <c r="D288" s="112" t="s">
        <v>0</v>
      </c>
      <c r="E288" s="51">
        <v>45517</v>
      </c>
      <c r="F288" s="46" t="s">
        <v>18</v>
      </c>
      <c r="G288" s="44">
        <v>18250269</v>
      </c>
      <c r="H288" s="45">
        <v>45971</v>
      </c>
      <c r="I288" s="46" t="s">
        <v>751</v>
      </c>
      <c r="J288" s="53" t="s">
        <v>57</v>
      </c>
      <c r="K288" s="54" t="s">
        <v>21</v>
      </c>
      <c r="L288" s="48">
        <v>302524</v>
      </c>
      <c r="M288" s="350">
        <v>45962</v>
      </c>
    </row>
    <row r="289" spans="1:13" ht="36" x14ac:dyDescent="0.2">
      <c r="A289" s="58" t="s">
        <v>40</v>
      </c>
      <c r="B289" s="121" t="s">
        <v>222</v>
      </c>
      <c r="C289" s="63" t="s">
        <v>752</v>
      </c>
      <c r="D289" s="121" t="s">
        <v>42</v>
      </c>
      <c r="E289" s="223">
        <v>45972</v>
      </c>
      <c r="F289" s="58" t="s">
        <v>102</v>
      </c>
      <c r="G289" s="44">
        <v>18250277</v>
      </c>
      <c r="H289" s="45">
        <v>45975</v>
      </c>
      <c r="I289" s="46" t="s">
        <v>753</v>
      </c>
      <c r="J289" s="46" t="s">
        <v>371</v>
      </c>
      <c r="K289" s="47" t="s">
        <v>214</v>
      </c>
      <c r="L289" s="48">
        <v>65976109</v>
      </c>
      <c r="M289" s="350">
        <v>45962</v>
      </c>
    </row>
    <row r="290" spans="1:13" ht="30" x14ac:dyDescent="0.2">
      <c r="A290" s="58" t="s">
        <v>40</v>
      </c>
      <c r="B290" s="49" t="s">
        <v>0</v>
      </c>
      <c r="C290" s="73" t="s">
        <v>113</v>
      </c>
      <c r="D290" s="112" t="s">
        <v>0</v>
      </c>
      <c r="E290" s="51">
        <v>45517</v>
      </c>
      <c r="F290" s="46" t="s">
        <v>18</v>
      </c>
      <c r="G290" s="44">
        <v>18250278</v>
      </c>
      <c r="H290" s="45">
        <v>45975</v>
      </c>
      <c r="I290" s="46" t="s">
        <v>754</v>
      </c>
      <c r="J290" s="53" t="s">
        <v>57</v>
      </c>
      <c r="K290" s="54" t="s">
        <v>21</v>
      </c>
      <c r="L290" s="48">
        <v>57000</v>
      </c>
      <c r="M290" s="350">
        <v>45962</v>
      </c>
    </row>
    <row r="291" spans="1:13" ht="36" x14ac:dyDescent="0.2">
      <c r="A291" s="58" t="s">
        <v>40</v>
      </c>
      <c r="B291" s="49" t="s">
        <v>0</v>
      </c>
      <c r="C291" s="73" t="s">
        <v>113</v>
      </c>
      <c r="D291" s="112" t="s">
        <v>0</v>
      </c>
      <c r="E291" s="51">
        <v>45517</v>
      </c>
      <c r="F291" s="46" t="s">
        <v>18</v>
      </c>
      <c r="G291" s="44">
        <v>18250281</v>
      </c>
      <c r="H291" s="45">
        <v>45979</v>
      </c>
      <c r="I291" s="46" t="s">
        <v>755</v>
      </c>
      <c r="J291" s="53" t="s">
        <v>57</v>
      </c>
      <c r="K291" s="54" t="s">
        <v>21</v>
      </c>
      <c r="L291" s="48">
        <v>356012</v>
      </c>
      <c r="M291" s="350">
        <v>45962</v>
      </c>
    </row>
    <row r="292" spans="1:13" ht="36" x14ac:dyDescent="0.2">
      <c r="A292" s="58" t="s">
        <v>40</v>
      </c>
      <c r="B292" s="49" t="s">
        <v>0</v>
      </c>
      <c r="C292" s="73" t="s">
        <v>113</v>
      </c>
      <c r="D292" s="112" t="s">
        <v>0</v>
      </c>
      <c r="E292" s="51">
        <v>45517</v>
      </c>
      <c r="F292" s="46" t="s">
        <v>18</v>
      </c>
      <c r="G292" s="44">
        <v>18250289</v>
      </c>
      <c r="H292" s="45">
        <v>45986</v>
      </c>
      <c r="I292" s="46" t="s">
        <v>756</v>
      </c>
      <c r="J292" s="53" t="s">
        <v>57</v>
      </c>
      <c r="K292" s="54" t="s">
        <v>21</v>
      </c>
      <c r="L292" s="48">
        <v>369410</v>
      </c>
      <c r="M292" s="350">
        <v>45962</v>
      </c>
    </row>
    <row r="293" spans="1:13" ht="36" x14ac:dyDescent="0.2">
      <c r="A293" s="58" t="s">
        <v>40</v>
      </c>
      <c r="B293" s="49" t="s">
        <v>0</v>
      </c>
      <c r="C293" s="73" t="s">
        <v>113</v>
      </c>
      <c r="D293" s="112" t="s">
        <v>0</v>
      </c>
      <c r="E293" s="51">
        <v>45517</v>
      </c>
      <c r="F293" s="46" t="s">
        <v>18</v>
      </c>
      <c r="G293" s="44">
        <v>18250293</v>
      </c>
      <c r="H293" s="45">
        <v>45989</v>
      </c>
      <c r="I293" s="46" t="s">
        <v>189</v>
      </c>
      <c r="J293" s="53" t="s">
        <v>57</v>
      </c>
      <c r="K293" s="54" t="s">
        <v>21</v>
      </c>
      <c r="L293" s="48">
        <v>424212</v>
      </c>
      <c r="M293" s="350">
        <v>45962</v>
      </c>
    </row>
    <row r="294" spans="1:13" ht="24" x14ac:dyDescent="0.2">
      <c r="A294" s="58" t="s">
        <v>40</v>
      </c>
      <c r="B294" s="121" t="s">
        <v>222</v>
      </c>
      <c r="C294" s="224" t="s">
        <v>145</v>
      </c>
      <c r="D294" s="121" t="s">
        <v>42</v>
      </c>
      <c r="E294" s="43">
        <v>45636</v>
      </c>
      <c r="F294" s="46" t="s">
        <v>18</v>
      </c>
      <c r="G294" s="44">
        <v>18250294</v>
      </c>
      <c r="H294" s="45">
        <v>45989</v>
      </c>
      <c r="I294" s="46" t="s">
        <v>757</v>
      </c>
      <c r="J294" s="46" t="s">
        <v>146</v>
      </c>
      <c r="K294" s="47" t="s">
        <v>147</v>
      </c>
      <c r="L294" s="48">
        <v>3213036</v>
      </c>
      <c r="M294" s="350">
        <v>45962</v>
      </c>
    </row>
    <row r="295" spans="1:13" ht="36" x14ac:dyDescent="0.2">
      <c r="A295" s="58" t="s">
        <v>40</v>
      </c>
      <c r="B295" s="49" t="s">
        <v>0</v>
      </c>
      <c r="C295" s="73" t="s">
        <v>113</v>
      </c>
      <c r="D295" s="112" t="s">
        <v>0</v>
      </c>
      <c r="E295" s="51">
        <v>45517</v>
      </c>
      <c r="F295" s="46" t="s">
        <v>18</v>
      </c>
      <c r="G295" s="44">
        <v>18250295</v>
      </c>
      <c r="H295" s="45">
        <v>45989</v>
      </c>
      <c r="I295" s="46" t="s">
        <v>756</v>
      </c>
      <c r="J295" s="53" t="s">
        <v>57</v>
      </c>
      <c r="K295" s="54" t="s">
        <v>21</v>
      </c>
      <c r="L295" s="48">
        <v>357580</v>
      </c>
      <c r="M295" s="350">
        <v>45962</v>
      </c>
    </row>
    <row r="296" spans="1:13" ht="24" x14ac:dyDescent="0.2">
      <c r="A296" s="58" t="s">
        <v>14</v>
      </c>
      <c r="B296" s="66" t="s">
        <v>16</v>
      </c>
      <c r="C296" s="46" t="s">
        <v>758</v>
      </c>
      <c r="D296" s="148" t="s">
        <v>16</v>
      </c>
      <c r="E296" s="104">
        <v>45678</v>
      </c>
      <c r="F296" s="46" t="s">
        <v>18</v>
      </c>
      <c r="G296" s="44">
        <v>1250156</v>
      </c>
      <c r="H296" s="45">
        <v>45979</v>
      </c>
      <c r="I296" s="46" t="s">
        <v>759</v>
      </c>
      <c r="J296" s="46" t="s">
        <v>105</v>
      </c>
      <c r="K296" s="47" t="s">
        <v>106</v>
      </c>
      <c r="L296" s="225">
        <v>274620</v>
      </c>
      <c r="M296" s="350">
        <v>45962</v>
      </c>
    </row>
    <row r="297" spans="1:13" ht="24" x14ac:dyDescent="0.2">
      <c r="A297" s="58" t="s">
        <v>14</v>
      </c>
      <c r="B297" s="121" t="s">
        <v>222</v>
      </c>
      <c r="C297" s="46" t="s">
        <v>760</v>
      </c>
      <c r="D297" s="121" t="s">
        <v>42</v>
      </c>
      <c r="E297" s="104">
        <v>45978</v>
      </c>
      <c r="F297" s="58" t="s">
        <v>102</v>
      </c>
      <c r="G297" s="44">
        <v>1250159</v>
      </c>
      <c r="H297" s="45">
        <v>45980</v>
      </c>
      <c r="I297" s="46" t="s">
        <v>761</v>
      </c>
      <c r="J297" s="46" t="s">
        <v>762</v>
      </c>
      <c r="K297" s="47" t="s">
        <v>670</v>
      </c>
      <c r="L297" s="225">
        <v>180042349</v>
      </c>
      <c r="M297" s="350">
        <v>45962</v>
      </c>
    </row>
    <row r="298" spans="1:13" ht="24" x14ac:dyDescent="0.2">
      <c r="A298" s="58" t="s">
        <v>14</v>
      </c>
      <c r="B298" s="121" t="s">
        <v>222</v>
      </c>
      <c r="C298" s="46" t="s">
        <v>763</v>
      </c>
      <c r="D298" s="121" t="s">
        <v>42</v>
      </c>
      <c r="E298" s="104">
        <v>45978</v>
      </c>
      <c r="F298" s="58" t="s">
        <v>102</v>
      </c>
      <c r="G298" s="44">
        <v>1250161</v>
      </c>
      <c r="H298" s="45">
        <v>45982</v>
      </c>
      <c r="I298" s="46" t="s">
        <v>764</v>
      </c>
      <c r="J298" s="46" t="s">
        <v>765</v>
      </c>
      <c r="K298" s="47" t="s">
        <v>766</v>
      </c>
      <c r="L298" s="225">
        <v>23220602</v>
      </c>
      <c r="M298" s="350">
        <v>45962</v>
      </c>
    </row>
    <row r="299" spans="1:13" x14ac:dyDescent="0.2">
      <c r="A299" s="58" t="s">
        <v>14</v>
      </c>
      <c r="B299" s="121" t="s">
        <v>222</v>
      </c>
      <c r="C299" s="46" t="s">
        <v>767</v>
      </c>
      <c r="D299" s="121" t="s">
        <v>42</v>
      </c>
      <c r="E299" s="104">
        <v>45978</v>
      </c>
      <c r="F299" s="58" t="s">
        <v>102</v>
      </c>
      <c r="G299" s="44">
        <v>1250162</v>
      </c>
      <c r="H299" s="45">
        <v>45982</v>
      </c>
      <c r="I299" s="46" t="s">
        <v>768</v>
      </c>
      <c r="J299" s="46" t="s">
        <v>769</v>
      </c>
      <c r="K299" s="47" t="s">
        <v>770</v>
      </c>
      <c r="L299" s="225">
        <v>79971046</v>
      </c>
      <c r="M299" s="350">
        <v>45962</v>
      </c>
    </row>
    <row r="300" spans="1:13" ht="24" x14ac:dyDescent="0.2">
      <c r="A300" s="58" t="s">
        <v>14</v>
      </c>
      <c r="B300" s="93" t="s">
        <v>149</v>
      </c>
      <c r="C300" s="226" t="s">
        <v>12</v>
      </c>
      <c r="D300" s="121" t="s">
        <v>42</v>
      </c>
      <c r="E300" s="94" t="s">
        <v>12</v>
      </c>
      <c r="F300" s="58" t="s">
        <v>102</v>
      </c>
      <c r="G300" s="44">
        <v>1250164</v>
      </c>
      <c r="H300" s="45">
        <v>45987</v>
      </c>
      <c r="I300" s="46" t="s">
        <v>771</v>
      </c>
      <c r="J300" s="46" t="s">
        <v>772</v>
      </c>
      <c r="K300" s="47" t="s">
        <v>773</v>
      </c>
      <c r="L300" s="225">
        <v>200391</v>
      </c>
      <c r="M300" s="350">
        <v>45962</v>
      </c>
    </row>
    <row r="301" spans="1:13" ht="24" x14ac:dyDescent="0.2">
      <c r="A301" s="58" t="s">
        <v>14</v>
      </c>
      <c r="B301" s="121" t="s">
        <v>222</v>
      </c>
      <c r="C301" s="46" t="s">
        <v>774</v>
      </c>
      <c r="D301" s="121" t="s">
        <v>42</v>
      </c>
      <c r="E301" s="104">
        <v>45966</v>
      </c>
      <c r="F301" s="58" t="s">
        <v>102</v>
      </c>
      <c r="G301" s="44">
        <v>1250165</v>
      </c>
      <c r="H301" s="45">
        <v>45989</v>
      </c>
      <c r="I301" s="46" t="s">
        <v>775</v>
      </c>
      <c r="J301" s="46" t="s">
        <v>776</v>
      </c>
      <c r="K301" s="47" t="s">
        <v>777</v>
      </c>
      <c r="L301" s="225">
        <v>188983498</v>
      </c>
      <c r="M301" s="350">
        <v>45962</v>
      </c>
    </row>
    <row r="302" spans="1:13" ht="24" x14ac:dyDescent="0.2">
      <c r="A302" s="58" t="s">
        <v>14</v>
      </c>
      <c r="B302" s="93" t="s">
        <v>149</v>
      </c>
      <c r="C302" s="226" t="s">
        <v>12</v>
      </c>
      <c r="D302" s="121" t="s">
        <v>42</v>
      </c>
      <c r="E302" s="94" t="s">
        <v>12</v>
      </c>
      <c r="F302" s="58" t="s">
        <v>102</v>
      </c>
      <c r="G302" s="44">
        <v>1250166</v>
      </c>
      <c r="H302" s="45">
        <v>45988</v>
      </c>
      <c r="I302" s="46" t="s">
        <v>778</v>
      </c>
      <c r="J302" s="46" t="s">
        <v>779</v>
      </c>
      <c r="K302" s="47" t="s">
        <v>780</v>
      </c>
      <c r="L302" s="225">
        <v>35700</v>
      </c>
      <c r="M302" s="350">
        <v>45962</v>
      </c>
    </row>
    <row r="303" spans="1:13" ht="24" x14ac:dyDescent="0.2">
      <c r="A303" s="58" t="s">
        <v>37</v>
      </c>
      <c r="B303" s="93" t="s">
        <v>149</v>
      </c>
      <c r="C303" s="226" t="s">
        <v>12</v>
      </c>
      <c r="D303" s="121" t="s">
        <v>42</v>
      </c>
      <c r="E303" s="94" t="s">
        <v>12</v>
      </c>
      <c r="F303" s="58" t="s">
        <v>102</v>
      </c>
      <c r="G303" s="82">
        <v>2250403</v>
      </c>
      <c r="H303" s="45">
        <v>45965</v>
      </c>
      <c r="I303" s="46" t="s">
        <v>781</v>
      </c>
      <c r="J303" s="46" t="s">
        <v>782</v>
      </c>
      <c r="K303" s="47" t="s">
        <v>783</v>
      </c>
      <c r="L303" s="48">
        <v>205000</v>
      </c>
      <c r="M303" s="350">
        <v>45962</v>
      </c>
    </row>
    <row r="304" spans="1:13" x14ac:dyDescent="0.2">
      <c r="A304" s="58" t="s">
        <v>37</v>
      </c>
      <c r="B304" s="93" t="s">
        <v>149</v>
      </c>
      <c r="C304" s="226" t="s">
        <v>12</v>
      </c>
      <c r="D304" s="121" t="s">
        <v>42</v>
      </c>
      <c r="E304" s="94" t="s">
        <v>12</v>
      </c>
      <c r="F304" s="58" t="s">
        <v>102</v>
      </c>
      <c r="G304" s="82">
        <v>2250404</v>
      </c>
      <c r="H304" s="45">
        <v>45967</v>
      </c>
      <c r="I304" s="46" t="s">
        <v>784</v>
      </c>
      <c r="J304" s="46" t="s">
        <v>73</v>
      </c>
      <c r="K304" s="47" t="s">
        <v>75</v>
      </c>
      <c r="L304" s="48">
        <v>107100</v>
      </c>
      <c r="M304" s="350">
        <v>45962</v>
      </c>
    </row>
    <row r="305" spans="1:13" ht="24" x14ac:dyDescent="0.2">
      <c r="A305" s="58" t="s">
        <v>37</v>
      </c>
      <c r="B305" s="93" t="s">
        <v>149</v>
      </c>
      <c r="C305" s="226" t="s">
        <v>12</v>
      </c>
      <c r="D305" s="121" t="s">
        <v>42</v>
      </c>
      <c r="E305" s="94" t="s">
        <v>12</v>
      </c>
      <c r="F305" s="58" t="s">
        <v>102</v>
      </c>
      <c r="G305" s="82">
        <v>2250405</v>
      </c>
      <c r="H305" s="45">
        <v>45967</v>
      </c>
      <c r="I305" s="46" t="s">
        <v>785</v>
      </c>
      <c r="J305" s="46" t="s">
        <v>190</v>
      </c>
      <c r="K305" s="47" t="s">
        <v>191</v>
      </c>
      <c r="L305" s="48">
        <v>198135</v>
      </c>
      <c r="M305" s="350">
        <v>45962</v>
      </c>
    </row>
    <row r="306" spans="1:13" ht="24" x14ac:dyDescent="0.2">
      <c r="A306" s="58" t="s">
        <v>37</v>
      </c>
      <c r="B306" s="93" t="s">
        <v>149</v>
      </c>
      <c r="C306" s="226" t="s">
        <v>12</v>
      </c>
      <c r="D306" s="121" t="s">
        <v>42</v>
      </c>
      <c r="E306" s="94" t="s">
        <v>12</v>
      </c>
      <c r="F306" s="58" t="s">
        <v>102</v>
      </c>
      <c r="G306" s="82">
        <v>2250407</v>
      </c>
      <c r="H306" s="45">
        <v>45967</v>
      </c>
      <c r="I306" s="46" t="s">
        <v>786</v>
      </c>
      <c r="J306" s="46" t="s">
        <v>787</v>
      </c>
      <c r="K306" s="47" t="s">
        <v>788</v>
      </c>
      <c r="L306" s="48">
        <v>41055</v>
      </c>
      <c r="M306" s="350">
        <v>45962</v>
      </c>
    </row>
    <row r="307" spans="1:13" ht="30" x14ac:dyDescent="0.2">
      <c r="A307" s="58" t="s">
        <v>37</v>
      </c>
      <c r="B307" s="49" t="s">
        <v>0</v>
      </c>
      <c r="C307" s="73" t="s">
        <v>113</v>
      </c>
      <c r="D307" s="112" t="s">
        <v>0</v>
      </c>
      <c r="E307" s="51">
        <v>45517</v>
      </c>
      <c r="F307" s="58" t="s">
        <v>102</v>
      </c>
      <c r="G307" s="82">
        <v>2250408</v>
      </c>
      <c r="H307" s="45">
        <v>45967</v>
      </c>
      <c r="I307" s="46" t="s">
        <v>789</v>
      </c>
      <c r="J307" s="53" t="s">
        <v>57</v>
      </c>
      <c r="K307" s="54" t="s">
        <v>21</v>
      </c>
      <c r="L307" s="48">
        <v>623230</v>
      </c>
      <c r="M307" s="350">
        <v>45962</v>
      </c>
    </row>
    <row r="308" spans="1:13" x14ac:dyDescent="0.2">
      <c r="A308" s="58" t="s">
        <v>37</v>
      </c>
      <c r="B308" s="93" t="s">
        <v>149</v>
      </c>
      <c r="C308" s="226" t="s">
        <v>12</v>
      </c>
      <c r="D308" s="121" t="s">
        <v>42</v>
      </c>
      <c r="E308" s="94" t="s">
        <v>12</v>
      </c>
      <c r="F308" s="58" t="s">
        <v>102</v>
      </c>
      <c r="G308" s="82">
        <v>2250409</v>
      </c>
      <c r="H308" s="45">
        <v>45967</v>
      </c>
      <c r="I308" s="46" t="s">
        <v>790</v>
      </c>
      <c r="J308" s="46" t="s">
        <v>791</v>
      </c>
      <c r="K308" s="47" t="s">
        <v>792</v>
      </c>
      <c r="L308" s="48">
        <v>50873</v>
      </c>
      <c r="M308" s="350">
        <v>45962</v>
      </c>
    </row>
    <row r="309" spans="1:13" ht="24" x14ac:dyDescent="0.2">
      <c r="A309" s="58" t="s">
        <v>37</v>
      </c>
      <c r="B309" s="121" t="s">
        <v>222</v>
      </c>
      <c r="C309" s="46" t="s">
        <v>94</v>
      </c>
      <c r="D309" s="121" t="s">
        <v>42</v>
      </c>
      <c r="E309" s="89">
        <v>45408</v>
      </c>
      <c r="F309" s="58" t="s">
        <v>102</v>
      </c>
      <c r="G309" s="82">
        <v>2250411</v>
      </c>
      <c r="H309" s="45">
        <v>45967</v>
      </c>
      <c r="I309" s="46" t="s">
        <v>793</v>
      </c>
      <c r="J309" s="46" t="s">
        <v>794</v>
      </c>
      <c r="K309" s="47" t="s">
        <v>95</v>
      </c>
      <c r="L309" s="48">
        <v>1082900</v>
      </c>
      <c r="M309" s="350">
        <v>45962</v>
      </c>
    </row>
    <row r="310" spans="1:13" ht="24" x14ac:dyDescent="0.2">
      <c r="A310" s="58" t="s">
        <v>37</v>
      </c>
      <c r="B310" s="121" t="s">
        <v>222</v>
      </c>
      <c r="C310" s="46" t="s">
        <v>136</v>
      </c>
      <c r="D310" s="121" t="s">
        <v>42</v>
      </c>
      <c r="E310" s="89">
        <v>45590</v>
      </c>
      <c r="F310" s="58" t="s">
        <v>102</v>
      </c>
      <c r="G310" s="82">
        <v>2250412</v>
      </c>
      <c r="H310" s="45">
        <v>45967</v>
      </c>
      <c r="I310" s="46" t="s">
        <v>795</v>
      </c>
      <c r="J310" s="46" t="s">
        <v>796</v>
      </c>
      <c r="K310" s="47" t="s">
        <v>137</v>
      </c>
      <c r="L310" s="48">
        <v>825000</v>
      </c>
      <c r="M310" s="350">
        <v>45962</v>
      </c>
    </row>
    <row r="311" spans="1:13" ht="24" x14ac:dyDescent="0.2">
      <c r="A311" s="58" t="s">
        <v>37</v>
      </c>
      <c r="B311" s="93" t="s">
        <v>149</v>
      </c>
      <c r="C311" s="226" t="s">
        <v>12</v>
      </c>
      <c r="D311" s="121" t="s">
        <v>42</v>
      </c>
      <c r="E311" s="94" t="s">
        <v>12</v>
      </c>
      <c r="F311" s="58" t="s">
        <v>102</v>
      </c>
      <c r="G311" s="82">
        <v>2250413</v>
      </c>
      <c r="H311" s="45">
        <v>45968</v>
      </c>
      <c r="I311" s="46" t="s">
        <v>797</v>
      </c>
      <c r="J311" s="46" t="s">
        <v>190</v>
      </c>
      <c r="K311" s="47" t="s">
        <v>191</v>
      </c>
      <c r="L311" s="48">
        <v>162078</v>
      </c>
      <c r="M311" s="350">
        <v>45962</v>
      </c>
    </row>
    <row r="312" spans="1:13" ht="24" x14ac:dyDescent="0.2">
      <c r="A312" s="58" t="s">
        <v>37</v>
      </c>
      <c r="B312" s="93" t="s">
        <v>149</v>
      </c>
      <c r="C312" s="226" t="s">
        <v>12</v>
      </c>
      <c r="D312" s="121" t="s">
        <v>42</v>
      </c>
      <c r="E312" s="94" t="s">
        <v>12</v>
      </c>
      <c r="F312" s="58" t="s">
        <v>102</v>
      </c>
      <c r="G312" s="82">
        <v>2250415</v>
      </c>
      <c r="H312" s="45">
        <v>45972</v>
      </c>
      <c r="I312" s="46" t="s">
        <v>798</v>
      </c>
      <c r="J312" s="46" t="s">
        <v>254</v>
      </c>
      <c r="K312" s="47" t="s">
        <v>150</v>
      </c>
      <c r="L312" s="48">
        <v>90000</v>
      </c>
      <c r="M312" s="350">
        <v>45962</v>
      </c>
    </row>
    <row r="313" spans="1:13" ht="24" x14ac:dyDescent="0.2">
      <c r="A313" s="58" t="s">
        <v>37</v>
      </c>
      <c r="B313" s="93" t="s">
        <v>149</v>
      </c>
      <c r="C313" s="226" t="s">
        <v>12</v>
      </c>
      <c r="D313" s="121" t="s">
        <v>42</v>
      </c>
      <c r="E313" s="94" t="s">
        <v>12</v>
      </c>
      <c r="F313" s="58" t="s">
        <v>102</v>
      </c>
      <c r="G313" s="82">
        <v>2250416</v>
      </c>
      <c r="H313" s="45">
        <v>45972</v>
      </c>
      <c r="I313" s="46" t="s">
        <v>799</v>
      </c>
      <c r="J313" s="46" t="s">
        <v>254</v>
      </c>
      <c r="K313" s="47" t="s">
        <v>150</v>
      </c>
      <c r="L313" s="48">
        <v>60000</v>
      </c>
      <c r="M313" s="350">
        <v>45962</v>
      </c>
    </row>
    <row r="314" spans="1:13" ht="24" x14ac:dyDescent="0.2">
      <c r="A314" s="58" t="s">
        <v>37</v>
      </c>
      <c r="B314" s="93" t="s">
        <v>149</v>
      </c>
      <c r="C314" s="226" t="s">
        <v>12</v>
      </c>
      <c r="D314" s="121" t="s">
        <v>42</v>
      </c>
      <c r="E314" s="94" t="s">
        <v>12</v>
      </c>
      <c r="F314" s="58" t="s">
        <v>102</v>
      </c>
      <c r="G314" s="82">
        <v>2250417</v>
      </c>
      <c r="H314" s="45">
        <v>45973</v>
      </c>
      <c r="I314" s="46" t="s">
        <v>800</v>
      </c>
      <c r="J314" s="46" t="s">
        <v>129</v>
      </c>
      <c r="K314" s="47" t="s">
        <v>22</v>
      </c>
      <c r="L314" s="48">
        <v>159182</v>
      </c>
      <c r="M314" s="350">
        <v>45962</v>
      </c>
    </row>
    <row r="315" spans="1:13" ht="24" x14ac:dyDescent="0.2">
      <c r="A315" s="58" t="s">
        <v>37</v>
      </c>
      <c r="B315" s="93" t="s">
        <v>149</v>
      </c>
      <c r="C315" s="226" t="s">
        <v>12</v>
      </c>
      <c r="D315" s="121" t="s">
        <v>42</v>
      </c>
      <c r="E315" s="94" t="s">
        <v>12</v>
      </c>
      <c r="F315" s="58" t="s">
        <v>102</v>
      </c>
      <c r="G315" s="82">
        <v>2250418</v>
      </c>
      <c r="H315" s="45">
        <v>45973</v>
      </c>
      <c r="I315" s="46" t="s">
        <v>801</v>
      </c>
      <c r="J315" s="46" t="s">
        <v>192</v>
      </c>
      <c r="K315" s="47" t="s">
        <v>193</v>
      </c>
      <c r="L315" s="48">
        <v>139992</v>
      </c>
      <c r="M315" s="350">
        <v>45962</v>
      </c>
    </row>
    <row r="316" spans="1:13" ht="24" x14ac:dyDescent="0.2">
      <c r="A316" s="58" t="s">
        <v>37</v>
      </c>
      <c r="B316" s="93" t="s">
        <v>149</v>
      </c>
      <c r="C316" s="226" t="s">
        <v>12</v>
      </c>
      <c r="D316" s="121" t="s">
        <v>42</v>
      </c>
      <c r="E316" s="94" t="s">
        <v>12</v>
      </c>
      <c r="F316" s="58" t="s">
        <v>102</v>
      </c>
      <c r="G316" s="82">
        <v>2250419</v>
      </c>
      <c r="H316" s="45">
        <v>45974</v>
      </c>
      <c r="I316" s="46" t="s">
        <v>802</v>
      </c>
      <c r="J316" s="46" t="s">
        <v>241</v>
      </c>
      <c r="K316" s="47" t="s">
        <v>242</v>
      </c>
      <c r="L316" s="48">
        <v>200000</v>
      </c>
      <c r="M316" s="350">
        <v>45962</v>
      </c>
    </row>
    <row r="317" spans="1:13" ht="24" x14ac:dyDescent="0.2">
      <c r="A317" s="58" t="s">
        <v>37</v>
      </c>
      <c r="B317" s="93" t="s">
        <v>149</v>
      </c>
      <c r="C317" s="226" t="s">
        <v>12</v>
      </c>
      <c r="D317" s="121" t="s">
        <v>42</v>
      </c>
      <c r="E317" s="94" t="s">
        <v>12</v>
      </c>
      <c r="F317" s="58" t="s">
        <v>102</v>
      </c>
      <c r="G317" s="82">
        <v>2250420</v>
      </c>
      <c r="H317" s="45">
        <v>45975</v>
      </c>
      <c r="I317" s="46" t="s">
        <v>803</v>
      </c>
      <c r="J317" s="46" t="s">
        <v>782</v>
      </c>
      <c r="K317" s="47" t="s">
        <v>783</v>
      </c>
      <c r="L317" s="48">
        <v>90000</v>
      </c>
      <c r="M317" s="350">
        <v>45962</v>
      </c>
    </row>
    <row r="318" spans="1:13" ht="36" x14ac:dyDescent="0.2">
      <c r="A318" s="58" t="s">
        <v>37</v>
      </c>
      <c r="B318" s="93" t="s">
        <v>149</v>
      </c>
      <c r="C318" s="226" t="s">
        <v>12</v>
      </c>
      <c r="D318" s="121" t="s">
        <v>42</v>
      </c>
      <c r="E318" s="94" t="s">
        <v>12</v>
      </c>
      <c r="F318" s="58" t="s">
        <v>102</v>
      </c>
      <c r="G318" s="82">
        <v>2250421</v>
      </c>
      <c r="H318" s="45">
        <v>45975</v>
      </c>
      <c r="I318" s="46" t="s">
        <v>804</v>
      </c>
      <c r="J318" s="46" t="s">
        <v>805</v>
      </c>
      <c r="K318" s="47" t="s">
        <v>111</v>
      </c>
      <c r="L318" s="48">
        <v>202300</v>
      </c>
      <c r="M318" s="350">
        <v>45962</v>
      </c>
    </row>
    <row r="319" spans="1:13" x14ac:dyDescent="0.2">
      <c r="A319" s="58" t="s">
        <v>37</v>
      </c>
      <c r="B319" s="93" t="s">
        <v>149</v>
      </c>
      <c r="C319" s="226" t="s">
        <v>12</v>
      </c>
      <c r="D319" s="121" t="s">
        <v>42</v>
      </c>
      <c r="E319" s="94" t="s">
        <v>12</v>
      </c>
      <c r="F319" s="58" t="s">
        <v>102</v>
      </c>
      <c r="G319" s="82">
        <v>2250426</v>
      </c>
      <c r="H319" s="45">
        <v>45978</v>
      </c>
      <c r="I319" s="46" t="s">
        <v>806</v>
      </c>
      <c r="J319" s="46" t="s">
        <v>73</v>
      </c>
      <c r="K319" s="47" t="s">
        <v>75</v>
      </c>
      <c r="L319" s="48">
        <v>71400</v>
      </c>
      <c r="M319" s="350">
        <v>45962</v>
      </c>
    </row>
    <row r="320" spans="1:13" ht="24" x14ac:dyDescent="0.2">
      <c r="A320" s="58" t="s">
        <v>37</v>
      </c>
      <c r="B320" s="93" t="s">
        <v>149</v>
      </c>
      <c r="C320" s="226" t="s">
        <v>12</v>
      </c>
      <c r="D320" s="121" t="s">
        <v>42</v>
      </c>
      <c r="E320" s="94" t="s">
        <v>12</v>
      </c>
      <c r="F320" s="58" t="s">
        <v>102</v>
      </c>
      <c r="G320" s="82">
        <v>2250427</v>
      </c>
      <c r="H320" s="45">
        <v>45979</v>
      </c>
      <c r="I320" s="46" t="s">
        <v>807</v>
      </c>
      <c r="J320" s="46" t="s">
        <v>254</v>
      </c>
      <c r="K320" s="47" t="s">
        <v>150</v>
      </c>
      <c r="L320" s="48">
        <v>30000</v>
      </c>
      <c r="M320" s="350">
        <v>45962</v>
      </c>
    </row>
    <row r="321" spans="1:13" ht="24" x14ac:dyDescent="0.2">
      <c r="A321" s="58" t="s">
        <v>37</v>
      </c>
      <c r="B321" s="93" t="s">
        <v>149</v>
      </c>
      <c r="C321" s="226" t="s">
        <v>12</v>
      </c>
      <c r="D321" s="121" t="s">
        <v>42</v>
      </c>
      <c r="E321" s="94" t="s">
        <v>12</v>
      </c>
      <c r="F321" s="58" t="s">
        <v>102</v>
      </c>
      <c r="G321" s="82">
        <v>2250428</v>
      </c>
      <c r="H321" s="45">
        <v>45980</v>
      </c>
      <c r="I321" s="46" t="s">
        <v>808</v>
      </c>
      <c r="J321" s="46" t="s">
        <v>809</v>
      </c>
      <c r="K321" s="47" t="s">
        <v>810</v>
      </c>
      <c r="L321" s="48">
        <v>139990</v>
      </c>
      <c r="M321" s="350">
        <v>45962</v>
      </c>
    </row>
    <row r="322" spans="1:13" x14ac:dyDescent="0.2">
      <c r="A322" s="58" t="s">
        <v>37</v>
      </c>
      <c r="B322" s="93" t="s">
        <v>149</v>
      </c>
      <c r="C322" s="226" t="s">
        <v>12</v>
      </c>
      <c r="D322" s="121" t="s">
        <v>42</v>
      </c>
      <c r="E322" s="94" t="s">
        <v>12</v>
      </c>
      <c r="F322" s="58" t="s">
        <v>102</v>
      </c>
      <c r="G322" s="82">
        <v>2250429</v>
      </c>
      <c r="H322" s="45">
        <v>45980</v>
      </c>
      <c r="I322" s="46" t="s">
        <v>811</v>
      </c>
      <c r="J322" s="46" t="s">
        <v>812</v>
      </c>
      <c r="K322" s="47" t="s">
        <v>813</v>
      </c>
      <c r="L322" s="48">
        <v>148750</v>
      </c>
      <c r="M322" s="350">
        <v>45962</v>
      </c>
    </row>
    <row r="323" spans="1:13" x14ac:dyDescent="0.2">
      <c r="A323" s="58" t="s">
        <v>37</v>
      </c>
      <c r="B323" s="93" t="s">
        <v>149</v>
      </c>
      <c r="C323" s="226" t="s">
        <v>12</v>
      </c>
      <c r="D323" s="121" t="s">
        <v>42</v>
      </c>
      <c r="E323" s="94" t="s">
        <v>12</v>
      </c>
      <c r="F323" s="58" t="s">
        <v>102</v>
      </c>
      <c r="G323" s="82">
        <v>2250430</v>
      </c>
      <c r="H323" s="45">
        <v>45980</v>
      </c>
      <c r="I323" s="46" t="s">
        <v>814</v>
      </c>
      <c r="J323" s="46" t="s">
        <v>280</v>
      </c>
      <c r="K323" s="47" t="s">
        <v>281</v>
      </c>
      <c r="L323" s="48">
        <v>140000</v>
      </c>
      <c r="M323" s="350">
        <v>45962</v>
      </c>
    </row>
    <row r="324" spans="1:13" x14ac:dyDescent="0.2">
      <c r="A324" s="58" t="s">
        <v>37</v>
      </c>
      <c r="B324" s="93" t="s">
        <v>149</v>
      </c>
      <c r="C324" s="226" t="s">
        <v>12</v>
      </c>
      <c r="D324" s="121" t="s">
        <v>42</v>
      </c>
      <c r="E324" s="94" t="s">
        <v>12</v>
      </c>
      <c r="F324" s="58" t="s">
        <v>102</v>
      </c>
      <c r="G324" s="82">
        <v>2250431</v>
      </c>
      <c r="H324" s="45">
        <v>45980</v>
      </c>
      <c r="I324" s="46" t="s">
        <v>815</v>
      </c>
      <c r="J324" s="46" t="s">
        <v>73</v>
      </c>
      <c r="K324" s="47" t="s">
        <v>75</v>
      </c>
      <c r="L324" s="48">
        <v>107100</v>
      </c>
      <c r="M324" s="350">
        <v>45962</v>
      </c>
    </row>
    <row r="325" spans="1:13" ht="30" x14ac:dyDescent="0.2">
      <c r="A325" s="58" t="s">
        <v>37</v>
      </c>
      <c r="B325" s="49" t="s">
        <v>0</v>
      </c>
      <c r="C325" s="73" t="s">
        <v>113</v>
      </c>
      <c r="D325" s="112" t="s">
        <v>0</v>
      </c>
      <c r="E325" s="51">
        <v>45517</v>
      </c>
      <c r="F325" s="58" t="s">
        <v>102</v>
      </c>
      <c r="G325" s="82">
        <v>2250433</v>
      </c>
      <c r="H325" s="45">
        <v>45980</v>
      </c>
      <c r="I325" s="46" t="s">
        <v>816</v>
      </c>
      <c r="J325" s="53" t="s">
        <v>57</v>
      </c>
      <c r="K325" s="54" t="s">
        <v>21</v>
      </c>
      <c r="L325" s="48">
        <v>731996</v>
      </c>
      <c r="M325" s="350">
        <v>45962</v>
      </c>
    </row>
    <row r="326" spans="1:13" ht="30" x14ac:dyDescent="0.2">
      <c r="A326" s="58" t="s">
        <v>37</v>
      </c>
      <c r="B326" s="49" t="s">
        <v>0</v>
      </c>
      <c r="C326" s="73" t="s">
        <v>113</v>
      </c>
      <c r="D326" s="112" t="s">
        <v>0</v>
      </c>
      <c r="E326" s="51">
        <v>45517</v>
      </c>
      <c r="F326" s="58" t="s">
        <v>102</v>
      </c>
      <c r="G326" s="82">
        <v>2250434</v>
      </c>
      <c r="H326" s="45">
        <v>45980</v>
      </c>
      <c r="I326" s="46" t="s">
        <v>817</v>
      </c>
      <c r="J326" s="53" t="s">
        <v>57</v>
      </c>
      <c r="K326" s="54" t="s">
        <v>21</v>
      </c>
      <c r="L326" s="48">
        <v>1653003</v>
      </c>
      <c r="M326" s="350">
        <v>45962</v>
      </c>
    </row>
    <row r="327" spans="1:13" x14ac:dyDescent="0.2">
      <c r="A327" s="58" t="s">
        <v>37</v>
      </c>
      <c r="B327" s="93" t="s">
        <v>149</v>
      </c>
      <c r="C327" s="226" t="s">
        <v>12</v>
      </c>
      <c r="D327" s="121" t="s">
        <v>42</v>
      </c>
      <c r="E327" s="94" t="s">
        <v>12</v>
      </c>
      <c r="F327" s="58" t="s">
        <v>102</v>
      </c>
      <c r="G327" s="82">
        <v>2250435</v>
      </c>
      <c r="H327" s="45">
        <v>45981</v>
      </c>
      <c r="I327" s="46" t="s">
        <v>818</v>
      </c>
      <c r="J327" s="46" t="s">
        <v>241</v>
      </c>
      <c r="K327" s="47" t="s">
        <v>242</v>
      </c>
      <c r="L327" s="48">
        <v>155000</v>
      </c>
      <c r="M327" s="350">
        <v>45962</v>
      </c>
    </row>
    <row r="328" spans="1:13" ht="30" x14ac:dyDescent="0.2">
      <c r="A328" s="58" t="s">
        <v>37</v>
      </c>
      <c r="B328" s="49" t="s">
        <v>0</v>
      </c>
      <c r="C328" s="73" t="s">
        <v>113</v>
      </c>
      <c r="D328" s="112" t="s">
        <v>0</v>
      </c>
      <c r="E328" s="51">
        <v>45517</v>
      </c>
      <c r="F328" s="58" t="s">
        <v>102</v>
      </c>
      <c r="G328" s="82">
        <v>2250437</v>
      </c>
      <c r="H328" s="45">
        <v>45981</v>
      </c>
      <c r="I328" s="46" t="s">
        <v>819</v>
      </c>
      <c r="J328" s="53" t="s">
        <v>57</v>
      </c>
      <c r="K328" s="54" t="s">
        <v>21</v>
      </c>
      <c r="L328" s="48">
        <v>594036</v>
      </c>
      <c r="M328" s="350">
        <v>45962</v>
      </c>
    </row>
    <row r="329" spans="1:13" ht="36" x14ac:dyDescent="0.2">
      <c r="A329" s="58" t="s">
        <v>37</v>
      </c>
      <c r="B329" s="121" t="s">
        <v>222</v>
      </c>
      <c r="C329" s="46" t="s">
        <v>820</v>
      </c>
      <c r="D329" s="121" t="s">
        <v>42</v>
      </c>
      <c r="E329" s="89">
        <v>45982</v>
      </c>
      <c r="F329" s="58" t="s">
        <v>102</v>
      </c>
      <c r="G329" s="82">
        <v>2250438</v>
      </c>
      <c r="H329" s="45">
        <v>45982</v>
      </c>
      <c r="I329" s="46" t="s">
        <v>821</v>
      </c>
      <c r="J329" s="46" t="s">
        <v>82</v>
      </c>
      <c r="K329" s="47" t="s">
        <v>76</v>
      </c>
      <c r="L329" s="48">
        <v>334069</v>
      </c>
      <c r="M329" s="350">
        <v>45962</v>
      </c>
    </row>
    <row r="330" spans="1:13" ht="24" x14ac:dyDescent="0.2">
      <c r="A330" s="58" t="s">
        <v>37</v>
      </c>
      <c r="B330" s="93" t="s">
        <v>149</v>
      </c>
      <c r="C330" s="226" t="s">
        <v>12</v>
      </c>
      <c r="D330" s="121" t="s">
        <v>42</v>
      </c>
      <c r="E330" s="94" t="s">
        <v>12</v>
      </c>
      <c r="F330" s="58" t="s">
        <v>102</v>
      </c>
      <c r="G330" s="82">
        <v>2250444</v>
      </c>
      <c r="H330" s="45">
        <v>45985</v>
      </c>
      <c r="I330" s="46" t="s">
        <v>822</v>
      </c>
      <c r="J330" s="46" t="s">
        <v>254</v>
      </c>
      <c r="K330" s="47" t="s">
        <v>150</v>
      </c>
      <c r="L330" s="48">
        <v>30000</v>
      </c>
      <c r="M330" s="350">
        <v>45962</v>
      </c>
    </row>
    <row r="331" spans="1:13" ht="30" x14ac:dyDescent="0.2">
      <c r="A331" s="58" t="s">
        <v>37</v>
      </c>
      <c r="B331" s="49" t="s">
        <v>0</v>
      </c>
      <c r="C331" s="73" t="s">
        <v>113</v>
      </c>
      <c r="D331" s="112" t="s">
        <v>0</v>
      </c>
      <c r="E331" s="51">
        <v>45517</v>
      </c>
      <c r="F331" s="58" t="s">
        <v>102</v>
      </c>
      <c r="G331" s="82">
        <v>2250445</v>
      </c>
      <c r="H331" s="45">
        <v>45985</v>
      </c>
      <c r="I331" s="46" t="s">
        <v>823</v>
      </c>
      <c r="J331" s="53" t="s">
        <v>57</v>
      </c>
      <c r="K331" s="54" t="s">
        <v>21</v>
      </c>
      <c r="L331" s="48">
        <v>1134070</v>
      </c>
      <c r="M331" s="350">
        <v>45962</v>
      </c>
    </row>
    <row r="332" spans="1:13" ht="24" x14ac:dyDescent="0.2">
      <c r="A332" s="58" t="s">
        <v>37</v>
      </c>
      <c r="B332" s="93" t="s">
        <v>149</v>
      </c>
      <c r="C332" s="226" t="s">
        <v>12</v>
      </c>
      <c r="D332" s="121" t="s">
        <v>42</v>
      </c>
      <c r="E332" s="94" t="s">
        <v>12</v>
      </c>
      <c r="F332" s="58" t="s">
        <v>102</v>
      </c>
      <c r="G332" s="82">
        <v>2250448</v>
      </c>
      <c r="H332" s="45">
        <v>45987</v>
      </c>
      <c r="I332" s="46" t="s">
        <v>824</v>
      </c>
      <c r="J332" s="46" t="s">
        <v>265</v>
      </c>
      <c r="K332" s="47" t="s">
        <v>266</v>
      </c>
      <c r="L332" s="48">
        <v>64201</v>
      </c>
      <c r="M332" s="350">
        <v>45962</v>
      </c>
    </row>
    <row r="333" spans="1:13" ht="24" x14ac:dyDescent="0.2">
      <c r="A333" s="58" t="s">
        <v>37</v>
      </c>
      <c r="B333" s="93" t="s">
        <v>149</v>
      </c>
      <c r="C333" s="226" t="s">
        <v>12</v>
      </c>
      <c r="D333" s="121" t="s">
        <v>42</v>
      </c>
      <c r="E333" s="94" t="s">
        <v>12</v>
      </c>
      <c r="F333" s="58" t="s">
        <v>102</v>
      </c>
      <c r="G333" s="82">
        <v>2250451</v>
      </c>
      <c r="H333" s="45">
        <v>45989</v>
      </c>
      <c r="I333" s="46" t="s">
        <v>825</v>
      </c>
      <c r="J333" s="46" t="s">
        <v>129</v>
      </c>
      <c r="K333" s="47" t="s">
        <v>22</v>
      </c>
      <c r="L333" s="48">
        <v>49183</v>
      </c>
      <c r="M333" s="350">
        <v>45962</v>
      </c>
    </row>
    <row r="334" spans="1:13" ht="36" x14ac:dyDescent="0.2">
      <c r="A334" s="58" t="s">
        <v>35</v>
      </c>
      <c r="B334" s="49" t="s">
        <v>0</v>
      </c>
      <c r="C334" s="73" t="s">
        <v>113</v>
      </c>
      <c r="D334" s="112" t="s">
        <v>0</v>
      </c>
      <c r="E334" s="51">
        <v>45517</v>
      </c>
      <c r="F334" s="58" t="s">
        <v>15</v>
      </c>
      <c r="G334" s="56">
        <v>3250215</v>
      </c>
      <c r="H334" s="57">
        <v>45973</v>
      </c>
      <c r="I334" s="58" t="s">
        <v>826</v>
      </c>
      <c r="J334" s="53" t="s">
        <v>57</v>
      </c>
      <c r="K334" s="54" t="s">
        <v>21</v>
      </c>
      <c r="L334" s="60">
        <v>170580</v>
      </c>
      <c r="M334" s="350">
        <v>45962</v>
      </c>
    </row>
    <row r="335" spans="1:13" ht="36" x14ac:dyDescent="0.2">
      <c r="A335" s="58" t="s">
        <v>35</v>
      </c>
      <c r="B335" s="49" t="s">
        <v>0</v>
      </c>
      <c r="C335" s="73" t="s">
        <v>113</v>
      </c>
      <c r="D335" s="112" t="s">
        <v>0</v>
      </c>
      <c r="E335" s="51">
        <v>45517</v>
      </c>
      <c r="F335" s="58" t="s">
        <v>15</v>
      </c>
      <c r="G335" s="56">
        <v>3250223</v>
      </c>
      <c r="H335" s="57">
        <v>45974</v>
      </c>
      <c r="I335" s="58" t="s">
        <v>827</v>
      </c>
      <c r="J335" s="53" t="s">
        <v>57</v>
      </c>
      <c r="K335" s="54" t="s">
        <v>21</v>
      </c>
      <c r="L335" s="60">
        <v>328708</v>
      </c>
      <c r="M335" s="350">
        <v>45962</v>
      </c>
    </row>
    <row r="336" spans="1:13" ht="36" x14ac:dyDescent="0.2">
      <c r="A336" s="58" t="s">
        <v>35</v>
      </c>
      <c r="B336" s="49" t="s">
        <v>0</v>
      </c>
      <c r="C336" s="73" t="s">
        <v>113</v>
      </c>
      <c r="D336" s="112" t="s">
        <v>0</v>
      </c>
      <c r="E336" s="51">
        <v>45517</v>
      </c>
      <c r="F336" s="58" t="s">
        <v>15</v>
      </c>
      <c r="G336" s="56">
        <v>3250224</v>
      </c>
      <c r="H336" s="57">
        <v>45974</v>
      </c>
      <c r="I336" s="58" t="s">
        <v>828</v>
      </c>
      <c r="J336" s="53" t="s">
        <v>57</v>
      </c>
      <c r="K336" s="54" t="s">
        <v>21</v>
      </c>
      <c r="L336" s="60">
        <v>247601</v>
      </c>
      <c r="M336" s="350">
        <v>45962</v>
      </c>
    </row>
    <row r="337" spans="1:13" ht="48" x14ac:dyDescent="0.2">
      <c r="A337" s="58" t="s">
        <v>35</v>
      </c>
      <c r="B337" s="49" t="s">
        <v>0</v>
      </c>
      <c r="C337" s="73" t="s">
        <v>113</v>
      </c>
      <c r="D337" s="112" t="s">
        <v>0</v>
      </c>
      <c r="E337" s="51">
        <v>45517</v>
      </c>
      <c r="F337" s="58" t="s">
        <v>15</v>
      </c>
      <c r="G337" s="56">
        <v>3250225</v>
      </c>
      <c r="H337" s="57">
        <v>45979</v>
      </c>
      <c r="I337" s="58" t="s">
        <v>829</v>
      </c>
      <c r="J337" s="53" t="s">
        <v>57</v>
      </c>
      <c r="K337" s="54" t="s">
        <v>21</v>
      </c>
      <c r="L337" s="60">
        <v>409252</v>
      </c>
      <c r="M337" s="350">
        <v>45962</v>
      </c>
    </row>
    <row r="338" spans="1:13" ht="36" x14ac:dyDescent="0.2">
      <c r="A338" s="58" t="s">
        <v>35</v>
      </c>
      <c r="B338" s="49" t="s">
        <v>0</v>
      </c>
      <c r="C338" s="73" t="s">
        <v>113</v>
      </c>
      <c r="D338" s="112" t="s">
        <v>0</v>
      </c>
      <c r="E338" s="51">
        <v>45517</v>
      </c>
      <c r="F338" s="58" t="s">
        <v>15</v>
      </c>
      <c r="G338" s="56">
        <v>3250226</v>
      </c>
      <c r="H338" s="57">
        <v>45979</v>
      </c>
      <c r="I338" s="58" t="s">
        <v>830</v>
      </c>
      <c r="J338" s="53" t="s">
        <v>57</v>
      </c>
      <c r="K338" s="54" t="s">
        <v>21</v>
      </c>
      <c r="L338" s="60">
        <v>220106</v>
      </c>
      <c r="M338" s="350">
        <v>45962</v>
      </c>
    </row>
    <row r="339" spans="1:13" ht="36" x14ac:dyDescent="0.2">
      <c r="A339" s="58" t="s">
        <v>35</v>
      </c>
      <c r="B339" s="49" t="s">
        <v>0</v>
      </c>
      <c r="C339" s="73" t="s">
        <v>113</v>
      </c>
      <c r="D339" s="112" t="s">
        <v>0</v>
      </c>
      <c r="E339" s="51">
        <v>45517</v>
      </c>
      <c r="F339" s="58" t="s">
        <v>15</v>
      </c>
      <c r="G339" s="56">
        <v>3250229</v>
      </c>
      <c r="H339" s="57">
        <v>45981</v>
      </c>
      <c r="I339" s="58" t="s">
        <v>831</v>
      </c>
      <c r="J339" s="53" t="s">
        <v>57</v>
      </c>
      <c r="K339" s="54" t="s">
        <v>21</v>
      </c>
      <c r="L339" s="60">
        <v>258992</v>
      </c>
      <c r="M339" s="350">
        <v>45962</v>
      </c>
    </row>
    <row r="340" spans="1:13" ht="36" x14ac:dyDescent="0.2">
      <c r="A340" s="58" t="s">
        <v>35</v>
      </c>
      <c r="B340" s="49" t="s">
        <v>0</v>
      </c>
      <c r="C340" s="73" t="s">
        <v>113</v>
      </c>
      <c r="D340" s="112" t="s">
        <v>0</v>
      </c>
      <c r="E340" s="51">
        <v>45517</v>
      </c>
      <c r="F340" s="58" t="s">
        <v>15</v>
      </c>
      <c r="G340" s="56">
        <v>3250231</v>
      </c>
      <c r="H340" s="57">
        <v>45988</v>
      </c>
      <c r="I340" s="58" t="s">
        <v>832</v>
      </c>
      <c r="J340" s="53" t="s">
        <v>57</v>
      </c>
      <c r="K340" s="54" t="s">
        <v>21</v>
      </c>
      <c r="L340" s="60">
        <v>179382</v>
      </c>
      <c r="M340" s="350">
        <v>45962</v>
      </c>
    </row>
    <row r="341" spans="1:13" ht="24" x14ac:dyDescent="0.2">
      <c r="A341" s="58" t="s">
        <v>35</v>
      </c>
      <c r="B341" s="121" t="s">
        <v>222</v>
      </c>
      <c r="C341" s="227" t="s">
        <v>833</v>
      </c>
      <c r="D341" s="121" t="s">
        <v>42</v>
      </c>
      <c r="E341" s="57">
        <v>45959</v>
      </c>
      <c r="F341" s="58" t="s">
        <v>15</v>
      </c>
      <c r="G341" s="56">
        <v>3250234</v>
      </c>
      <c r="H341" s="57">
        <v>45988</v>
      </c>
      <c r="I341" s="58" t="s">
        <v>834</v>
      </c>
      <c r="J341" s="227" t="s">
        <v>835</v>
      </c>
      <c r="K341" s="59" t="s">
        <v>836</v>
      </c>
      <c r="L341" s="60">
        <v>374989</v>
      </c>
      <c r="M341" s="350">
        <v>45962</v>
      </c>
    </row>
    <row r="342" spans="1:13" ht="27" x14ac:dyDescent="0.2">
      <c r="A342" s="58" t="s">
        <v>34</v>
      </c>
      <c r="B342" s="66" t="s">
        <v>16</v>
      </c>
      <c r="C342" s="76" t="s">
        <v>97</v>
      </c>
      <c r="D342" s="148" t="s">
        <v>16</v>
      </c>
      <c r="E342" s="75">
        <v>45637</v>
      </c>
      <c r="F342" s="58" t="s">
        <v>102</v>
      </c>
      <c r="G342" s="105">
        <v>42500277</v>
      </c>
      <c r="H342" s="106">
        <v>45964</v>
      </c>
      <c r="I342" s="76" t="s">
        <v>837</v>
      </c>
      <c r="J342" s="76" t="s">
        <v>66</v>
      </c>
      <c r="K342" s="83" t="s">
        <v>63</v>
      </c>
      <c r="L342" s="228">
        <v>298498</v>
      </c>
      <c r="M342" s="350">
        <v>45962</v>
      </c>
    </row>
    <row r="343" spans="1:13" ht="13.5" x14ac:dyDescent="0.2">
      <c r="A343" s="58" t="s">
        <v>34</v>
      </c>
      <c r="B343" s="121" t="s">
        <v>222</v>
      </c>
      <c r="C343" s="76" t="s">
        <v>838</v>
      </c>
      <c r="D343" s="121" t="s">
        <v>42</v>
      </c>
      <c r="E343" s="75">
        <v>45973</v>
      </c>
      <c r="F343" s="58" t="s">
        <v>102</v>
      </c>
      <c r="G343" s="105">
        <v>42500283</v>
      </c>
      <c r="H343" s="106">
        <v>45980</v>
      </c>
      <c r="I343" s="76" t="s">
        <v>839</v>
      </c>
      <c r="J343" s="76" t="s">
        <v>194</v>
      </c>
      <c r="K343" s="83" t="s">
        <v>195</v>
      </c>
      <c r="L343" s="228">
        <v>240000</v>
      </c>
      <c r="M343" s="350">
        <v>45962</v>
      </c>
    </row>
    <row r="344" spans="1:13" ht="27" x14ac:dyDescent="0.2">
      <c r="A344" s="58" t="s">
        <v>34</v>
      </c>
      <c r="B344" s="66" t="s">
        <v>16</v>
      </c>
      <c r="C344" s="76" t="s">
        <v>97</v>
      </c>
      <c r="D344" s="148" t="s">
        <v>16</v>
      </c>
      <c r="E344" s="75">
        <v>45637</v>
      </c>
      <c r="F344" s="58" t="s">
        <v>102</v>
      </c>
      <c r="G344" s="105">
        <v>42500284</v>
      </c>
      <c r="H344" s="106">
        <v>45981</v>
      </c>
      <c r="I344" s="76" t="s">
        <v>840</v>
      </c>
      <c r="J344" s="76" t="s">
        <v>66</v>
      </c>
      <c r="K344" s="83" t="s">
        <v>63</v>
      </c>
      <c r="L344" s="228">
        <v>298498</v>
      </c>
      <c r="M344" s="350">
        <v>45962</v>
      </c>
    </row>
    <row r="345" spans="1:13" ht="13.5" x14ac:dyDescent="0.2">
      <c r="A345" s="58" t="s">
        <v>34</v>
      </c>
      <c r="B345" s="93" t="s">
        <v>149</v>
      </c>
      <c r="C345" s="226" t="s">
        <v>12</v>
      </c>
      <c r="D345" s="121" t="s">
        <v>42</v>
      </c>
      <c r="E345" s="94" t="s">
        <v>12</v>
      </c>
      <c r="F345" s="58" t="s">
        <v>102</v>
      </c>
      <c r="G345" s="105">
        <v>42500285</v>
      </c>
      <c r="H345" s="106">
        <v>45982</v>
      </c>
      <c r="I345" s="76" t="s">
        <v>841</v>
      </c>
      <c r="J345" s="76" t="s">
        <v>842</v>
      </c>
      <c r="K345" s="83" t="s">
        <v>843</v>
      </c>
      <c r="L345" s="228">
        <v>200000</v>
      </c>
      <c r="M345" s="350">
        <v>45962</v>
      </c>
    </row>
    <row r="346" spans="1:13" ht="27" x14ac:dyDescent="0.2">
      <c r="A346" s="58" t="s">
        <v>34</v>
      </c>
      <c r="B346" s="93" t="s">
        <v>149</v>
      </c>
      <c r="C346" s="226" t="s">
        <v>12</v>
      </c>
      <c r="D346" s="121" t="s">
        <v>42</v>
      </c>
      <c r="E346" s="94" t="s">
        <v>12</v>
      </c>
      <c r="F346" s="58" t="s">
        <v>102</v>
      </c>
      <c r="G346" s="105">
        <v>42500286</v>
      </c>
      <c r="H346" s="106">
        <v>45982</v>
      </c>
      <c r="I346" s="76" t="s">
        <v>844</v>
      </c>
      <c r="J346" s="76" t="s">
        <v>196</v>
      </c>
      <c r="K346" s="83" t="s">
        <v>197</v>
      </c>
      <c r="L346" s="228">
        <v>89250</v>
      </c>
      <c r="M346" s="350">
        <v>45962</v>
      </c>
    </row>
    <row r="347" spans="1:13" ht="13.5" x14ac:dyDescent="0.2">
      <c r="A347" s="58" t="s">
        <v>34</v>
      </c>
      <c r="B347" s="93" t="s">
        <v>149</v>
      </c>
      <c r="C347" s="226" t="s">
        <v>12</v>
      </c>
      <c r="D347" s="121" t="s">
        <v>42</v>
      </c>
      <c r="E347" s="94" t="s">
        <v>12</v>
      </c>
      <c r="F347" s="58" t="s">
        <v>102</v>
      </c>
      <c r="G347" s="105">
        <v>42500287</v>
      </c>
      <c r="H347" s="106">
        <v>45982</v>
      </c>
      <c r="I347" s="76" t="s">
        <v>845</v>
      </c>
      <c r="J347" s="76" t="s">
        <v>124</v>
      </c>
      <c r="K347" s="83" t="s">
        <v>125</v>
      </c>
      <c r="L347" s="228">
        <v>59476</v>
      </c>
      <c r="M347" s="350">
        <v>45962</v>
      </c>
    </row>
    <row r="348" spans="1:13" ht="30" x14ac:dyDescent="0.2">
      <c r="A348" s="58" t="s">
        <v>34</v>
      </c>
      <c r="B348" s="49" t="s">
        <v>0</v>
      </c>
      <c r="C348" s="73" t="s">
        <v>113</v>
      </c>
      <c r="D348" s="112" t="s">
        <v>0</v>
      </c>
      <c r="E348" s="51">
        <v>45517</v>
      </c>
      <c r="F348" s="58" t="s">
        <v>102</v>
      </c>
      <c r="G348" s="105">
        <v>42500288</v>
      </c>
      <c r="H348" s="106">
        <v>45982</v>
      </c>
      <c r="I348" s="76" t="s">
        <v>846</v>
      </c>
      <c r="J348" s="53" t="s">
        <v>57</v>
      </c>
      <c r="K348" s="54" t="s">
        <v>21</v>
      </c>
      <c r="L348" s="228">
        <v>326012</v>
      </c>
      <c r="M348" s="350">
        <v>45962</v>
      </c>
    </row>
    <row r="349" spans="1:13" ht="30" x14ac:dyDescent="0.2">
      <c r="A349" s="58" t="s">
        <v>34</v>
      </c>
      <c r="B349" s="49" t="s">
        <v>0</v>
      </c>
      <c r="C349" s="73" t="s">
        <v>113</v>
      </c>
      <c r="D349" s="112" t="s">
        <v>0</v>
      </c>
      <c r="E349" s="51">
        <v>45517</v>
      </c>
      <c r="F349" s="58" t="s">
        <v>102</v>
      </c>
      <c r="G349" s="105">
        <v>42500289</v>
      </c>
      <c r="H349" s="106">
        <v>45982</v>
      </c>
      <c r="I349" s="76" t="s">
        <v>847</v>
      </c>
      <c r="J349" s="53" t="s">
        <v>57</v>
      </c>
      <c r="K349" s="54" t="s">
        <v>21</v>
      </c>
      <c r="L349" s="228">
        <v>199936</v>
      </c>
      <c r="M349" s="350">
        <v>45962</v>
      </c>
    </row>
    <row r="350" spans="1:13" ht="30" x14ac:dyDescent="0.2">
      <c r="A350" s="58" t="s">
        <v>34</v>
      </c>
      <c r="B350" s="49" t="s">
        <v>0</v>
      </c>
      <c r="C350" s="73" t="s">
        <v>113</v>
      </c>
      <c r="D350" s="112" t="s">
        <v>0</v>
      </c>
      <c r="E350" s="51">
        <v>45517</v>
      </c>
      <c r="F350" s="58" t="s">
        <v>102</v>
      </c>
      <c r="G350" s="105">
        <v>42500290</v>
      </c>
      <c r="H350" s="106">
        <v>45982</v>
      </c>
      <c r="I350" s="76" t="s">
        <v>848</v>
      </c>
      <c r="J350" s="53" t="s">
        <v>57</v>
      </c>
      <c r="K350" s="54" t="s">
        <v>21</v>
      </c>
      <c r="L350" s="228">
        <v>58000</v>
      </c>
      <c r="M350" s="350">
        <v>45962</v>
      </c>
    </row>
    <row r="351" spans="1:13" ht="30" x14ac:dyDescent="0.2">
      <c r="A351" s="58" t="s">
        <v>34</v>
      </c>
      <c r="B351" s="49" t="s">
        <v>0</v>
      </c>
      <c r="C351" s="73" t="s">
        <v>113</v>
      </c>
      <c r="D351" s="112" t="s">
        <v>0</v>
      </c>
      <c r="E351" s="51">
        <v>45517</v>
      </c>
      <c r="F351" s="58" t="s">
        <v>102</v>
      </c>
      <c r="G351" s="105">
        <v>42500291</v>
      </c>
      <c r="H351" s="106">
        <v>45985</v>
      </c>
      <c r="I351" s="76" t="s">
        <v>846</v>
      </c>
      <c r="J351" s="53" t="s">
        <v>57</v>
      </c>
      <c r="K351" s="54" t="s">
        <v>21</v>
      </c>
      <c r="L351" s="228">
        <v>179161</v>
      </c>
      <c r="M351" s="350">
        <v>45962</v>
      </c>
    </row>
    <row r="352" spans="1:13" ht="30" x14ac:dyDescent="0.2">
      <c r="A352" s="58" t="s">
        <v>34</v>
      </c>
      <c r="B352" s="49" t="s">
        <v>0</v>
      </c>
      <c r="C352" s="73" t="s">
        <v>113</v>
      </c>
      <c r="D352" s="112" t="s">
        <v>0</v>
      </c>
      <c r="E352" s="51">
        <v>45517</v>
      </c>
      <c r="F352" s="58" t="s">
        <v>102</v>
      </c>
      <c r="G352" s="105">
        <v>42500292</v>
      </c>
      <c r="H352" s="106">
        <v>45985</v>
      </c>
      <c r="I352" s="76" t="s">
        <v>849</v>
      </c>
      <c r="J352" s="53" t="s">
        <v>57</v>
      </c>
      <c r="K352" s="54" t="s">
        <v>21</v>
      </c>
      <c r="L352" s="228">
        <v>270182</v>
      </c>
      <c r="M352" s="350">
        <v>45962</v>
      </c>
    </row>
    <row r="353" spans="1:13" ht="30" x14ac:dyDescent="0.2">
      <c r="A353" s="58" t="s">
        <v>34</v>
      </c>
      <c r="B353" s="49" t="s">
        <v>0</v>
      </c>
      <c r="C353" s="73" t="s">
        <v>113</v>
      </c>
      <c r="D353" s="112" t="s">
        <v>0</v>
      </c>
      <c r="E353" s="51">
        <v>45517</v>
      </c>
      <c r="F353" s="58" t="s">
        <v>102</v>
      </c>
      <c r="G353" s="105">
        <v>42500293</v>
      </c>
      <c r="H353" s="106">
        <v>45985</v>
      </c>
      <c r="I353" s="76" t="s">
        <v>850</v>
      </c>
      <c r="J353" s="53" t="s">
        <v>57</v>
      </c>
      <c r="K353" s="54" t="s">
        <v>21</v>
      </c>
      <c r="L353" s="228">
        <v>130212</v>
      </c>
      <c r="M353" s="350">
        <v>45962</v>
      </c>
    </row>
    <row r="354" spans="1:13" ht="30" x14ac:dyDescent="0.2">
      <c r="A354" s="58" t="s">
        <v>34</v>
      </c>
      <c r="B354" s="49" t="s">
        <v>0</v>
      </c>
      <c r="C354" s="73" t="s">
        <v>113</v>
      </c>
      <c r="D354" s="112" t="s">
        <v>0</v>
      </c>
      <c r="E354" s="51">
        <v>45517</v>
      </c>
      <c r="F354" s="58" t="s">
        <v>102</v>
      </c>
      <c r="G354" s="105">
        <v>42500294</v>
      </c>
      <c r="H354" s="106">
        <v>45985</v>
      </c>
      <c r="I354" s="76" t="s">
        <v>851</v>
      </c>
      <c r="J354" s="53" t="s">
        <v>57</v>
      </c>
      <c r="K354" s="54" t="s">
        <v>21</v>
      </c>
      <c r="L354" s="228">
        <v>52176</v>
      </c>
      <c r="M354" s="350">
        <v>45962</v>
      </c>
    </row>
    <row r="355" spans="1:13" ht="30" x14ac:dyDescent="0.2">
      <c r="A355" s="58" t="s">
        <v>34</v>
      </c>
      <c r="B355" s="49" t="s">
        <v>0</v>
      </c>
      <c r="C355" s="73" t="s">
        <v>113</v>
      </c>
      <c r="D355" s="112" t="s">
        <v>0</v>
      </c>
      <c r="E355" s="51">
        <v>45517</v>
      </c>
      <c r="F355" s="58" t="s">
        <v>102</v>
      </c>
      <c r="G355" s="105">
        <v>42500295</v>
      </c>
      <c r="H355" s="106">
        <v>45985</v>
      </c>
      <c r="I355" s="76" t="s">
        <v>852</v>
      </c>
      <c r="J355" s="53" t="s">
        <v>57</v>
      </c>
      <c r="K355" s="54" t="s">
        <v>21</v>
      </c>
      <c r="L355" s="228">
        <v>136161</v>
      </c>
      <c r="M355" s="350">
        <v>45962</v>
      </c>
    </row>
    <row r="356" spans="1:13" ht="30" x14ac:dyDescent="0.2">
      <c r="A356" s="58" t="s">
        <v>34</v>
      </c>
      <c r="B356" s="49" t="s">
        <v>0</v>
      </c>
      <c r="C356" s="73" t="s">
        <v>113</v>
      </c>
      <c r="D356" s="112" t="s">
        <v>0</v>
      </c>
      <c r="E356" s="51">
        <v>45517</v>
      </c>
      <c r="F356" s="58" t="s">
        <v>102</v>
      </c>
      <c r="G356" s="74">
        <v>42500297</v>
      </c>
      <c r="H356" s="75">
        <v>45987</v>
      </c>
      <c r="I356" s="76" t="s">
        <v>853</v>
      </c>
      <c r="J356" s="53" t="s">
        <v>57</v>
      </c>
      <c r="K356" s="54" t="s">
        <v>21</v>
      </c>
      <c r="L356" s="229">
        <v>129261</v>
      </c>
      <c r="M356" s="350">
        <v>45962</v>
      </c>
    </row>
    <row r="357" spans="1:13" ht="30" x14ac:dyDescent="0.2">
      <c r="A357" s="58" t="s">
        <v>34</v>
      </c>
      <c r="B357" s="49" t="s">
        <v>0</v>
      </c>
      <c r="C357" s="73" t="s">
        <v>113</v>
      </c>
      <c r="D357" s="112" t="s">
        <v>0</v>
      </c>
      <c r="E357" s="51">
        <v>45517</v>
      </c>
      <c r="F357" s="58" t="s">
        <v>102</v>
      </c>
      <c r="G357" s="74">
        <v>42500298</v>
      </c>
      <c r="H357" s="75">
        <v>45987</v>
      </c>
      <c r="I357" s="76" t="s">
        <v>854</v>
      </c>
      <c r="J357" s="53" t="s">
        <v>57</v>
      </c>
      <c r="K357" s="54" t="s">
        <v>21</v>
      </c>
      <c r="L357" s="229">
        <v>253382</v>
      </c>
      <c r="M357" s="350">
        <v>45962</v>
      </c>
    </row>
    <row r="358" spans="1:13" ht="30" x14ac:dyDescent="0.2">
      <c r="A358" s="58" t="s">
        <v>34</v>
      </c>
      <c r="B358" s="49" t="s">
        <v>0</v>
      </c>
      <c r="C358" s="73" t="s">
        <v>113</v>
      </c>
      <c r="D358" s="112" t="s">
        <v>0</v>
      </c>
      <c r="E358" s="51">
        <v>45517</v>
      </c>
      <c r="F358" s="58" t="s">
        <v>102</v>
      </c>
      <c r="G358" s="74">
        <v>42500299</v>
      </c>
      <c r="H358" s="75">
        <v>45987</v>
      </c>
      <c r="I358" s="76" t="s">
        <v>855</v>
      </c>
      <c r="J358" s="53" t="s">
        <v>57</v>
      </c>
      <c r="K358" s="54" t="s">
        <v>21</v>
      </c>
      <c r="L358" s="229">
        <v>253382</v>
      </c>
      <c r="M358" s="350">
        <v>45962</v>
      </c>
    </row>
    <row r="359" spans="1:13" ht="30" x14ac:dyDescent="0.2">
      <c r="A359" s="58" t="s">
        <v>34</v>
      </c>
      <c r="B359" s="49" t="s">
        <v>0</v>
      </c>
      <c r="C359" s="73" t="s">
        <v>113</v>
      </c>
      <c r="D359" s="112" t="s">
        <v>0</v>
      </c>
      <c r="E359" s="51">
        <v>45517</v>
      </c>
      <c r="F359" s="58" t="s">
        <v>102</v>
      </c>
      <c r="G359" s="74">
        <v>42500300</v>
      </c>
      <c r="H359" s="75">
        <v>45988</v>
      </c>
      <c r="I359" s="76" t="s">
        <v>856</v>
      </c>
      <c r="J359" s="53" t="s">
        <v>57</v>
      </c>
      <c r="K359" s="54" t="s">
        <v>21</v>
      </c>
      <c r="L359" s="229">
        <v>279382</v>
      </c>
      <c r="M359" s="350">
        <v>45962</v>
      </c>
    </row>
    <row r="360" spans="1:13" ht="30" x14ac:dyDescent="0.2">
      <c r="A360" s="58" t="s">
        <v>52</v>
      </c>
      <c r="B360" s="49" t="s">
        <v>0</v>
      </c>
      <c r="C360" s="73" t="s">
        <v>113</v>
      </c>
      <c r="D360" s="112" t="s">
        <v>0</v>
      </c>
      <c r="E360" s="51">
        <v>45517</v>
      </c>
      <c r="F360" s="58" t="s">
        <v>102</v>
      </c>
      <c r="G360" s="61">
        <v>5250363</v>
      </c>
      <c r="H360" s="62">
        <v>45966</v>
      </c>
      <c r="I360" s="63" t="s">
        <v>857</v>
      </c>
      <c r="J360" s="53" t="s">
        <v>57</v>
      </c>
      <c r="K360" s="54" t="s">
        <v>21</v>
      </c>
      <c r="L360" s="230">
        <v>388326</v>
      </c>
      <c r="M360" s="350">
        <v>45962</v>
      </c>
    </row>
    <row r="361" spans="1:13" ht="24" x14ac:dyDescent="0.2">
      <c r="A361" s="58" t="s">
        <v>52</v>
      </c>
      <c r="B361" s="93" t="s">
        <v>149</v>
      </c>
      <c r="C361" s="226" t="s">
        <v>12</v>
      </c>
      <c r="D361" s="121" t="s">
        <v>42</v>
      </c>
      <c r="E361" s="94" t="s">
        <v>12</v>
      </c>
      <c r="F361" s="58" t="s">
        <v>102</v>
      </c>
      <c r="G361" s="61">
        <v>5250364</v>
      </c>
      <c r="H361" s="62">
        <v>45966</v>
      </c>
      <c r="I361" s="63" t="s">
        <v>858</v>
      </c>
      <c r="J361" s="46" t="s">
        <v>129</v>
      </c>
      <c r="K361" s="47" t="s">
        <v>22</v>
      </c>
      <c r="L361" s="230">
        <v>135283</v>
      </c>
      <c r="M361" s="350">
        <v>45962</v>
      </c>
    </row>
    <row r="362" spans="1:13" ht="24" x14ac:dyDescent="0.2">
      <c r="A362" s="58" t="s">
        <v>52</v>
      </c>
      <c r="B362" s="121" t="s">
        <v>222</v>
      </c>
      <c r="C362" s="63" t="s">
        <v>859</v>
      </c>
      <c r="D362" s="121" t="s">
        <v>42</v>
      </c>
      <c r="E362" s="231">
        <v>45968</v>
      </c>
      <c r="F362" s="58" t="s">
        <v>102</v>
      </c>
      <c r="G362" s="61">
        <v>5250371</v>
      </c>
      <c r="H362" s="62">
        <v>45968</v>
      </c>
      <c r="I362" s="63" t="s">
        <v>860</v>
      </c>
      <c r="J362" s="63" t="s">
        <v>861</v>
      </c>
      <c r="K362" s="232" t="s">
        <v>862</v>
      </c>
      <c r="L362" s="230">
        <v>1356957</v>
      </c>
      <c r="M362" s="350">
        <v>45962</v>
      </c>
    </row>
    <row r="363" spans="1:13" ht="24" x14ac:dyDescent="0.2">
      <c r="A363" s="58" t="s">
        <v>52</v>
      </c>
      <c r="B363" s="93" t="s">
        <v>149</v>
      </c>
      <c r="C363" s="226" t="s">
        <v>12</v>
      </c>
      <c r="D363" s="121" t="s">
        <v>42</v>
      </c>
      <c r="E363" s="94" t="s">
        <v>12</v>
      </c>
      <c r="F363" s="58" t="s">
        <v>102</v>
      </c>
      <c r="G363" s="61">
        <v>5250377</v>
      </c>
      <c r="H363" s="62">
        <v>45972</v>
      </c>
      <c r="I363" s="63" t="s">
        <v>863</v>
      </c>
      <c r="J363" s="63" t="s">
        <v>117</v>
      </c>
      <c r="K363" s="84" t="s">
        <v>118</v>
      </c>
      <c r="L363" s="230">
        <v>126128</v>
      </c>
      <c r="M363" s="350">
        <v>45962</v>
      </c>
    </row>
    <row r="364" spans="1:13" x14ac:dyDescent="0.2">
      <c r="A364" s="58" t="s">
        <v>53</v>
      </c>
      <c r="B364" s="121" t="s">
        <v>222</v>
      </c>
      <c r="C364" s="233" t="s">
        <v>864</v>
      </c>
      <c r="D364" s="121" t="s">
        <v>42</v>
      </c>
      <c r="E364" s="234">
        <v>45966</v>
      </c>
      <c r="F364" s="58" t="s">
        <v>102</v>
      </c>
      <c r="G364" s="61">
        <v>6250267</v>
      </c>
      <c r="H364" s="100">
        <v>45968</v>
      </c>
      <c r="I364" s="233" t="s">
        <v>865</v>
      </c>
      <c r="J364" s="93" t="s">
        <v>866</v>
      </c>
      <c r="K364" s="235" t="s">
        <v>867</v>
      </c>
      <c r="L364" s="236">
        <v>34070000</v>
      </c>
      <c r="M364" s="350">
        <v>45962</v>
      </c>
    </row>
    <row r="365" spans="1:13" x14ac:dyDescent="0.2">
      <c r="A365" s="58" t="s">
        <v>53</v>
      </c>
      <c r="B365" s="93" t="s">
        <v>149</v>
      </c>
      <c r="C365" s="226" t="s">
        <v>12</v>
      </c>
      <c r="D365" s="121" t="s">
        <v>42</v>
      </c>
      <c r="E365" s="94" t="s">
        <v>12</v>
      </c>
      <c r="F365" s="58" t="s">
        <v>102</v>
      </c>
      <c r="G365" s="61">
        <v>6250275</v>
      </c>
      <c r="H365" s="100">
        <v>45973</v>
      </c>
      <c r="I365" s="233" t="s">
        <v>868</v>
      </c>
      <c r="J365" s="93" t="s">
        <v>869</v>
      </c>
      <c r="K365" s="235" t="s">
        <v>870</v>
      </c>
      <c r="L365" s="236">
        <v>127699</v>
      </c>
      <c r="M365" s="350">
        <v>45962</v>
      </c>
    </row>
    <row r="366" spans="1:13" ht="24" x14ac:dyDescent="0.2">
      <c r="A366" s="58" t="s">
        <v>53</v>
      </c>
      <c r="B366" s="93" t="s">
        <v>149</v>
      </c>
      <c r="C366" s="226" t="s">
        <v>12</v>
      </c>
      <c r="D366" s="121" t="s">
        <v>42</v>
      </c>
      <c r="E366" s="94" t="s">
        <v>12</v>
      </c>
      <c r="F366" s="58" t="s">
        <v>102</v>
      </c>
      <c r="G366" s="61">
        <v>6250278</v>
      </c>
      <c r="H366" s="100">
        <v>45973</v>
      </c>
      <c r="I366" s="233" t="s">
        <v>871</v>
      </c>
      <c r="J366" s="93" t="s">
        <v>119</v>
      </c>
      <c r="K366" s="235" t="s">
        <v>120</v>
      </c>
      <c r="L366" s="236">
        <v>24990</v>
      </c>
      <c r="M366" s="350">
        <v>45962</v>
      </c>
    </row>
    <row r="367" spans="1:13" x14ac:dyDescent="0.2">
      <c r="A367" s="58" t="s">
        <v>30</v>
      </c>
      <c r="B367" s="93" t="s">
        <v>149</v>
      </c>
      <c r="C367" s="226" t="s">
        <v>12</v>
      </c>
      <c r="D367" s="121" t="s">
        <v>42</v>
      </c>
      <c r="E367" s="94" t="s">
        <v>12</v>
      </c>
      <c r="F367" s="58" t="s">
        <v>102</v>
      </c>
      <c r="G367" s="80">
        <v>7250284</v>
      </c>
      <c r="H367" s="52">
        <v>45972</v>
      </c>
      <c r="I367" s="46" t="s">
        <v>872</v>
      </c>
      <c r="J367" s="46" t="s">
        <v>873</v>
      </c>
      <c r="K367" s="47" t="s">
        <v>874</v>
      </c>
      <c r="L367" s="225">
        <v>29750</v>
      </c>
      <c r="M367" s="350">
        <v>45962</v>
      </c>
    </row>
    <row r="368" spans="1:13" ht="36" x14ac:dyDescent="0.2">
      <c r="A368" s="58" t="s">
        <v>30</v>
      </c>
      <c r="B368" s="121" t="s">
        <v>222</v>
      </c>
      <c r="C368" s="58" t="s">
        <v>875</v>
      </c>
      <c r="D368" s="121" t="s">
        <v>42</v>
      </c>
      <c r="E368" s="102">
        <v>45981</v>
      </c>
      <c r="F368" s="58" t="s">
        <v>102</v>
      </c>
      <c r="G368" s="80">
        <v>7250316</v>
      </c>
      <c r="H368" s="52">
        <v>45986</v>
      </c>
      <c r="I368" s="46" t="s">
        <v>876</v>
      </c>
      <c r="J368" s="46" t="s">
        <v>877</v>
      </c>
      <c r="K368" s="47" t="s">
        <v>878</v>
      </c>
      <c r="L368" s="225">
        <v>428400</v>
      </c>
      <c r="M368" s="350">
        <v>45962</v>
      </c>
    </row>
    <row r="369" spans="1:13" ht="24" x14ac:dyDescent="0.2">
      <c r="A369" s="58" t="s">
        <v>30</v>
      </c>
      <c r="B369" s="93" t="s">
        <v>149</v>
      </c>
      <c r="C369" s="226" t="s">
        <v>12</v>
      </c>
      <c r="D369" s="121" t="s">
        <v>42</v>
      </c>
      <c r="E369" s="94" t="s">
        <v>12</v>
      </c>
      <c r="F369" s="58" t="s">
        <v>102</v>
      </c>
      <c r="G369" s="80">
        <v>7250320</v>
      </c>
      <c r="H369" s="52">
        <v>45987</v>
      </c>
      <c r="I369" s="46" t="s">
        <v>879</v>
      </c>
      <c r="J369" s="46" t="s">
        <v>67</v>
      </c>
      <c r="K369" s="47" t="s">
        <v>78</v>
      </c>
      <c r="L369" s="225">
        <v>53550</v>
      </c>
      <c r="M369" s="350">
        <v>45962</v>
      </c>
    </row>
    <row r="370" spans="1:13" ht="24" x14ac:dyDescent="0.2">
      <c r="A370" s="58" t="s">
        <v>30</v>
      </c>
      <c r="B370" s="93" t="s">
        <v>149</v>
      </c>
      <c r="C370" s="226" t="s">
        <v>12</v>
      </c>
      <c r="D370" s="121" t="s">
        <v>42</v>
      </c>
      <c r="E370" s="94" t="s">
        <v>12</v>
      </c>
      <c r="F370" s="58" t="s">
        <v>102</v>
      </c>
      <c r="G370" s="80">
        <v>7250322</v>
      </c>
      <c r="H370" s="52">
        <v>45988</v>
      </c>
      <c r="I370" s="46" t="s">
        <v>880</v>
      </c>
      <c r="J370" s="46" t="s">
        <v>67</v>
      </c>
      <c r="K370" s="47" t="s">
        <v>78</v>
      </c>
      <c r="L370" s="225">
        <v>94010</v>
      </c>
      <c r="M370" s="350">
        <v>45962</v>
      </c>
    </row>
    <row r="371" spans="1:13" x14ac:dyDescent="0.2">
      <c r="A371" s="58" t="s">
        <v>32</v>
      </c>
      <c r="B371" s="93" t="s">
        <v>149</v>
      </c>
      <c r="C371" s="226" t="s">
        <v>12</v>
      </c>
      <c r="D371" s="121" t="s">
        <v>42</v>
      </c>
      <c r="E371" s="94" t="s">
        <v>12</v>
      </c>
      <c r="F371" s="58" t="s">
        <v>102</v>
      </c>
      <c r="G371" s="92">
        <v>20250178</v>
      </c>
      <c r="H371" s="90">
        <v>45986</v>
      </c>
      <c r="I371" s="46" t="s">
        <v>881</v>
      </c>
      <c r="J371" s="91" t="s">
        <v>405</v>
      </c>
      <c r="K371" s="92" t="s">
        <v>406</v>
      </c>
      <c r="L371" s="237">
        <v>178500</v>
      </c>
      <c r="M371" s="350">
        <v>45962</v>
      </c>
    </row>
    <row r="372" spans="1:13" ht="16.5" x14ac:dyDescent="0.2">
      <c r="A372" s="58" t="s">
        <v>32</v>
      </c>
      <c r="B372" s="66" t="s">
        <v>16</v>
      </c>
      <c r="C372" s="238" t="s">
        <v>103</v>
      </c>
      <c r="D372" s="148" t="s">
        <v>16</v>
      </c>
      <c r="E372" s="101">
        <v>45645</v>
      </c>
      <c r="F372" s="58" t="s">
        <v>102</v>
      </c>
      <c r="G372" s="92">
        <v>20250169</v>
      </c>
      <c r="H372" s="90">
        <v>45974</v>
      </c>
      <c r="I372" s="42" t="s">
        <v>882</v>
      </c>
      <c r="J372" s="91" t="s">
        <v>202</v>
      </c>
      <c r="K372" s="92" t="s">
        <v>883</v>
      </c>
      <c r="L372" s="237">
        <v>297327</v>
      </c>
      <c r="M372" s="350">
        <v>45962</v>
      </c>
    </row>
    <row r="373" spans="1:13" x14ac:dyDescent="0.2">
      <c r="A373" s="58" t="s">
        <v>32</v>
      </c>
      <c r="B373" s="93" t="s">
        <v>149</v>
      </c>
      <c r="C373" s="226" t="s">
        <v>12</v>
      </c>
      <c r="D373" s="121" t="s">
        <v>42</v>
      </c>
      <c r="E373" s="94" t="s">
        <v>12</v>
      </c>
      <c r="F373" s="58" t="s">
        <v>102</v>
      </c>
      <c r="G373" s="92">
        <v>20250172</v>
      </c>
      <c r="H373" s="90">
        <v>45974</v>
      </c>
      <c r="I373" s="42" t="s">
        <v>884</v>
      </c>
      <c r="J373" s="91" t="s">
        <v>202</v>
      </c>
      <c r="K373" s="92" t="s">
        <v>883</v>
      </c>
      <c r="L373" s="237">
        <v>99109</v>
      </c>
      <c r="M373" s="350">
        <v>45962</v>
      </c>
    </row>
    <row r="374" spans="1:13" x14ac:dyDescent="0.2">
      <c r="A374" s="58" t="s">
        <v>32</v>
      </c>
      <c r="B374" s="93" t="s">
        <v>149</v>
      </c>
      <c r="C374" s="226" t="s">
        <v>12</v>
      </c>
      <c r="D374" s="121" t="s">
        <v>42</v>
      </c>
      <c r="E374" s="94" t="s">
        <v>12</v>
      </c>
      <c r="F374" s="58" t="s">
        <v>102</v>
      </c>
      <c r="G374" s="92">
        <v>20250167</v>
      </c>
      <c r="H374" s="90">
        <v>45973</v>
      </c>
      <c r="I374" s="239" t="s">
        <v>885</v>
      </c>
      <c r="J374" s="91" t="s">
        <v>886</v>
      </c>
      <c r="K374" s="92" t="s">
        <v>887</v>
      </c>
      <c r="L374" s="237">
        <v>96810</v>
      </c>
      <c r="M374" s="350">
        <v>45962</v>
      </c>
    </row>
    <row r="375" spans="1:13" x14ac:dyDescent="0.2">
      <c r="A375" s="58" t="s">
        <v>32</v>
      </c>
      <c r="B375" s="93" t="s">
        <v>149</v>
      </c>
      <c r="C375" s="226" t="s">
        <v>12</v>
      </c>
      <c r="D375" s="121" t="s">
        <v>42</v>
      </c>
      <c r="E375" s="94" t="s">
        <v>12</v>
      </c>
      <c r="F375" s="58" t="s">
        <v>102</v>
      </c>
      <c r="G375" s="84">
        <v>20250170</v>
      </c>
      <c r="H375" s="90">
        <v>45974</v>
      </c>
      <c r="I375" s="239" t="s">
        <v>888</v>
      </c>
      <c r="J375" s="91" t="s">
        <v>122</v>
      </c>
      <c r="K375" s="92" t="s">
        <v>123</v>
      </c>
      <c r="L375" s="237">
        <v>200601</v>
      </c>
      <c r="M375" s="350">
        <v>45962</v>
      </c>
    </row>
    <row r="376" spans="1:13" x14ac:dyDescent="0.2">
      <c r="A376" s="58" t="s">
        <v>32</v>
      </c>
      <c r="B376" s="93" t="s">
        <v>149</v>
      </c>
      <c r="C376" s="226" t="s">
        <v>12</v>
      </c>
      <c r="D376" s="121" t="s">
        <v>42</v>
      </c>
      <c r="E376" s="94" t="s">
        <v>12</v>
      </c>
      <c r="F376" s="58" t="s">
        <v>102</v>
      </c>
      <c r="G376" s="84">
        <v>20250168</v>
      </c>
      <c r="H376" s="90">
        <v>45974</v>
      </c>
      <c r="I376" s="239" t="s">
        <v>889</v>
      </c>
      <c r="J376" s="91" t="s">
        <v>208</v>
      </c>
      <c r="K376" s="92" t="s">
        <v>890</v>
      </c>
      <c r="L376" s="237">
        <v>145466</v>
      </c>
      <c r="M376" s="350">
        <v>45962</v>
      </c>
    </row>
    <row r="377" spans="1:13" ht="15" x14ac:dyDescent="0.2">
      <c r="A377" s="58" t="s">
        <v>60</v>
      </c>
      <c r="B377" s="121" t="s">
        <v>222</v>
      </c>
      <c r="C377" s="73" t="s">
        <v>891</v>
      </c>
      <c r="D377" s="121" t="s">
        <v>42</v>
      </c>
      <c r="E377" s="231">
        <v>45967</v>
      </c>
      <c r="F377" s="46" t="s">
        <v>18</v>
      </c>
      <c r="G377" s="91">
        <v>8250188</v>
      </c>
      <c r="H377" s="107">
        <v>45991</v>
      </c>
      <c r="I377" s="91" t="s">
        <v>892</v>
      </c>
      <c r="J377" s="91" t="s">
        <v>426</v>
      </c>
      <c r="K377" s="240" t="s">
        <v>427</v>
      </c>
      <c r="L377" s="108">
        <v>704302</v>
      </c>
      <c r="M377" s="350">
        <v>45962</v>
      </c>
    </row>
    <row r="378" spans="1:13" ht="15" x14ac:dyDescent="0.2">
      <c r="A378" s="58" t="s">
        <v>60</v>
      </c>
      <c r="B378" s="121" t="s">
        <v>222</v>
      </c>
      <c r="C378" s="73" t="s">
        <v>893</v>
      </c>
      <c r="D378" s="121" t="s">
        <v>42</v>
      </c>
      <c r="E378" s="231">
        <v>45967</v>
      </c>
      <c r="F378" s="46" t="s">
        <v>18</v>
      </c>
      <c r="G378" s="91">
        <v>8250162</v>
      </c>
      <c r="H378" s="107">
        <v>45974</v>
      </c>
      <c r="I378" s="91" t="s">
        <v>894</v>
      </c>
      <c r="J378" s="66" t="s">
        <v>198</v>
      </c>
      <c r="K378" s="85" t="s">
        <v>77</v>
      </c>
      <c r="L378" s="108">
        <v>241182</v>
      </c>
      <c r="M378" s="350">
        <v>45962</v>
      </c>
    </row>
    <row r="379" spans="1:13" ht="15" x14ac:dyDescent="0.2">
      <c r="A379" s="58" t="s">
        <v>60</v>
      </c>
      <c r="B379" s="121" t="s">
        <v>222</v>
      </c>
      <c r="C379" s="73" t="s">
        <v>895</v>
      </c>
      <c r="D379" s="121" t="s">
        <v>42</v>
      </c>
      <c r="E379" s="231">
        <v>45967</v>
      </c>
      <c r="F379" s="46" t="s">
        <v>18</v>
      </c>
      <c r="G379" s="91">
        <v>8250166</v>
      </c>
      <c r="H379" s="107">
        <v>45979</v>
      </c>
      <c r="I379" s="91" t="s">
        <v>896</v>
      </c>
      <c r="J379" s="91" t="s">
        <v>897</v>
      </c>
      <c r="K379" s="240" t="s">
        <v>898</v>
      </c>
      <c r="L379" s="108">
        <v>731850</v>
      </c>
      <c r="M379" s="350">
        <v>45962</v>
      </c>
    </row>
    <row r="380" spans="1:13" ht="30" x14ac:dyDescent="0.2">
      <c r="A380" s="58" t="s">
        <v>899</v>
      </c>
      <c r="B380" s="49" t="s">
        <v>0</v>
      </c>
      <c r="C380" s="73" t="s">
        <v>113</v>
      </c>
      <c r="D380" s="112" t="s">
        <v>0</v>
      </c>
      <c r="E380" s="51">
        <v>45517</v>
      </c>
      <c r="F380" s="58" t="s">
        <v>102</v>
      </c>
      <c r="G380" s="64">
        <v>9250242</v>
      </c>
      <c r="H380" s="65">
        <v>45964</v>
      </c>
      <c r="I380" s="66" t="s">
        <v>121</v>
      </c>
      <c r="J380" s="53" t="s">
        <v>57</v>
      </c>
      <c r="K380" s="54" t="s">
        <v>21</v>
      </c>
      <c r="L380" s="68">
        <v>370496</v>
      </c>
      <c r="M380" s="350">
        <v>45962</v>
      </c>
    </row>
    <row r="381" spans="1:13" ht="30" x14ac:dyDescent="0.2">
      <c r="A381" s="58" t="s">
        <v>899</v>
      </c>
      <c r="B381" s="93" t="s">
        <v>149</v>
      </c>
      <c r="C381" s="226" t="s">
        <v>12</v>
      </c>
      <c r="D381" s="121" t="s">
        <v>42</v>
      </c>
      <c r="E381" s="94" t="s">
        <v>12</v>
      </c>
      <c r="F381" s="58" t="s">
        <v>102</v>
      </c>
      <c r="G381" s="64">
        <v>9250245</v>
      </c>
      <c r="H381" s="65">
        <v>45971</v>
      </c>
      <c r="I381" s="66" t="s">
        <v>900</v>
      </c>
      <c r="J381" s="66" t="s">
        <v>58</v>
      </c>
      <c r="K381" s="67" t="s">
        <v>55</v>
      </c>
      <c r="L381" s="68">
        <v>142800</v>
      </c>
      <c r="M381" s="350">
        <v>45962</v>
      </c>
    </row>
    <row r="382" spans="1:13" ht="30" x14ac:dyDescent="0.2">
      <c r="A382" s="58" t="s">
        <v>899</v>
      </c>
      <c r="B382" s="93" t="s">
        <v>149</v>
      </c>
      <c r="C382" s="226" t="s">
        <v>12</v>
      </c>
      <c r="D382" s="121" t="s">
        <v>42</v>
      </c>
      <c r="E382" s="94" t="s">
        <v>12</v>
      </c>
      <c r="F382" s="58" t="s">
        <v>102</v>
      </c>
      <c r="G382" s="64">
        <v>9250246</v>
      </c>
      <c r="H382" s="65">
        <v>45971</v>
      </c>
      <c r="I382" s="66" t="s">
        <v>901</v>
      </c>
      <c r="J382" s="66" t="s">
        <v>58</v>
      </c>
      <c r="K382" s="67" t="s">
        <v>55</v>
      </c>
      <c r="L382" s="68">
        <v>119000</v>
      </c>
      <c r="M382" s="350">
        <v>45962</v>
      </c>
    </row>
    <row r="383" spans="1:13" ht="30" x14ac:dyDescent="0.2">
      <c r="A383" s="58" t="s">
        <v>899</v>
      </c>
      <c r="B383" s="93" t="s">
        <v>149</v>
      </c>
      <c r="C383" s="226" t="s">
        <v>12</v>
      </c>
      <c r="D383" s="121" t="s">
        <v>42</v>
      </c>
      <c r="E383" s="94" t="s">
        <v>12</v>
      </c>
      <c r="F383" s="58" t="s">
        <v>102</v>
      </c>
      <c r="G383" s="64">
        <v>9250250</v>
      </c>
      <c r="H383" s="65">
        <v>45973</v>
      </c>
      <c r="I383" s="66" t="s">
        <v>902</v>
      </c>
      <c r="J383" s="66" t="s">
        <v>58</v>
      </c>
      <c r="K383" s="67" t="s">
        <v>55</v>
      </c>
      <c r="L383" s="68">
        <v>166600</v>
      </c>
      <c r="M383" s="350">
        <v>45962</v>
      </c>
    </row>
    <row r="384" spans="1:13" ht="15" x14ac:dyDescent="0.2">
      <c r="A384" s="58" t="s">
        <v>899</v>
      </c>
      <c r="B384" s="121" t="s">
        <v>222</v>
      </c>
      <c r="C384" s="71" t="s">
        <v>903</v>
      </c>
      <c r="D384" s="121" t="s">
        <v>42</v>
      </c>
      <c r="E384" s="77">
        <v>45974</v>
      </c>
      <c r="F384" s="58" t="s">
        <v>102</v>
      </c>
      <c r="G384" s="64">
        <v>9250253</v>
      </c>
      <c r="H384" s="65">
        <v>45974</v>
      </c>
      <c r="I384" s="66" t="s">
        <v>904</v>
      </c>
      <c r="J384" s="66" t="s">
        <v>905</v>
      </c>
      <c r="K384" s="67" t="s">
        <v>906</v>
      </c>
      <c r="L384" s="68">
        <v>394990</v>
      </c>
      <c r="M384" s="350">
        <v>45962</v>
      </c>
    </row>
    <row r="385" spans="1:13" ht="30" x14ac:dyDescent="0.2">
      <c r="A385" s="58" t="s">
        <v>899</v>
      </c>
      <c r="B385" s="93" t="s">
        <v>149</v>
      </c>
      <c r="C385" s="226" t="s">
        <v>12</v>
      </c>
      <c r="D385" s="121" t="s">
        <v>42</v>
      </c>
      <c r="E385" s="94" t="s">
        <v>12</v>
      </c>
      <c r="F385" s="58" t="s">
        <v>102</v>
      </c>
      <c r="G385" s="64">
        <v>9250254</v>
      </c>
      <c r="H385" s="65">
        <v>45974</v>
      </c>
      <c r="I385" s="66" t="s">
        <v>907</v>
      </c>
      <c r="J385" s="66" t="s">
        <v>479</v>
      </c>
      <c r="K385" s="67" t="s">
        <v>480</v>
      </c>
      <c r="L385" s="68">
        <v>205700</v>
      </c>
      <c r="M385" s="350">
        <v>45962</v>
      </c>
    </row>
    <row r="386" spans="1:13" ht="30" x14ac:dyDescent="0.2">
      <c r="A386" s="58" t="s">
        <v>899</v>
      </c>
      <c r="B386" s="49" t="s">
        <v>0</v>
      </c>
      <c r="C386" s="73" t="s">
        <v>113</v>
      </c>
      <c r="D386" s="112" t="s">
        <v>0</v>
      </c>
      <c r="E386" s="51">
        <v>45517</v>
      </c>
      <c r="F386" s="58" t="s">
        <v>102</v>
      </c>
      <c r="G386" s="64">
        <v>9250255</v>
      </c>
      <c r="H386" s="65">
        <v>45974</v>
      </c>
      <c r="I386" s="66" t="s">
        <v>127</v>
      </c>
      <c r="J386" s="53" t="s">
        <v>57</v>
      </c>
      <c r="K386" s="54" t="s">
        <v>21</v>
      </c>
      <c r="L386" s="68">
        <v>492708</v>
      </c>
      <c r="M386" s="350">
        <v>45962</v>
      </c>
    </row>
    <row r="387" spans="1:13" ht="30" x14ac:dyDescent="0.2">
      <c r="A387" s="58" t="s">
        <v>899</v>
      </c>
      <c r="B387" s="49" t="s">
        <v>0</v>
      </c>
      <c r="C387" s="73" t="s">
        <v>113</v>
      </c>
      <c r="D387" s="112" t="s">
        <v>0</v>
      </c>
      <c r="E387" s="51">
        <v>45517</v>
      </c>
      <c r="F387" s="58" t="s">
        <v>102</v>
      </c>
      <c r="G387" s="64">
        <v>9250258</v>
      </c>
      <c r="H387" s="65">
        <v>45978</v>
      </c>
      <c r="I387" s="66" t="s">
        <v>160</v>
      </c>
      <c r="J387" s="53" t="s">
        <v>57</v>
      </c>
      <c r="K387" s="54" t="s">
        <v>21</v>
      </c>
      <c r="L387" s="68">
        <v>408252</v>
      </c>
      <c r="M387" s="350">
        <v>45962</v>
      </c>
    </row>
    <row r="388" spans="1:13" ht="30" x14ac:dyDescent="0.2">
      <c r="A388" s="58" t="s">
        <v>899</v>
      </c>
      <c r="B388" s="93" t="s">
        <v>149</v>
      </c>
      <c r="C388" s="226" t="s">
        <v>12</v>
      </c>
      <c r="D388" s="121" t="s">
        <v>42</v>
      </c>
      <c r="E388" s="94" t="s">
        <v>12</v>
      </c>
      <c r="F388" s="58" t="s">
        <v>102</v>
      </c>
      <c r="G388" s="64">
        <v>9250261</v>
      </c>
      <c r="H388" s="65">
        <v>45979</v>
      </c>
      <c r="I388" s="66" t="s">
        <v>901</v>
      </c>
      <c r="J388" s="66" t="s">
        <v>58</v>
      </c>
      <c r="K388" s="67" t="s">
        <v>55</v>
      </c>
      <c r="L388" s="68">
        <v>190400</v>
      </c>
      <c r="M388" s="350">
        <v>45962</v>
      </c>
    </row>
    <row r="389" spans="1:13" ht="45" x14ac:dyDescent="0.2">
      <c r="A389" s="58" t="s">
        <v>899</v>
      </c>
      <c r="B389" s="121" t="s">
        <v>222</v>
      </c>
      <c r="C389" s="71" t="s">
        <v>908</v>
      </c>
      <c r="D389" s="121" t="s">
        <v>42</v>
      </c>
      <c r="E389" s="77">
        <v>45981</v>
      </c>
      <c r="F389" s="58" t="s">
        <v>102</v>
      </c>
      <c r="G389" s="64">
        <v>9250267</v>
      </c>
      <c r="H389" s="65">
        <v>45981</v>
      </c>
      <c r="I389" s="66" t="s">
        <v>909</v>
      </c>
      <c r="J389" s="66" t="s">
        <v>434</v>
      </c>
      <c r="K389" s="67" t="s">
        <v>56</v>
      </c>
      <c r="L389" s="68">
        <v>4717816</v>
      </c>
      <c r="M389" s="350">
        <v>45962</v>
      </c>
    </row>
    <row r="390" spans="1:13" ht="30" x14ac:dyDescent="0.2">
      <c r="A390" s="58" t="s">
        <v>899</v>
      </c>
      <c r="B390" s="121" t="s">
        <v>222</v>
      </c>
      <c r="C390" s="71" t="s">
        <v>910</v>
      </c>
      <c r="D390" s="121" t="s">
        <v>42</v>
      </c>
      <c r="E390" s="77">
        <v>45981</v>
      </c>
      <c r="F390" s="58" t="s">
        <v>102</v>
      </c>
      <c r="G390" s="64">
        <v>9250270</v>
      </c>
      <c r="H390" s="65">
        <v>45982</v>
      </c>
      <c r="I390" s="66" t="s">
        <v>911</v>
      </c>
      <c r="J390" s="66" t="s">
        <v>912</v>
      </c>
      <c r="K390" s="67" t="s">
        <v>913</v>
      </c>
      <c r="L390" s="68">
        <v>300000</v>
      </c>
      <c r="M390" s="350">
        <v>45962</v>
      </c>
    </row>
    <row r="391" spans="1:13" ht="15" x14ac:dyDescent="0.2">
      <c r="A391" s="58" t="s">
        <v>899</v>
      </c>
      <c r="B391" s="121" t="s">
        <v>222</v>
      </c>
      <c r="C391" s="71" t="s">
        <v>914</v>
      </c>
      <c r="D391" s="121" t="s">
        <v>42</v>
      </c>
      <c r="E391" s="77">
        <v>45981</v>
      </c>
      <c r="F391" s="58" t="s">
        <v>102</v>
      </c>
      <c r="G391" s="64">
        <v>9250271</v>
      </c>
      <c r="H391" s="65">
        <v>45982</v>
      </c>
      <c r="I391" s="66" t="s">
        <v>915</v>
      </c>
      <c r="J391" s="66" t="s">
        <v>916</v>
      </c>
      <c r="K391" s="67" t="s">
        <v>917</v>
      </c>
      <c r="L391" s="68">
        <v>345100</v>
      </c>
      <c r="M391" s="350">
        <v>45962</v>
      </c>
    </row>
    <row r="392" spans="1:13" ht="45" x14ac:dyDescent="0.2">
      <c r="A392" s="58" t="s">
        <v>899</v>
      </c>
      <c r="B392" s="93" t="s">
        <v>149</v>
      </c>
      <c r="C392" s="226" t="s">
        <v>12</v>
      </c>
      <c r="D392" s="121" t="s">
        <v>42</v>
      </c>
      <c r="E392" s="94" t="s">
        <v>12</v>
      </c>
      <c r="F392" s="58" t="s">
        <v>102</v>
      </c>
      <c r="G392" s="64">
        <v>9250273</v>
      </c>
      <c r="H392" s="65">
        <v>45985</v>
      </c>
      <c r="I392" s="66" t="s">
        <v>918</v>
      </c>
      <c r="J392" s="66" t="s">
        <v>434</v>
      </c>
      <c r="K392" s="67" t="s">
        <v>56</v>
      </c>
      <c r="L392" s="68">
        <v>202550</v>
      </c>
      <c r="M392" s="350">
        <v>45962</v>
      </c>
    </row>
    <row r="393" spans="1:13" ht="30" x14ac:dyDescent="0.2">
      <c r="A393" s="58" t="s">
        <v>899</v>
      </c>
      <c r="B393" s="49" t="s">
        <v>0</v>
      </c>
      <c r="C393" s="73" t="s">
        <v>113</v>
      </c>
      <c r="D393" s="112" t="s">
        <v>0</v>
      </c>
      <c r="E393" s="51">
        <v>45517</v>
      </c>
      <c r="F393" s="58" t="s">
        <v>102</v>
      </c>
      <c r="G393" s="64">
        <v>9250274</v>
      </c>
      <c r="H393" s="65">
        <v>45985</v>
      </c>
      <c r="I393" s="66" t="s">
        <v>116</v>
      </c>
      <c r="J393" s="53" t="s">
        <v>57</v>
      </c>
      <c r="K393" s="54" t="s">
        <v>21</v>
      </c>
      <c r="L393" s="68">
        <v>153182</v>
      </c>
      <c r="M393" s="350">
        <v>45962</v>
      </c>
    </row>
    <row r="394" spans="1:13" ht="30" x14ac:dyDescent="0.2">
      <c r="A394" s="58" t="s">
        <v>899</v>
      </c>
      <c r="B394" s="93" t="s">
        <v>149</v>
      </c>
      <c r="C394" s="226" t="s">
        <v>12</v>
      </c>
      <c r="D394" s="121" t="s">
        <v>42</v>
      </c>
      <c r="E394" s="94" t="s">
        <v>12</v>
      </c>
      <c r="F394" s="58" t="s">
        <v>102</v>
      </c>
      <c r="G394" s="64">
        <v>9250279</v>
      </c>
      <c r="H394" s="65">
        <v>45987</v>
      </c>
      <c r="I394" s="66" t="s">
        <v>919</v>
      </c>
      <c r="J394" s="66" t="s">
        <v>920</v>
      </c>
      <c r="K394" s="67" t="s">
        <v>921</v>
      </c>
      <c r="L394" s="68">
        <v>200000</v>
      </c>
      <c r="M394" s="350">
        <v>45962</v>
      </c>
    </row>
    <row r="395" spans="1:13" ht="30" x14ac:dyDescent="0.2">
      <c r="A395" s="58" t="s">
        <v>899</v>
      </c>
      <c r="B395" s="93" t="s">
        <v>149</v>
      </c>
      <c r="C395" s="226" t="s">
        <v>12</v>
      </c>
      <c r="D395" s="121" t="s">
        <v>42</v>
      </c>
      <c r="E395" s="94" t="s">
        <v>12</v>
      </c>
      <c r="F395" s="58" t="s">
        <v>102</v>
      </c>
      <c r="G395" s="64">
        <v>9250283</v>
      </c>
      <c r="H395" s="65">
        <v>45987</v>
      </c>
      <c r="I395" s="66" t="s">
        <v>922</v>
      </c>
      <c r="J395" s="66" t="s">
        <v>923</v>
      </c>
      <c r="K395" s="67" t="s">
        <v>924</v>
      </c>
      <c r="L395" s="68">
        <v>158270</v>
      </c>
      <c r="M395" s="350">
        <v>45962</v>
      </c>
    </row>
    <row r="396" spans="1:13" ht="30" x14ac:dyDescent="0.2">
      <c r="A396" s="58" t="s">
        <v>899</v>
      </c>
      <c r="B396" s="93" t="s">
        <v>149</v>
      </c>
      <c r="C396" s="226" t="s">
        <v>12</v>
      </c>
      <c r="D396" s="121" t="s">
        <v>42</v>
      </c>
      <c r="E396" s="94" t="s">
        <v>12</v>
      </c>
      <c r="F396" s="58" t="s">
        <v>102</v>
      </c>
      <c r="G396" s="64">
        <v>9250285</v>
      </c>
      <c r="H396" s="65">
        <v>45988</v>
      </c>
      <c r="I396" s="66" t="s">
        <v>925</v>
      </c>
      <c r="J396" s="66" t="s">
        <v>140</v>
      </c>
      <c r="K396" s="67" t="s">
        <v>141</v>
      </c>
      <c r="L396" s="68">
        <v>164815</v>
      </c>
      <c r="M396" s="350">
        <v>45962</v>
      </c>
    </row>
    <row r="397" spans="1:13" ht="30" x14ac:dyDescent="0.2">
      <c r="A397" s="58" t="s">
        <v>899</v>
      </c>
      <c r="B397" s="93" t="s">
        <v>149</v>
      </c>
      <c r="C397" s="226" t="s">
        <v>12</v>
      </c>
      <c r="D397" s="121" t="s">
        <v>42</v>
      </c>
      <c r="E397" s="94" t="s">
        <v>12</v>
      </c>
      <c r="F397" s="58" t="s">
        <v>102</v>
      </c>
      <c r="G397" s="64">
        <v>9250292</v>
      </c>
      <c r="H397" s="65">
        <v>45989</v>
      </c>
      <c r="I397" s="66" t="s">
        <v>926</v>
      </c>
      <c r="J397" s="66" t="s">
        <v>140</v>
      </c>
      <c r="K397" s="67" t="s">
        <v>141</v>
      </c>
      <c r="L397" s="68">
        <v>111622</v>
      </c>
      <c r="M397" s="350">
        <v>45962</v>
      </c>
    </row>
    <row r="398" spans="1:13" ht="30" x14ac:dyDescent="0.2">
      <c r="A398" s="58" t="s">
        <v>899</v>
      </c>
      <c r="B398" s="93" t="s">
        <v>149</v>
      </c>
      <c r="C398" s="226" t="s">
        <v>12</v>
      </c>
      <c r="D398" s="121" t="s">
        <v>42</v>
      </c>
      <c r="E398" s="94" t="s">
        <v>12</v>
      </c>
      <c r="F398" s="58" t="s">
        <v>102</v>
      </c>
      <c r="G398" s="64">
        <v>9250293</v>
      </c>
      <c r="H398" s="65">
        <v>45989</v>
      </c>
      <c r="I398" s="66" t="s">
        <v>927</v>
      </c>
      <c r="J398" s="66" t="s">
        <v>140</v>
      </c>
      <c r="K398" s="67" t="s">
        <v>141</v>
      </c>
      <c r="L398" s="68">
        <v>208488</v>
      </c>
      <c r="M398" s="350">
        <v>45962</v>
      </c>
    </row>
    <row r="399" spans="1:13" ht="24" x14ac:dyDescent="0.2">
      <c r="A399" s="58" t="s">
        <v>39</v>
      </c>
      <c r="B399" s="93" t="s">
        <v>149</v>
      </c>
      <c r="C399" s="226" t="s">
        <v>12</v>
      </c>
      <c r="D399" s="121" t="s">
        <v>42</v>
      </c>
      <c r="E399" s="94" t="s">
        <v>12</v>
      </c>
      <c r="F399" s="58" t="s">
        <v>102</v>
      </c>
      <c r="G399" s="94">
        <v>19250158</v>
      </c>
      <c r="H399" s="95">
        <v>45971</v>
      </c>
      <c r="I399" s="241" t="s">
        <v>928</v>
      </c>
      <c r="J399" s="96" t="s">
        <v>161</v>
      </c>
      <c r="K399" s="97" t="s">
        <v>23</v>
      </c>
      <c r="L399" s="97">
        <v>87408</v>
      </c>
      <c r="M399" s="350">
        <v>45962</v>
      </c>
    </row>
    <row r="400" spans="1:13" ht="30" x14ac:dyDescent="0.2">
      <c r="A400" s="58" t="s">
        <v>39</v>
      </c>
      <c r="B400" s="49" t="s">
        <v>0</v>
      </c>
      <c r="C400" s="73" t="s">
        <v>113</v>
      </c>
      <c r="D400" s="112" t="s">
        <v>0</v>
      </c>
      <c r="E400" s="51">
        <v>45517</v>
      </c>
      <c r="F400" s="58" t="s">
        <v>102</v>
      </c>
      <c r="G400" s="94">
        <v>19250160</v>
      </c>
      <c r="H400" s="95">
        <v>45973</v>
      </c>
      <c r="I400" s="241" t="s">
        <v>929</v>
      </c>
      <c r="J400" s="53" t="s">
        <v>57</v>
      </c>
      <c r="K400" s="54" t="s">
        <v>21</v>
      </c>
      <c r="L400" s="97">
        <v>543838</v>
      </c>
      <c r="M400" s="350">
        <v>45962</v>
      </c>
    </row>
    <row r="401" spans="1:13" ht="30" x14ac:dyDescent="0.2">
      <c r="A401" s="58" t="s">
        <v>39</v>
      </c>
      <c r="B401" s="49" t="s">
        <v>0</v>
      </c>
      <c r="C401" s="73" t="s">
        <v>113</v>
      </c>
      <c r="D401" s="112" t="s">
        <v>0</v>
      </c>
      <c r="E401" s="51">
        <v>45517</v>
      </c>
      <c r="F401" s="58" t="s">
        <v>102</v>
      </c>
      <c r="G401" s="94">
        <v>19250161</v>
      </c>
      <c r="H401" s="95">
        <v>45973</v>
      </c>
      <c r="I401" s="241" t="s">
        <v>930</v>
      </c>
      <c r="J401" s="53" t="s">
        <v>57</v>
      </c>
      <c r="K401" s="54" t="s">
        <v>21</v>
      </c>
      <c r="L401" s="97">
        <v>1069796</v>
      </c>
      <c r="M401" s="350">
        <v>45962</v>
      </c>
    </row>
    <row r="402" spans="1:13" ht="30" x14ac:dyDescent="0.2">
      <c r="A402" s="58" t="s">
        <v>39</v>
      </c>
      <c r="B402" s="49" t="s">
        <v>0</v>
      </c>
      <c r="C402" s="73" t="s">
        <v>113</v>
      </c>
      <c r="D402" s="112" t="s">
        <v>0</v>
      </c>
      <c r="E402" s="51">
        <v>45517</v>
      </c>
      <c r="F402" s="58" t="s">
        <v>102</v>
      </c>
      <c r="G402" s="94">
        <v>19250159</v>
      </c>
      <c r="H402" s="95">
        <v>45974</v>
      </c>
      <c r="I402" s="241" t="s">
        <v>931</v>
      </c>
      <c r="J402" s="53" t="s">
        <v>57</v>
      </c>
      <c r="K402" s="54" t="s">
        <v>21</v>
      </c>
      <c r="L402" s="97">
        <v>254876</v>
      </c>
      <c r="M402" s="350">
        <v>45962</v>
      </c>
    </row>
    <row r="403" spans="1:13" ht="30" x14ac:dyDescent="0.2">
      <c r="A403" s="58" t="s">
        <v>39</v>
      </c>
      <c r="B403" s="49" t="s">
        <v>0</v>
      </c>
      <c r="C403" s="73" t="s">
        <v>113</v>
      </c>
      <c r="D403" s="112" t="s">
        <v>0</v>
      </c>
      <c r="E403" s="51">
        <v>45517</v>
      </c>
      <c r="F403" s="58" t="s">
        <v>102</v>
      </c>
      <c r="G403" s="94">
        <v>19250162</v>
      </c>
      <c r="H403" s="95">
        <v>45975</v>
      </c>
      <c r="I403" s="241" t="s">
        <v>932</v>
      </c>
      <c r="J403" s="53" t="s">
        <v>57</v>
      </c>
      <c r="K403" s="54" t="s">
        <v>21</v>
      </c>
      <c r="L403" s="97">
        <v>274384</v>
      </c>
      <c r="M403" s="350">
        <v>45962</v>
      </c>
    </row>
    <row r="404" spans="1:13" x14ac:dyDescent="0.2">
      <c r="A404" s="58" t="s">
        <v>39</v>
      </c>
      <c r="B404" s="93" t="s">
        <v>149</v>
      </c>
      <c r="C404" s="226" t="s">
        <v>12</v>
      </c>
      <c r="D404" s="121" t="s">
        <v>42</v>
      </c>
      <c r="E404" s="94" t="s">
        <v>12</v>
      </c>
      <c r="F404" s="58" t="s">
        <v>102</v>
      </c>
      <c r="G404" s="94">
        <v>19250163</v>
      </c>
      <c r="H404" s="95">
        <v>45975</v>
      </c>
      <c r="I404" s="241" t="s">
        <v>933</v>
      </c>
      <c r="J404" s="96" t="s">
        <v>934</v>
      </c>
      <c r="K404" s="97" t="s">
        <v>935</v>
      </c>
      <c r="L404" s="97">
        <v>94306</v>
      </c>
      <c r="M404" s="350">
        <v>45962</v>
      </c>
    </row>
    <row r="405" spans="1:13" ht="30" x14ac:dyDescent="0.2">
      <c r="A405" s="58" t="s">
        <v>39</v>
      </c>
      <c r="B405" s="49" t="s">
        <v>0</v>
      </c>
      <c r="C405" s="73" t="s">
        <v>113</v>
      </c>
      <c r="D405" s="112" t="s">
        <v>0</v>
      </c>
      <c r="E405" s="51">
        <v>45517</v>
      </c>
      <c r="F405" s="58" t="s">
        <v>102</v>
      </c>
      <c r="G405" s="94">
        <v>19250166</v>
      </c>
      <c r="H405" s="95">
        <v>45979</v>
      </c>
      <c r="I405" s="241" t="s">
        <v>936</v>
      </c>
      <c r="J405" s="53" t="s">
        <v>57</v>
      </c>
      <c r="K405" s="54" t="s">
        <v>21</v>
      </c>
      <c r="L405" s="97">
        <v>764628</v>
      </c>
      <c r="M405" s="350">
        <v>45962</v>
      </c>
    </row>
    <row r="406" spans="1:13" ht="30" x14ac:dyDescent="0.2">
      <c r="A406" s="58" t="s">
        <v>39</v>
      </c>
      <c r="B406" s="49" t="s">
        <v>0</v>
      </c>
      <c r="C406" s="73" t="s">
        <v>113</v>
      </c>
      <c r="D406" s="112" t="s">
        <v>0</v>
      </c>
      <c r="E406" s="51">
        <v>45517</v>
      </c>
      <c r="F406" s="58" t="s">
        <v>102</v>
      </c>
      <c r="G406" s="94">
        <v>19250168</v>
      </c>
      <c r="H406" s="95">
        <v>45980</v>
      </c>
      <c r="I406" s="241" t="s">
        <v>937</v>
      </c>
      <c r="J406" s="53" t="s">
        <v>57</v>
      </c>
      <c r="K406" s="54" t="s">
        <v>21</v>
      </c>
      <c r="L406" s="97">
        <v>247646</v>
      </c>
      <c r="M406" s="350">
        <v>45962</v>
      </c>
    </row>
    <row r="407" spans="1:13" ht="24" x14ac:dyDescent="0.2">
      <c r="A407" s="58" t="s">
        <v>39</v>
      </c>
      <c r="B407" s="93" t="s">
        <v>149</v>
      </c>
      <c r="C407" s="226" t="s">
        <v>12</v>
      </c>
      <c r="D407" s="121" t="s">
        <v>42</v>
      </c>
      <c r="E407" s="94" t="s">
        <v>12</v>
      </c>
      <c r="F407" s="58" t="s">
        <v>102</v>
      </c>
      <c r="G407" s="94">
        <v>19250172</v>
      </c>
      <c r="H407" s="95">
        <v>45985</v>
      </c>
      <c r="I407" s="241" t="s">
        <v>938</v>
      </c>
      <c r="J407" s="96" t="s">
        <v>939</v>
      </c>
      <c r="K407" s="97" t="s">
        <v>940</v>
      </c>
      <c r="L407" s="97">
        <v>160000</v>
      </c>
      <c r="M407" s="350">
        <v>45962</v>
      </c>
    </row>
    <row r="408" spans="1:13" ht="30" x14ac:dyDescent="0.2">
      <c r="A408" s="58" t="s">
        <v>38</v>
      </c>
      <c r="B408" s="49" t="s">
        <v>0</v>
      </c>
      <c r="C408" s="73" t="s">
        <v>113</v>
      </c>
      <c r="D408" s="112" t="s">
        <v>0</v>
      </c>
      <c r="E408" s="51">
        <v>45517</v>
      </c>
      <c r="F408" s="58" t="s">
        <v>102</v>
      </c>
      <c r="G408" s="78">
        <v>10250255</v>
      </c>
      <c r="H408" s="79">
        <v>45964</v>
      </c>
      <c r="I408" s="242" t="s">
        <v>941</v>
      </c>
      <c r="J408" s="53" t="s">
        <v>57</v>
      </c>
      <c r="K408" s="54" t="s">
        <v>21</v>
      </c>
      <c r="L408" s="228">
        <v>129318</v>
      </c>
      <c r="M408" s="350">
        <v>45962</v>
      </c>
    </row>
    <row r="409" spans="1:13" ht="30" x14ac:dyDescent="0.2">
      <c r="A409" s="58" t="s">
        <v>38</v>
      </c>
      <c r="B409" s="49" t="s">
        <v>0</v>
      </c>
      <c r="C409" s="73" t="s">
        <v>113</v>
      </c>
      <c r="D409" s="112" t="s">
        <v>0</v>
      </c>
      <c r="E409" s="51">
        <v>45517</v>
      </c>
      <c r="F409" s="58" t="s">
        <v>102</v>
      </c>
      <c r="G409" s="78">
        <v>10250256</v>
      </c>
      <c r="H409" s="79">
        <v>45964</v>
      </c>
      <c r="I409" s="242" t="s">
        <v>941</v>
      </c>
      <c r="J409" s="53" t="s">
        <v>57</v>
      </c>
      <c r="K409" s="54" t="s">
        <v>21</v>
      </c>
      <c r="L409" s="228">
        <v>129318</v>
      </c>
      <c r="M409" s="350">
        <v>45962</v>
      </c>
    </row>
    <row r="410" spans="1:13" ht="30" x14ac:dyDescent="0.2">
      <c r="A410" s="58" t="s">
        <v>38</v>
      </c>
      <c r="B410" s="49" t="s">
        <v>0</v>
      </c>
      <c r="C410" s="73" t="s">
        <v>113</v>
      </c>
      <c r="D410" s="112" t="s">
        <v>0</v>
      </c>
      <c r="E410" s="51">
        <v>45517</v>
      </c>
      <c r="F410" s="58" t="s">
        <v>102</v>
      </c>
      <c r="G410" s="78">
        <v>10250257</v>
      </c>
      <c r="H410" s="79">
        <v>45964</v>
      </c>
      <c r="I410" s="242" t="s">
        <v>941</v>
      </c>
      <c r="J410" s="53" t="s">
        <v>57</v>
      </c>
      <c r="K410" s="54" t="s">
        <v>21</v>
      </c>
      <c r="L410" s="228">
        <v>129318</v>
      </c>
      <c r="M410" s="350">
        <v>45962</v>
      </c>
    </row>
    <row r="411" spans="1:13" ht="30" x14ac:dyDescent="0.2">
      <c r="A411" s="58" t="s">
        <v>38</v>
      </c>
      <c r="B411" s="49" t="s">
        <v>0</v>
      </c>
      <c r="C411" s="73" t="s">
        <v>113</v>
      </c>
      <c r="D411" s="112" t="s">
        <v>0</v>
      </c>
      <c r="E411" s="51">
        <v>45517</v>
      </c>
      <c r="F411" s="58" t="s">
        <v>102</v>
      </c>
      <c r="G411" s="78">
        <v>10250258</v>
      </c>
      <c r="H411" s="79">
        <v>45964</v>
      </c>
      <c r="I411" s="242" t="s">
        <v>941</v>
      </c>
      <c r="J411" s="53" t="s">
        <v>57</v>
      </c>
      <c r="K411" s="54" t="s">
        <v>21</v>
      </c>
      <c r="L411" s="228">
        <v>127936</v>
      </c>
      <c r="M411" s="350">
        <v>45962</v>
      </c>
    </row>
    <row r="412" spans="1:13" ht="30" x14ac:dyDescent="0.2">
      <c r="A412" s="58" t="s">
        <v>38</v>
      </c>
      <c r="B412" s="49" t="s">
        <v>0</v>
      </c>
      <c r="C412" s="73" t="s">
        <v>113</v>
      </c>
      <c r="D412" s="112" t="s">
        <v>0</v>
      </c>
      <c r="E412" s="51">
        <v>45517</v>
      </c>
      <c r="F412" s="58" t="s">
        <v>102</v>
      </c>
      <c r="G412" s="78">
        <v>10250259</v>
      </c>
      <c r="H412" s="79">
        <v>45964</v>
      </c>
      <c r="I412" s="242" t="s">
        <v>942</v>
      </c>
      <c r="J412" s="53" t="s">
        <v>57</v>
      </c>
      <c r="K412" s="54" t="s">
        <v>21</v>
      </c>
      <c r="L412" s="228">
        <v>224318</v>
      </c>
      <c r="M412" s="350">
        <v>45962</v>
      </c>
    </row>
    <row r="413" spans="1:13" x14ac:dyDescent="0.2">
      <c r="A413" s="58" t="s">
        <v>38</v>
      </c>
      <c r="B413" s="93" t="s">
        <v>149</v>
      </c>
      <c r="C413" s="226" t="s">
        <v>12</v>
      </c>
      <c r="D413" s="121" t="s">
        <v>42</v>
      </c>
      <c r="E413" s="94" t="s">
        <v>12</v>
      </c>
      <c r="F413" s="58" t="s">
        <v>102</v>
      </c>
      <c r="G413" s="78">
        <v>10250260</v>
      </c>
      <c r="H413" s="79">
        <v>45965</v>
      </c>
      <c r="I413" s="242" t="s">
        <v>943</v>
      </c>
      <c r="J413" s="242" t="s">
        <v>162</v>
      </c>
      <c r="K413" s="55" t="s">
        <v>114</v>
      </c>
      <c r="L413" s="228">
        <v>162200</v>
      </c>
      <c r="M413" s="350">
        <v>45962</v>
      </c>
    </row>
    <row r="414" spans="1:13" ht="30" x14ac:dyDescent="0.2">
      <c r="A414" s="58" t="s">
        <v>38</v>
      </c>
      <c r="B414" s="49" t="s">
        <v>0</v>
      </c>
      <c r="C414" s="73" t="s">
        <v>113</v>
      </c>
      <c r="D414" s="112" t="s">
        <v>0</v>
      </c>
      <c r="E414" s="51">
        <v>45517</v>
      </c>
      <c r="F414" s="58" t="s">
        <v>102</v>
      </c>
      <c r="G414" s="78">
        <v>10250261</v>
      </c>
      <c r="H414" s="79">
        <v>45967</v>
      </c>
      <c r="I414" s="242" t="s">
        <v>944</v>
      </c>
      <c r="J414" s="53" t="s">
        <v>57</v>
      </c>
      <c r="K414" s="54" t="s">
        <v>21</v>
      </c>
      <c r="L414" s="228">
        <v>501490</v>
      </c>
      <c r="M414" s="350">
        <v>45962</v>
      </c>
    </row>
    <row r="415" spans="1:13" x14ac:dyDescent="0.2">
      <c r="A415" s="58" t="s">
        <v>38</v>
      </c>
      <c r="B415" s="93" t="s">
        <v>149</v>
      </c>
      <c r="C415" s="226" t="s">
        <v>12</v>
      </c>
      <c r="D415" s="121" t="s">
        <v>42</v>
      </c>
      <c r="E415" s="94" t="s">
        <v>12</v>
      </c>
      <c r="F415" s="58" t="s">
        <v>102</v>
      </c>
      <c r="G415" s="78">
        <v>10250262</v>
      </c>
      <c r="H415" s="79">
        <v>45968</v>
      </c>
      <c r="I415" s="242" t="s">
        <v>945</v>
      </c>
      <c r="J415" s="242" t="s">
        <v>946</v>
      </c>
      <c r="K415" s="55" t="s">
        <v>947</v>
      </c>
      <c r="L415" s="228">
        <v>160550</v>
      </c>
      <c r="M415" s="350">
        <v>45962</v>
      </c>
    </row>
    <row r="416" spans="1:13" ht="30" x14ac:dyDescent="0.2">
      <c r="A416" s="58" t="s">
        <v>38</v>
      </c>
      <c r="B416" s="49" t="s">
        <v>0</v>
      </c>
      <c r="C416" s="73" t="s">
        <v>113</v>
      </c>
      <c r="D416" s="112" t="s">
        <v>0</v>
      </c>
      <c r="E416" s="51">
        <v>45517</v>
      </c>
      <c r="F416" s="58" t="s">
        <v>102</v>
      </c>
      <c r="G416" s="78">
        <v>10250264</v>
      </c>
      <c r="H416" s="79">
        <v>45972</v>
      </c>
      <c r="I416" s="242" t="s">
        <v>948</v>
      </c>
      <c r="J416" s="53" t="s">
        <v>57</v>
      </c>
      <c r="K416" s="54" t="s">
        <v>21</v>
      </c>
      <c r="L416" s="228">
        <v>185936</v>
      </c>
      <c r="M416" s="350">
        <v>45962</v>
      </c>
    </row>
    <row r="417" spans="1:13" x14ac:dyDescent="0.2">
      <c r="A417" s="58" t="s">
        <v>38</v>
      </c>
      <c r="B417" s="93" t="s">
        <v>149</v>
      </c>
      <c r="C417" s="226" t="s">
        <v>12</v>
      </c>
      <c r="D417" s="121" t="s">
        <v>42</v>
      </c>
      <c r="E417" s="94" t="s">
        <v>12</v>
      </c>
      <c r="F417" s="58" t="s">
        <v>102</v>
      </c>
      <c r="G417" s="78">
        <v>10250265</v>
      </c>
      <c r="H417" s="79">
        <v>45973</v>
      </c>
      <c r="I417" s="242" t="s">
        <v>949</v>
      </c>
      <c r="J417" s="242" t="s">
        <v>162</v>
      </c>
      <c r="K417" s="55" t="s">
        <v>114</v>
      </c>
      <c r="L417" s="228">
        <v>92700</v>
      </c>
      <c r="M417" s="350">
        <v>45962</v>
      </c>
    </row>
    <row r="418" spans="1:13" ht="30" x14ac:dyDescent="0.2">
      <c r="A418" s="58" t="s">
        <v>38</v>
      </c>
      <c r="B418" s="49" t="s">
        <v>0</v>
      </c>
      <c r="C418" s="73" t="s">
        <v>113</v>
      </c>
      <c r="D418" s="112" t="s">
        <v>0</v>
      </c>
      <c r="E418" s="51">
        <v>45517</v>
      </c>
      <c r="F418" s="58" t="s">
        <v>102</v>
      </c>
      <c r="G418" s="78">
        <v>10250266</v>
      </c>
      <c r="H418" s="79">
        <v>45973</v>
      </c>
      <c r="I418" s="242" t="s">
        <v>950</v>
      </c>
      <c r="J418" s="53" t="s">
        <v>57</v>
      </c>
      <c r="K418" s="54" t="s">
        <v>21</v>
      </c>
      <c r="L418" s="228">
        <v>280933</v>
      </c>
      <c r="M418" s="350">
        <v>45962</v>
      </c>
    </row>
    <row r="419" spans="1:13" ht="30" x14ac:dyDescent="0.2">
      <c r="A419" s="58" t="s">
        <v>38</v>
      </c>
      <c r="B419" s="49" t="s">
        <v>0</v>
      </c>
      <c r="C419" s="73" t="s">
        <v>113</v>
      </c>
      <c r="D419" s="112" t="s">
        <v>0</v>
      </c>
      <c r="E419" s="51">
        <v>45517</v>
      </c>
      <c r="F419" s="58" t="s">
        <v>102</v>
      </c>
      <c r="G419" s="78">
        <v>10250270</v>
      </c>
      <c r="H419" s="79">
        <v>45975</v>
      </c>
      <c r="I419" s="242" t="s">
        <v>951</v>
      </c>
      <c r="J419" s="53" t="s">
        <v>57</v>
      </c>
      <c r="K419" s="54" t="s">
        <v>21</v>
      </c>
      <c r="L419" s="228">
        <v>234936</v>
      </c>
      <c r="M419" s="350">
        <v>45962</v>
      </c>
    </row>
    <row r="420" spans="1:13" ht="30" x14ac:dyDescent="0.2">
      <c r="A420" s="58" t="s">
        <v>38</v>
      </c>
      <c r="B420" s="49" t="s">
        <v>0</v>
      </c>
      <c r="C420" s="73" t="s">
        <v>113</v>
      </c>
      <c r="D420" s="112" t="s">
        <v>0</v>
      </c>
      <c r="E420" s="51">
        <v>45517</v>
      </c>
      <c r="F420" s="58" t="s">
        <v>102</v>
      </c>
      <c r="G420" s="78">
        <v>10250271</v>
      </c>
      <c r="H420" s="79">
        <v>45975</v>
      </c>
      <c r="I420" s="242" t="s">
        <v>951</v>
      </c>
      <c r="J420" s="53" t="s">
        <v>57</v>
      </c>
      <c r="K420" s="54" t="s">
        <v>21</v>
      </c>
      <c r="L420" s="228">
        <v>234936</v>
      </c>
      <c r="M420" s="350">
        <v>45962</v>
      </c>
    </row>
    <row r="421" spans="1:13" ht="30" x14ac:dyDescent="0.2">
      <c r="A421" s="58" t="s">
        <v>38</v>
      </c>
      <c r="B421" s="49" t="s">
        <v>0</v>
      </c>
      <c r="C421" s="73" t="s">
        <v>113</v>
      </c>
      <c r="D421" s="112" t="s">
        <v>0</v>
      </c>
      <c r="E421" s="51">
        <v>45517</v>
      </c>
      <c r="F421" s="58" t="s">
        <v>102</v>
      </c>
      <c r="G421" s="78">
        <v>10250272</v>
      </c>
      <c r="H421" s="79">
        <v>45975</v>
      </c>
      <c r="I421" s="242" t="s">
        <v>951</v>
      </c>
      <c r="J421" s="53" t="s">
        <v>57</v>
      </c>
      <c r="K421" s="54" t="s">
        <v>21</v>
      </c>
      <c r="L421" s="228">
        <v>234936</v>
      </c>
      <c r="M421" s="350">
        <v>45962</v>
      </c>
    </row>
    <row r="422" spans="1:13" ht="30" x14ac:dyDescent="0.2">
      <c r="A422" s="58" t="s">
        <v>38</v>
      </c>
      <c r="B422" s="49" t="s">
        <v>0</v>
      </c>
      <c r="C422" s="73" t="s">
        <v>113</v>
      </c>
      <c r="D422" s="112" t="s">
        <v>0</v>
      </c>
      <c r="E422" s="51">
        <v>45517</v>
      </c>
      <c r="F422" s="58" t="s">
        <v>102</v>
      </c>
      <c r="G422" s="78">
        <v>10250273</v>
      </c>
      <c r="H422" s="79">
        <v>45975</v>
      </c>
      <c r="I422" s="242" t="s">
        <v>951</v>
      </c>
      <c r="J422" s="53" t="s">
        <v>57</v>
      </c>
      <c r="K422" s="54" t="s">
        <v>21</v>
      </c>
      <c r="L422" s="228">
        <v>234936</v>
      </c>
      <c r="M422" s="350">
        <v>45962</v>
      </c>
    </row>
    <row r="423" spans="1:13" ht="30" x14ac:dyDescent="0.2">
      <c r="A423" s="58" t="s">
        <v>38</v>
      </c>
      <c r="B423" s="49" t="s">
        <v>0</v>
      </c>
      <c r="C423" s="73" t="s">
        <v>113</v>
      </c>
      <c r="D423" s="112" t="s">
        <v>0</v>
      </c>
      <c r="E423" s="51">
        <v>45517</v>
      </c>
      <c r="F423" s="58" t="s">
        <v>102</v>
      </c>
      <c r="G423" s="78">
        <v>10250281</v>
      </c>
      <c r="H423" s="79">
        <v>45981</v>
      </c>
      <c r="I423" s="242" t="s">
        <v>952</v>
      </c>
      <c r="J423" s="53" t="s">
        <v>57</v>
      </c>
      <c r="K423" s="54" t="s">
        <v>21</v>
      </c>
      <c r="L423" s="228">
        <v>197936</v>
      </c>
      <c r="M423" s="350">
        <v>45962</v>
      </c>
    </row>
    <row r="424" spans="1:13" ht="30" x14ac:dyDescent="0.2">
      <c r="A424" s="58" t="s">
        <v>38</v>
      </c>
      <c r="B424" s="49" t="s">
        <v>0</v>
      </c>
      <c r="C424" s="73" t="s">
        <v>113</v>
      </c>
      <c r="D424" s="112" t="s">
        <v>0</v>
      </c>
      <c r="E424" s="51">
        <v>45517</v>
      </c>
      <c r="F424" s="58" t="s">
        <v>102</v>
      </c>
      <c r="G424" s="78">
        <v>10250282</v>
      </c>
      <c r="H424" s="79">
        <v>45982</v>
      </c>
      <c r="I424" s="242" t="s">
        <v>953</v>
      </c>
      <c r="J424" s="53" t="s">
        <v>57</v>
      </c>
      <c r="K424" s="54" t="s">
        <v>21</v>
      </c>
      <c r="L424" s="228">
        <v>41115</v>
      </c>
      <c r="M424" s="350">
        <v>45962</v>
      </c>
    </row>
    <row r="425" spans="1:13" ht="30" x14ac:dyDescent="0.2">
      <c r="A425" s="58" t="s">
        <v>38</v>
      </c>
      <c r="B425" s="49" t="s">
        <v>0</v>
      </c>
      <c r="C425" s="73" t="s">
        <v>113</v>
      </c>
      <c r="D425" s="112" t="s">
        <v>0</v>
      </c>
      <c r="E425" s="51">
        <v>45517</v>
      </c>
      <c r="F425" s="58" t="s">
        <v>102</v>
      </c>
      <c r="G425" s="78">
        <v>10250284</v>
      </c>
      <c r="H425" s="79">
        <v>45985</v>
      </c>
      <c r="I425" s="242" t="s">
        <v>954</v>
      </c>
      <c r="J425" s="53" t="s">
        <v>57</v>
      </c>
      <c r="K425" s="54" t="s">
        <v>21</v>
      </c>
      <c r="L425" s="228">
        <v>435182</v>
      </c>
      <c r="M425" s="350">
        <v>45962</v>
      </c>
    </row>
    <row r="426" spans="1:13" ht="30" x14ac:dyDescent="0.2">
      <c r="A426" s="58" t="s">
        <v>38</v>
      </c>
      <c r="B426" s="49" t="s">
        <v>0</v>
      </c>
      <c r="C426" s="73" t="s">
        <v>113</v>
      </c>
      <c r="D426" s="112" t="s">
        <v>0</v>
      </c>
      <c r="E426" s="51">
        <v>45517</v>
      </c>
      <c r="F426" s="58" t="s">
        <v>102</v>
      </c>
      <c r="G426" s="78">
        <v>10250285</v>
      </c>
      <c r="H426" s="79">
        <v>45985</v>
      </c>
      <c r="I426" s="242" t="s">
        <v>954</v>
      </c>
      <c r="J426" s="53" t="s">
        <v>57</v>
      </c>
      <c r="K426" s="54" t="s">
        <v>21</v>
      </c>
      <c r="L426" s="228">
        <v>49000</v>
      </c>
      <c r="M426" s="350">
        <v>45962</v>
      </c>
    </row>
    <row r="427" spans="1:13" ht="30" x14ac:dyDescent="0.2">
      <c r="A427" s="58" t="s">
        <v>38</v>
      </c>
      <c r="B427" s="49" t="s">
        <v>0</v>
      </c>
      <c r="C427" s="73" t="s">
        <v>113</v>
      </c>
      <c r="D427" s="112" t="s">
        <v>0</v>
      </c>
      <c r="E427" s="51">
        <v>45517</v>
      </c>
      <c r="F427" s="58" t="s">
        <v>102</v>
      </c>
      <c r="G427" s="78">
        <v>10250286</v>
      </c>
      <c r="H427" s="79">
        <v>45985</v>
      </c>
      <c r="I427" s="242" t="s">
        <v>955</v>
      </c>
      <c r="J427" s="53" t="s">
        <v>57</v>
      </c>
      <c r="K427" s="54" t="s">
        <v>21</v>
      </c>
      <c r="L427" s="228">
        <v>284161</v>
      </c>
      <c r="M427" s="350">
        <v>45962</v>
      </c>
    </row>
    <row r="428" spans="1:13" ht="30" x14ac:dyDescent="0.2">
      <c r="A428" s="58" t="s">
        <v>38</v>
      </c>
      <c r="B428" s="49" t="s">
        <v>0</v>
      </c>
      <c r="C428" s="73" t="s">
        <v>113</v>
      </c>
      <c r="D428" s="112" t="s">
        <v>0</v>
      </c>
      <c r="E428" s="51">
        <v>45517</v>
      </c>
      <c r="F428" s="58" t="s">
        <v>102</v>
      </c>
      <c r="G428" s="78">
        <v>10250287</v>
      </c>
      <c r="H428" s="79">
        <v>45985</v>
      </c>
      <c r="I428" s="242" t="s">
        <v>955</v>
      </c>
      <c r="J428" s="53" t="s">
        <v>57</v>
      </c>
      <c r="K428" s="54" t="s">
        <v>21</v>
      </c>
      <c r="L428" s="228">
        <v>284161</v>
      </c>
      <c r="M428" s="350">
        <v>45962</v>
      </c>
    </row>
    <row r="429" spans="1:13" ht="30" x14ac:dyDescent="0.2">
      <c r="A429" s="58" t="s">
        <v>38</v>
      </c>
      <c r="B429" s="49" t="s">
        <v>0</v>
      </c>
      <c r="C429" s="73" t="s">
        <v>113</v>
      </c>
      <c r="D429" s="112" t="s">
        <v>0</v>
      </c>
      <c r="E429" s="51">
        <v>45517</v>
      </c>
      <c r="F429" s="58" t="s">
        <v>102</v>
      </c>
      <c r="G429" s="78">
        <v>10250294</v>
      </c>
      <c r="H429" s="79">
        <v>45988</v>
      </c>
      <c r="I429" s="242" t="s">
        <v>954</v>
      </c>
      <c r="J429" s="53" t="s">
        <v>57</v>
      </c>
      <c r="K429" s="54" t="s">
        <v>21</v>
      </c>
      <c r="L429" s="228">
        <v>234382</v>
      </c>
      <c r="M429" s="350">
        <v>45962</v>
      </c>
    </row>
    <row r="430" spans="1:13" ht="30" x14ac:dyDescent="0.2">
      <c r="A430" s="58" t="s">
        <v>38</v>
      </c>
      <c r="B430" s="49" t="s">
        <v>0</v>
      </c>
      <c r="C430" s="73" t="s">
        <v>113</v>
      </c>
      <c r="D430" s="112" t="s">
        <v>0</v>
      </c>
      <c r="E430" s="51">
        <v>45517</v>
      </c>
      <c r="F430" s="58" t="s">
        <v>102</v>
      </c>
      <c r="G430" s="78">
        <v>10250295</v>
      </c>
      <c r="H430" s="79">
        <v>45988</v>
      </c>
      <c r="I430" s="242" t="s">
        <v>504</v>
      </c>
      <c r="J430" s="53" t="s">
        <v>57</v>
      </c>
      <c r="K430" s="54" t="s">
        <v>21</v>
      </c>
      <c r="L430" s="228">
        <v>334382</v>
      </c>
      <c r="M430" s="350">
        <v>45962</v>
      </c>
    </row>
    <row r="431" spans="1:13" ht="30" x14ac:dyDescent="0.2">
      <c r="A431" s="58" t="s">
        <v>38</v>
      </c>
      <c r="B431" s="49" t="s">
        <v>0</v>
      </c>
      <c r="C431" s="73" t="s">
        <v>113</v>
      </c>
      <c r="D431" s="112" t="s">
        <v>0</v>
      </c>
      <c r="E431" s="51">
        <v>45517</v>
      </c>
      <c r="F431" s="58" t="s">
        <v>102</v>
      </c>
      <c r="G431" s="78">
        <v>10250296</v>
      </c>
      <c r="H431" s="79">
        <v>45988</v>
      </c>
      <c r="I431" s="242" t="s">
        <v>504</v>
      </c>
      <c r="J431" s="53" t="s">
        <v>57</v>
      </c>
      <c r="K431" s="54" t="s">
        <v>21</v>
      </c>
      <c r="L431" s="228">
        <v>341382</v>
      </c>
      <c r="M431" s="350">
        <v>45962</v>
      </c>
    </row>
    <row r="432" spans="1:13" ht="30" x14ac:dyDescent="0.2">
      <c r="A432" s="58" t="s">
        <v>38</v>
      </c>
      <c r="B432" s="49" t="s">
        <v>0</v>
      </c>
      <c r="C432" s="73" t="s">
        <v>113</v>
      </c>
      <c r="D432" s="112" t="s">
        <v>0</v>
      </c>
      <c r="E432" s="51">
        <v>45517</v>
      </c>
      <c r="F432" s="58" t="s">
        <v>102</v>
      </c>
      <c r="G432" s="78">
        <v>10250297</v>
      </c>
      <c r="H432" s="79">
        <v>45988</v>
      </c>
      <c r="I432" s="242" t="s">
        <v>954</v>
      </c>
      <c r="J432" s="53" t="s">
        <v>57</v>
      </c>
      <c r="K432" s="54" t="s">
        <v>21</v>
      </c>
      <c r="L432" s="228">
        <v>299382</v>
      </c>
      <c r="M432" s="350">
        <v>45962</v>
      </c>
    </row>
    <row r="433" spans="1:13" ht="30" x14ac:dyDescent="0.2">
      <c r="A433" s="58" t="s">
        <v>38</v>
      </c>
      <c r="B433" s="49" t="s">
        <v>0</v>
      </c>
      <c r="C433" s="73" t="s">
        <v>113</v>
      </c>
      <c r="D433" s="112" t="s">
        <v>0</v>
      </c>
      <c r="E433" s="51">
        <v>45517</v>
      </c>
      <c r="F433" s="58" t="s">
        <v>102</v>
      </c>
      <c r="G433" s="78">
        <v>10250298</v>
      </c>
      <c r="H433" s="79">
        <v>45989</v>
      </c>
      <c r="I433" s="242" t="s">
        <v>956</v>
      </c>
      <c r="J433" s="53" t="s">
        <v>57</v>
      </c>
      <c r="K433" s="54" t="s">
        <v>21</v>
      </c>
      <c r="L433" s="228">
        <v>317212</v>
      </c>
      <c r="M433" s="350">
        <v>45962</v>
      </c>
    </row>
    <row r="434" spans="1:13" x14ac:dyDescent="0.2">
      <c r="A434" s="58" t="s">
        <v>38</v>
      </c>
      <c r="B434" s="121" t="s">
        <v>222</v>
      </c>
      <c r="C434" s="242" t="s">
        <v>957</v>
      </c>
      <c r="D434" s="121" t="s">
        <v>42</v>
      </c>
      <c r="E434" s="79">
        <v>45980</v>
      </c>
      <c r="F434" s="242" t="s">
        <v>17</v>
      </c>
      <c r="G434" s="78" t="s">
        <v>69</v>
      </c>
      <c r="H434" s="79">
        <v>45980</v>
      </c>
      <c r="I434" s="242" t="s">
        <v>958</v>
      </c>
      <c r="J434" s="242" t="s">
        <v>959</v>
      </c>
      <c r="K434" s="55" t="s">
        <v>960</v>
      </c>
      <c r="L434" s="228">
        <v>6000000</v>
      </c>
      <c r="M434" s="350">
        <v>45962</v>
      </c>
    </row>
    <row r="435" spans="1:13" ht="45" x14ac:dyDescent="0.2">
      <c r="A435" s="58" t="s">
        <v>29</v>
      </c>
      <c r="B435" s="49" t="s">
        <v>0</v>
      </c>
      <c r="C435" s="73" t="s">
        <v>113</v>
      </c>
      <c r="D435" s="112" t="s">
        <v>0</v>
      </c>
      <c r="E435" s="51">
        <v>45517</v>
      </c>
      <c r="F435" s="46" t="s">
        <v>18</v>
      </c>
      <c r="G435" s="69">
        <v>1125229</v>
      </c>
      <c r="H435" s="70">
        <v>45966</v>
      </c>
      <c r="I435" s="53" t="s">
        <v>961</v>
      </c>
      <c r="J435" s="53" t="s">
        <v>57</v>
      </c>
      <c r="K435" s="54" t="s">
        <v>21</v>
      </c>
      <c r="L435" s="68">
        <v>354640</v>
      </c>
      <c r="M435" s="350">
        <v>45962</v>
      </c>
    </row>
    <row r="436" spans="1:13" ht="30" x14ac:dyDescent="0.2">
      <c r="A436" s="58" t="s">
        <v>29</v>
      </c>
      <c r="B436" s="93" t="s">
        <v>149</v>
      </c>
      <c r="C436" s="226" t="s">
        <v>12</v>
      </c>
      <c r="D436" s="121" t="s">
        <v>42</v>
      </c>
      <c r="E436" s="94" t="s">
        <v>12</v>
      </c>
      <c r="F436" s="46" t="s">
        <v>18</v>
      </c>
      <c r="G436" s="69">
        <v>1125230</v>
      </c>
      <c r="H436" s="70">
        <v>45966</v>
      </c>
      <c r="I436" s="66" t="s">
        <v>962</v>
      </c>
      <c r="J436" s="53" t="s">
        <v>92</v>
      </c>
      <c r="K436" s="54" t="s">
        <v>93</v>
      </c>
      <c r="L436" s="68">
        <v>30345</v>
      </c>
      <c r="M436" s="350">
        <v>45962</v>
      </c>
    </row>
    <row r="437" spans="1:13" ht="45" x14ac:dyDescent="0.2">
      <c r="A437" s="58" t="s">
        <v>29</v>
      </c>
      <c r="B437" s="49" t="s">
        <v>0</v>
      </c>
      <c r="C437" s="73" t="s">
        <v>113</v>
      </c>
      <c r="D437" s="112" t="s">
        <v>0</v>
      </c>
      <c r="E437" s="51">
        <v>45517</v>
      </c>
      <c r="F437" s="46" t="s">
        <v>18</v>
      </c>
      <c r="G437" s="69">
        <v>1125231</v>
      </c>
      <c r="H437" s="70">
        <v>45967</v>
      </c>
      <c r="I437" s="53" t="s">
        <v>963</v>
      </c>
      <c r="J437" s="53" t="s">
        <v>57</v>
      </c>
      <c r="K437" s="54" t="s">
        <v>21</v>
      </c>
      <c r="L437" s="68">
        <v>776372</v>
      </c>
      <c r="M437" s="350">
        <v>45962</v>
      </c>
    </row>
    <row r="438" spans="1:13" ht="45" x14ac:dyDescent="0.2">
      <c r="A438" s="58" t="s">
        <v>29</v>
      </c>
      <c r="B438" s="49" t="s">
        <v>0</v>
      </c>
      <c r="C438" s="73" t="s">
        <v>113</v>
      </c>
      <c r="D438" s="112" t="s">
        <v>0</v>
      </c>
      <c r="E438" s="51">
        <v>45517</v>
      </c>
      <c r="F438" s="46" t="s">
        <v>18</v>
      </c>
      <c r="G438" s="69">
        <v>1125232</v>
      </c>
      <c r="H438" s="70">
        <v>45967</v>
      </c>
      <c r="I438" s="53" t="s">
        <v>964</v>
      </c>
      <c r="J438" s="53" t="s">
        <v>57</v>
      </c>
      <c r="K438" s="54" t="s">
        <v>21</v>
      </c>
      <c r="L438" s="68">
        <v>591280</v>
      </c>
      <c r="M438" s="350">
        <v>45962</v>
      </c>
    </row>
    <row r="439" spans="1:13" ht="45" x14ac:dyDescent="0.2">
      <c r="A439" s="58" t="s">
        <v>29</v>
      </c>
      <c r="B439" s="49" t="s">
        <v>0</v>
      </c>
      <c r="C439" s="73" t="s">
        <v>113</v>
      </c>
      <c r="D439" s="112" t="s">
        <v>0</v>
      </c>
      <c r="E439" s="51">
        <v>45517</v>
      </c>
      <c r="F439" s="46" t="s">
        <v>18</v>
      </c>
      <c r="G439" s="69">
        <v>1125234</v>
      </c>
      <c r="H439" s="70">
        <v>45968</v>
      </c>
      <c r="I439" s="53" t="s">
        <v>965</v>
      </c>
      <c r="J439" s="53" t="s">
        <v>57</v>
      </c>
      <c r="K439" s="54" t="s">
        <v>21</v>
      </c>
      <c r="L439" s="68">
        <v>1147448</v>
      </c>
      <c r="M439" s="350">
        <v>45962</v>
      </c>
    </row>
    <row r="440" spans="1:13" ht="60" x14ac:dyDescent="0.2">
      <c r="A440" s="58" t="s">
        <v>29</v>
      </c>
      <c r="B440" s="49" t="s">
        <v>0</v>
      </c>
      <c r="C440" s="73" t="s">
        <v>113</v>
      </c>
      <c r="D440" s="112" t="s">
        <v>0</v>
      </c>
      <c r="E440" s="51">
        <v>45517</v>
      </c>
      <c r="F440" s="46" t="s">
        <v>18</v>
      </c>
      <c r="G440" s="69">
        <v>1125235</v>
      </c>
      <c r="H440" s="70">
        <v>45971</v>
      </c>
      <c r="I440" s="66" t="s">
        <v>966</v>
      </c>
      <c r="J440" s="53" t="s">
        <v>57</v>
      </c>
      <c r="K440" s="54" t="s">
        <v>21</v>
      </c>
      <c r="L440" s="68">
        <v>749336</v>
      </c>
      <c r="M440" s="350">
        <v>45962</v>
      </c>
    </row>
    <row r="441" spans="1:13" ht="30" x14ac:dyDescent="0.2">
      <c r="A441" s="58" t="s">
        <v>29</v>
      </c>
      <c r="B441" s="49" t="s">
        <v>0</v>
      </c>
      <c r="C441" s="73" t="s">
        <v>113</v>
      </c>
      <c r="D441" s="112" t="s">
        <v>0</v>
      </c>
      <c r="E441" s="51">
        <v>45517</v>
      </c>
      <c r="F441" s="46" t="s">
        <v>18</v>
      </c>
      <c r="G441" s="69">
        <v>1125238</v>
      </c>
      <c r="H441" s="70">
        <v>45981</v>
      </c>
      <c r="I441" s="53" t="s">
        <v>967</v>
      </c>
      <c r="J441" s="53" t="s">
        <v>57</v>
      </c>
      <c r="K441" s="54" t="s">
        <v>21</v>
      </c>
      <c r="L441" s="68">
        <v>64100</v>
      </c>
      <c r="M441" s="350">
        <v>45962</v>
      </c>
    </row>
    <row r="442" spans="1:13" ht="45" x14ac:dyDescent="0.2">
      <c r="A442" s="58" t="s">
        <v>29</v>
      </c>
      <c r="B442" s="49" t="s">
        <v>0</v>
      </c>
      <c r="C442" s="73" t="s">
        <v>113</v>
      </c>
      <c r="D442" s="112" t="s">
        <v>0</v>
      </c>
      <c r="E442" s="51">
        <v>45517</v>
      </c>
      <c r="F442" s="46" t="s">
        <v>18</v>
      </c>
      <c r="G442" s="69">
        <v>1125251</v>
      </c>
      <c r="H442" s="70">
        <v>45989</v>
      </c>
      <c r="I442" s="53" t="s">
        <v>968</v>
      </c>
      <c r="J442" s="53" t="s">
        <v>57</v>
      </c>
      <c r="K442" s="54" t="s">
        <v>21</v>
      </c>
      <c r="L442" s="68">
        <v>417356</v>
      </c>
      <c r="M442" s="350">
        <v>45962</v>
      </c>
    </row>
    <row r="443" spans="1:13" ht="30" x14ac:dyDescent="0.2">
      <c r="A443" s="58" t="s">
        <v>28</v>
      </c>
      <c r="B443" s="49" t="s">
        <v>0</v>
      </c>
      <c r="C443" s="73" t="s">
        <v>113</v>
      </c>
      <c r="D443" s="112" t="s">
        <v>0</v>
      </c>
      <c r="E443" s="51">
        <v>45517</v>
      </c>
      <c r="F443" s="58" t="s">
        <v>102</v>
      </c>
      <c r="G443" s="243">
        <v>12250218</v>
      </c>
      <c r="H443" s="57">
        <v>45965</v>
      </c>
      <c r="I443" s="58" t="s">
        <v>969</v>
      </c>
      <c r="J443" s="53" t="s">
        <v>57</v>
      </c>
      <c r="K443" s="54" t="s">
        <v>21</v>
      </c>
      <c r="L443" s="244">
        <v>581496</v>
      </c>
      <c r="M443" s="350">
        <v>45962</v>
      </c>
    </row>
    <row r="444" spans="1:13" x14ac:dyDescent="0.2">
      <c r="A444" s="58" t="s">
        <v>28</v>
      </c>
      <c r="B444" s="93" t="s">
        <v>149</v>
      </c>
      <c r="C444" s="226" t="s">
        <v>12</v>
      </c>
      <c r="D444" s="121" t="s">
        <v>42</v>
      </c>
      <c r="E444" s="94" t="s">
        <v>12</v>
      </c>
      <c r="F444" s="58" t="s">
        <v>102</v>
      </c>
      <c r="G444" s="243">
        <v>12250223</v>
      </c>
      <c r="H444" s="57">
        <v>45968</v>
      </c>
      <c r="I444" s="227" t="s">
        <v>970</v>
      </c>
      <c r="J444" s="227" t="s">
        <v>971</v>
      </c>
      <c r="K444" s="59" t="s">
        <v>972</v>
      </c>
      <c r="L444" s="244">
        <v>130900</v>
      </c>
      <c r="M444" s="350">
        <v>45962</v>
      </c>
    </row>
    <row r="445" spans="1:13" ht="30" x14ac:dyDescent="0.2">
      <c r="A445" s="58" t="s">
        <v>28</v>
      </c>
      <c r="B445" s="49" t="s">
        <v>0</v>
      </c>
      <c r="C445" s="73" t="s">
        <v>113</v>
      </c>
      <c r="D445" s="112" t="s">
        <v>0</v>
      </c>
      <c r="E445" s="51">
        <v>45517</v>
      </c>
      <c r="F445" s="58" t="s">
        <v>102</v>
      </c>
      <c r="G445" s="243">
        <v>12250226</v>
      </c>
      <c r="H445" s="57">
        <v>45974</v>
      </c>
      <c r="I445" s="58" t="s">
        <v>973</v>
      </c>
      <c r="J445" s="53" t="s">
        <v>57</v>
      </c>
      <c r="K445" s="54" t="s">
        <v>21</v>
      </c>
      <c r="L445" s="245">
        <v>281354</v>
      </c>
      <c r="M445" s="350">
        <v>45962</v>
      </c>
    </row>
    <row r="446" spans="1:13" x14ac:dyDescent="0.2">
      <c r="A446" s="58" t="s">
        <v>28</v>
      </c>
      <c r="B446" s="93" t="s">
        <v>149</v>
      </c>
      <c r="C446" s="226" t="s">
        <v>12</v>
      </c>
      <c r="D446" s="121" t="s">
        <v>42</v>
      </c>
      <c r="E446" s="94" t="s">
        <v>12</v>
      </c>
      <c r="F446" s="58" t="s">
        <v>102</v>
      </c>
      <c r="G446" s="243">
        <v>12250227</v>
      </c>
      <c r="H446" s="57">
        <v>45975</v>
      </c>
      <c r="I446" s="227" t="s">
        <v>974</v>
      </c>
      <c r="J446" s="227" t="s">
        <v>975</v>
      </c>
      <c r="K446" s="59" t="s">
        <v>976</v>
      </c>
      <c r="L446" s="244">
        <v>186800</v>
      </c>
      <c r="M446" s="350">
        <v>45962</v>
      </c>
    </row>
    <row r="447" spans="1:13" x14ac:dyDescent="0.2">
      <c r="A447" s="58" t="s">
        <v>28</v>
      </c>
      <c r="B447" s="93" t="s">
        <v>149</v>
      </c>
      <c r="C447" s="226" t="s">
        <v>12</v>
      </c>
      <c r="D447" s="121" t="s">
        <v>42</v>
      </c>
      <c r="E447" s="94" t="s">
        <v>12</v>
      </c>
      <c r="F447" s="58" t="s">
        <v>102</v>
      </c>
      <c r="G447" s="243">
        <v>12250229</v>
      </c>
      <c r="H447" s="57">
        <v>45978</v>
      </c>
      <c r="I447" s="227" t="s">
        <v>977</v>
      </c>
      <c r="J447" s="227" t="s">
        <v>978</v>
      </c>
      <c r="K447" s="59" t="s">
        <v>979</v>
      </c>
      <c r="L447" s="245">
        <v>88001</v>
      </c>
      <c r="M447" s="350">
        <v>45962</v>
      </c>
    </row>
    <row r="448" spans="1:13" ht="30" x14ac:dyDescent="0.2">
      <c r="A448" s="58" t="s">
        <v>28</v>
      </c>
      <c r="B448" s="49" t="s">
        <v>0</v>
      </c>
      <c r="C448" s="73" t="s">
        <v>113</v>
      </c>
      <c r="D448" s="112" t="s">
        <v>0</v>
      </c>
      <c r="E448" s="51">
        <v>45517</v>
      </c>
      <c r="F448" s="58" t="s">
        <v>102</v>
      </c>
      <c r="G448" s="243">
        <v>12250231</v>
      </c>
      <c r="H448" s="57">
        <v>45979</v>
      </c>
      <c r="I448" s="227" t="s">
        <v>980</v>
      </c>
      <c r="J448" s="53" t="s">
        <v>57</v>
      </c>
      <c r="K448" s="54" t="s">
        <v>21</v>
      </c>
      <c r="L448" s="245">
        <v>519012</v>
      </c>
      <c r="M448" s="350">
        <v>45962</v>
      </c>
    </row>
    <row r="449" spans="1:13" x14ac:dyDescent="0.2">
      <c r="A449" s="58" t="s">
        <v>28</v>
      </c>
      <c r="B449" s="93" t="s">
        <v>149</v>
      </c>
      <c r="C449" s="226" t="s">
        <v>12</v>
      </c>
      <c r="D449" s="121" t="s">
        <v>42</v>
      </c>
      <c r="E449" s="94" t="s">
        <v>12</v>
      </c>
      <c r="F449" s="58" t="s">
        <v>102</v>
      </c>
      <c r="G449" s="243">
        <v>12250233</v>
      </c>
      <c r="H449" s="57">
        <v>45981</v>
      </c>
      <c r="I449" s="227" t="s">
        <v>981</v>
      </c>
      <c r="J449" s="227" t="s">
        <v>982</v>
      </c>
      <c r="K449" s="59" t="s">
        <v>983</v>
      </c>
      <c r="L449" s="245">
        <v>119000</v>
      </c>
      <c r="M449" s="350">
        <v>45962</v>
      </c>
    </row>
    <row r="450" spans="1:13" ht="30" x14ac:dyDescent="0.2">
      <c r="A450" s="58" t="s">
        <v>28</v>
      </c>
      <c r="B450" s="49" t="s">
        <v>0</v>
      </c>
      <c r="C450" s="73" t="s">
        <v>113</v>
      </c>
      <c r="D450" s="112" t="s">
        <v>0</v>
      </c>
      <c r="E450" s="51">
        <v>45517</v>
      </c>
      <c r="F450" s="58" t="s">
        <v>102</v>
      </c>
      <c r="G450" s="243">
        <v>12250234</v>
      </c>
      <c r="H450" s="57">
        <v>45981</v>
      </c>
      <c r="I450" s="227" t="s">
        <v>984</v>
      </c>
      <c r="J450" s="53" t="s">
        <v>57</v>
      </c>
      <c r="K450" s="54" t="s">
        <v>21</v>
      </c>
      <c r="L450" s="245">
        <v>197105</v>
      </c>
      <c r="M450" s="350">
        <v>45962</v>
      </c>
    </row>
    <row r="451" spans="1:13" ht="30" x14ac:dyDescent="0.2">
      <c r="A451" s="58" t="s">
        <v>28</v>
      </c>
      <c r="B451" s="49" t="s">
        <v>0</v>
      </c>
      <c r="C451" s="73" t="s">
        <v>113</v>
      </c>
      <c r="D451" s="112" t="s">
        <v>0</v>
      </c>
      <c r="E451" s="51">
        <v>45517</v>
      </c>
      <c r="F451" s="58" t="s">
        <v>102</v>
      </c>
      <c r="G451" s="243">
        <v>12250235</v>
      </c>
      <c r="H451" s="57">
        <v>45986</v>
      </c>
      <c r="I451" s="227" t="s">
        <v>985</v>
      </c>
      <c r="J451" s="53" t="s">
        <v>57</v>
      </c>
      <c r="K451" s="54" t="s">
        <v>21</v>
      </c>
      <c r="L451" s="245">
        <v>49000</v>
      </c>
      <c r="M451" s="350">
        <v>45962</v>
      </c>
    </row>
    <row r="452" spans="1:13" ht="30" x14ac:dyDescent="0.2">
      <c r="A452" s="58" t="s">
        <v>28</v>
      </c>
      <c r="B452" s="49" t="s">
        <v>0</v>
      </c>
      <c r="C452" s="73" t="s">
        <v>113</v>
      </c>
      <c r="D452" s="112" t="s">
        <v>0</v>
      </c>
      <c r="E452" s="51">
        <v>45517</v>
      </c>
      <c r="F452" s="58" t="s">
        <v>102</v>
      </c>
      <c r="G452" s="243">
        <v>12250238</v>
      </c>
      <c r="H452" s="57">
        <v>45987</v>
      </c>
      <c r="I452" s="227" t="s">
        <v>986</v>
      </c>
      <c r="J452" s="53" t="s">
        <v>57</v>
      </c>
      <c r="K452" s="54" t="s">
        <v>21</v>
      </c>
      <c r="L452" s="245">
        <v>581382</v>
      </c>
      <c r="M452" s="350">
        <v>45962</v>
      </c>
    </row>
    <row r="453" spans="1:13" x14ac:dyDescent="0.2">
      <c r="A453" s="58" t="s">
        <v>28</v>
      </c>
      <c r="B453" s="93" t="s">
        <v>149</v>
      </c>
      <c r="C453" s="226" t="s">
        <v>12</v>
      </c>
      <c r="D453" s="121" t="s">
        <v>42</v>
      </c>
      <c r="E453" s="94" t="s">
        <v>12</v>
      </c>
      <c r="F453" s="58" t="s">
        <v>102</v>
      </c>
      <c r="G453" s="243">
        <v>12250240</v>
      </c>
      <c r="H453" s="57">
        <v>45987</v>
      </c>
      <c r="I453" s="246" t="s">
        <v>987</v>
      </c>
      <c r="J453" s="227" t="s">
        <v>988</v>
      </c>
      <c r="K453" s="59" t="s">
        <v>989</v>
      </c>
      <c r="L453" s="245">
        <v>185400</v>
      </c>
      <c r="M453" s="350">
        <v>45962</v>
      </c>
    </row>
    <row r="454" spans="1:13" ht="30" x14ac:dyDescent="0.2">
      <c r="A454" s="58" t="s">
        <v>28</v>
      </c>
      <c r="B454" s="49" t="s">
        <v>0</v>
      </c>
      <c r="C454" s="73" t="s">
        <v>113</v>
      </c>
      <c r="D454" s="112" t="s">
        <v>0</v>
      </c>
      <c r="E454" s="51">
        <v>45517</v>
      </c>
      <c r="F454" s="58" t="s">
        <v>102</v>
      </c>
      <c r="G454" s="243">
        <v>12250242</v>
      </c>
      <c r="H454" s="57">
        <v>45987</v>
      </c>
      <c r="I454" s="227" t="s">
        <v>990</v>
      </c>
      <c r="J454" s="53" t="s">
        <v>57</v>
      </c>
      <c r="K454" s="54" t="s">
        <v>21</v>
      </c>
      <c r="L454" s="245">
        <v>470382</v>
      </c>
      <c r="M454" s="350">
        <v>45962</v>
      </c>
    </row>
    <row r="455" spans="1:13" ht="30" x14ac:dyDescent="0.2">
      <c r="A455" s="58" t="s">
        <v>28</v>
      </c>
      <c r="B455" s="49" t="s">
        <v>0</v>
      </c>
      <c r="C455" s="73" t="s">
        <v>113</v>
      </c>
      <c r="D455" s="112" t="s">
        <v>0</v>
      </c>
      <c r="E455" s="51">
        <v>45517</v>
      </c>
      <c r="F455" s="58" t="s">
        <v>102</v>
      </c>
      <c r="G455" s="243">
        <v>12250243</v>
      </c>
      <c r="H455" s="57">
        <v>45988</v>
      </c>
      <c r="I455" s="58" t="s">
        <v>991</v>
      </c>
      <c r="J455" s="53" t="s">
        <v>57</v>
      </c>
      <c r="K455" s="54" t="s">
        <v>21</v>
      </c>
      <c r="L455" s="245">
        <v>415382</v>
      </c>
      <c r="M455" s="350">
        <v>45962</v>
      </c>
    </row>
    <row r="456" spans="1:13" ht="30" x14ac:dyDescent="0.2">
      <c r="A456" s="58" t="s">
        <v>28</v>
      </c>
      <c r="B456" s="49" t="s">
        <v>0</v>
      </c>
      <c r="C456" s="73" t="s">
        <v>113</v>
      </c>
      <c r="D456" s="112" t="s">
        <v>0</v>
      </c>
      <c r="E456" s="51">
        <v>45517</v>
      </c>
      <c r="F456" s="58" t="s">
        <v>102</v>
      </c>
      <c r="G456" s="243">
        <v>12250244</v>
      </c>
      <c r="H456" s="57">
        <v>45988</v>
      </c>
      <c r="I456" s="58" t="s">
        <v>992</v>
      </c>
      <c r="J456" s="53" t="s">
        <v>57</v>
      </c>
      <c r="K456" s="54" t="s">
        <v>21</v>
      </c>
      <c r="L456" s="245">
        <v>550382</v>
      </c>
      <c r="M456" s="350">
        <v>45962</v>
      </c>
    </row>
    <row r="457" spans="1:13" x14ac:dyDescent="0.2">
      <c r="A457" s="58" t="s">
        <v>31</v>
      </c>
      <c r="B457" s="93" t="s">
        <v>149</v>
      </c>
      <c r="C457" s="226" t="s">
        <v>12</v>
      </c>
      <c r="D457" s="121" t="s">
        <v>42</v>
      </c>
      <c r="E457" s="94" t="s">
        <v>12</v>
      </c>
      <c r="F457" s="58" t="s">
        <v>102</v>
      </c>
      <c r="G457" s="80">
        <v>13250205</v>
      </c>
      <c r="H457" s="45">
        <v>45965</v>
      </c>
      <c r="I457" s="46" t="s">
        <v>993</v>
      </c>
      <c r="J457" s="46" t="s">
        <v>994</v>
      </c>
      <c r="K457" s="47" t="s">
        <v>79</v>
      </c>
      <c r="L457" s="247">
        <v>99070</v>
      </c>
      <c r="M457" s="350">
        <v>45962</v>
      </c>
    </row>
    <row r="458" spans="1:13" ht="24" x14ac:dyDescent="0.2">
      <c r="A458" s="58" t="s">
        <v>31</v>
      </c>
      <c r="B458" s="93" t="s">
        <v>149</v>
      </c>
      <c r="C458" s="226" t="s">
        <v>12</v>
      </c>
      <c r="D458" s="121" t="s">
        <v>42</v>
      </c>
      <c r="E458" s="94" t="s">
        <v>12</v>
      </c>
      <c r="F458" s="58" t="s">
        <v>102</v>
      </c>
      <c r="G458" s="80">
        <v>13250207</v>
      </c>
      <c r="H458" s="45">
        <v>45966</v>
      </c>
      <c r="I458" s="46" t="s">
        <v>995</v>
      </c>
      <c r="J458" s="46" t="s">
        <v>192</v>
      </c>
      <c r="K458" s="47" t="s">
        <v>193</v>
      </c>
      <c r="L458" s="247">
        <v>196000</v>
      </c>
      <c r="M458" s="350">
        <v>45962</v>
      </c>
    </row>
    <row r="459" spans="1:13" x14ac:dyDescent="0.2">
      <c r="A459" s="58" t="s">
        <v>31</v>
      </c>
      <c r="B459" s="93" t="s">
        <v>149</v>
      </c>
      <c r="C459" s="226" t="s">
        <v>12</v>
      </c>
      <c r="D459" s="121" t="s">
        <v>42</v>
      </c>
      <c r="E459" s="94" t="s">
        <v>12</v>
      </c>
      <c r="F459" s="58" t="s">
        <v>102</v>
      </c>
      <c r="G459" s="80">
        <v>13250208</v>
      </c>
      <c r="H459" s="45">
        <v>45967</v>
      </c>
      <c r="I459" s="46" t="s">
        <v>996</v>
      </c>
      <c r="J459" s="46" t="s">
        <v>142</v>
      </c>
      <c r="K459" s="47" t="s">
        <v>143</v>
      </c>
      <c r="L459" s="247">
        <v>133875</v>
      </c>
      <c r="M459" s="350">
        <v>45962</v>
      </c>
    </row>
    <row r="460" spans="1:13" x14ac:dyDescent="0.2">
      <c r="A460" s="58" t="s">
        <v>31</v>
      </c>
      <c r="B460" s="121" t="s">
        <v>222</v>
      </c>
      <c r="C460" s="46" t="s">
        <v>997</v>
      </c>
      <c r="D460" s="121" t="s">
        <v>42</v>
      </c>
      <c r="E460" s="52">
        <v>45965</v>
      </c>
      <c r="F460" s="58" t="s">
        <v>102</v>
      </c>
      <c r="G460" s="80">
        <v>13250210</v>
      </c>
      <c r="H460" s="45">
        <v>45967</v>
      </c>
      <c r="I460" s="46" t="s">
        <v>998</v>
      </c>
      <c r="J460" s="46" t="s">
        <v>999</v>
      </c>
      <c r="K460" s="47" t="s">
        <v>1000</v>
      </c>
      <c r="L460" s="247">
        <v>4365444</v>
      </c>
      <c r="M460" s="350">
        <v>45962</v>
      </c>
    </row>
    <row r="461" spans="1:13" x14ac:dyDescent="0.2">
      <c r="A461" s="58" t="s">
        <v>31</v>
      </c>
      <c r="B461" s="93" t="s">
        <v>149</v>
      </c>
      <c r="C461" s="226" t="s">
        <v>12</v>
      </c>
      <c r="D461" s="121" t="s">
        <v>42</v>
      </c>
      <c r="E461" s="94" t="s">
        <v>12</v>
      </c>
      <c r="F461" s="58" t="s">
        <v>102</v>
      </c>
      <c r="G461" s="80">
        <v>13250219</v>
      </c>
      <c r="H461" s="45">
        <v>45973</v>
      </c>
      <c r="I461" s="46" t="s">
        <v>1001</v>
      </c>
      <c r="J461" s="46" t="s">
        <v>994</v>
      </c>
      <c r="K461" s="47" t="s">
        <v>79</v>
      </c>
      <c r="L461" s="247">
        <v>99070</v>
      </c>
      <c r="M461" s="350">
        <v>45962</v>
      </c>
    </row>
    <row r="462" spans="1:13" ht="24" x14ac:dyDescent="0.2">
      <c r="A462" s="58" t="s">
        <v>33</v>
      </c>
      <c r="B462" s="93" t="s">
        <v>149</v>
      </c>
      <c r="C462" s="226" t="s">
        <v>12</v>
      </c>
      <c r="D462" s="121" t="s">
        <v>42</v>
      </c>
      <c r="E462" s="94" t="s">
        <v>12</v>
      </c>
      <c r="F462" s="58" t="s">
        <v>102</v>
      </c>
      <c r="G462" s="80">
        <v>14250224</v>
      </c>
      <c r="H462" s="52">
        <v>45965</v>
      </c>
      <c r="I462" s="42" t="s">
        <v>1002</v>
      </c>
      <c r="J462" s="81" t="s">
        <v>131</v>
      </c>
      <c r="K462" s="82" t="s">
        <v>181</v>
      </c>
      <c r="L462" s="48">
        <v>192483</v>
      </c>
      <c r="M462" s="350">
        <v>45962</v>
      </c>
    </row>
    <row r="463" spans="1:13" x14ac:dyDescent="0.2">
      <c r="A463" s="58" t="s">
        <v>33</v>
      </c>
      <c r="B463" s="93" t="s">
        <v>149</v>
      </c>
      <c r="C463" s="226" t="s">
        <v>12</v>
      </c>
      <c r="D463" s="121" t="s">
        <v>42</v>
      </c>
      <c r="E463" s="94" t="s">
        <v>12</v>
      </c>
      <c r="F463" s="58" t="s">
        <v>102</v>
      </c>
      <c r="G463" s="80">
        <v>14250228</v>
      </c>
      <c r="H463" s="52">
        <v>45968</v>
      </c>
      <c r="I463" s="42" t="s">
        <v>1003</v>
      </c>
      <c r="J463" s="81" t="s">
        <v>1004</v>
      </c>
      <c r="K463" s="82" t="s">
        <v>182</v>
      </c>
      <c r="L463" s="48">
        <v>200813</v>
      </c>
      <c r="M463" s="350">
        <v>45962</v>
      </c>
    </row>
    <row r="464" spans="1:13" ht="24" x14ac:dyDescent="0.2">
      <c r="A464" s="58" t="s">
        <v>33</v>
      </c>
      <c r="B464" s="93" t="s">
        <v>149</v>
      </c>
      <c r="C464" s="226" t="s">
        <v>12</v>
      </c>
      <c r="D464" s="121" t="s">
        <v>42</v>
      </c>
      <c r="E464" s="94" t="s">
        <v>12</v>
      </c>
      <c r="F464" s="58" t="s">
        <v>102</v>
      </c>
      <c r="G464" s="80">
        <v>14250230</v>
      </c>
      <c r="H464" s="52">
        <v>45971</v>
      </c>
      <c r="I464" s="42" t="s">
        <v>1005</v>
      </c>
      <c r="J464" s="81" t="s">
        <v>1006</v>
      </c>
      <c r="K464" s="82" t="s">
        <v>1007</v>
      </c>
      <c r="L464" s="48">
        <v>132090</v>
      </c>
      <c r="M464" s="350">
        <v>45962</v>
      </c>
    </row>
    <row r="465" spans="1:13" ht="24" x14ac:dyDescent="0.2">
      <c r="A465" s="58" t="s">
        <v>33</v>
      </c>
      <c r="B465" s="93" t="s">
        <v>149</v>
      </c>
      <c r="C465" s="226" t="s">
        <v>12</v>
      </c>
      <c r="D465" s="121" t="s">
        <v>42</v>
      </c>
      <c r="E465" s="94" t="s">
        <v>12</v>
      </c>
      <c r="F465" s="58" t="s">
        <v>102</v>
      </c>
      <c r="G465" s="80">
        <v>14250232</v>
      </c>
      <c r="H465" s="52">
        <v>45971</v>
      </c>
      <c r="I465" s="42" t="s">
        <v>1008</v>
      </c>
      <c r="J465" s="81" t="s">
        <v>1009</v>
      </c>
      <c r="K465" s="82" t="s">
        <v>1010</v>
      </c>
      <c r="L465" s="48">
        <v>199920</v>
      </c>
      <c r="M465" s="350">
        <v>45962</v>
      </c>
    </row>
    <row r="466" spans="1:13" ht="24" x14ac:dyDescent="0.2">
      <c r="A466" s="58" t="s">
        <v>33</v>
      </c>
      <c r="B466" s="93" t="s">
        <v>149</v>
      </c>
      <c r="C466" s="226" t="s">
        <v>12</v>
      </c>
      <c r="D466" s="121" t="s">
        <v>42</v>
      </c>
      <c r="E466" s="94" t="s">
        <v>12</v>
      </c>
      <c r="F466" s="58" t="s">
        <v>102</v>
      </c>
      <c r="G466" s="80">
        <v>14250238</v>
      </c>
      <c r="H466" s="52">
        <v>45978</v>
      </c>
      <c r="I466" s="42" t="s">
        <v>1011</v>
      </c>
      <c r="J466" s="81" t="s">
        <v>1012</v>
      </c>
      <c r="K466" s="82" t="s">
        <v>1013</v>
      </c>
      <c r="L466" s="48">
        <v>166600</v>
      </c>
      <c r="M466" s="350">
        <v>45962</v>
      </c>
    </row>
    <row r="467" spans="1:13" x14ac:dyDescent="0.2">
      <c r="A467" s="58" t="s">
        <v>33</v>
      </c>
      <c r="B467" s="93" t="s">
        <v>149</v>
      </c>
      <c r="C467" s="226" t="s">
        <v>12</v>
      </c>
      <c r="D467" s="121" t="s">
        <v>42</v>
      </c>
      <c r="E467" s="94" t="s">
        <v>12</v>
      </c>
      <c r="F467" s="58" t="s">
        <v>102</v>
      </c>
      <c r="G467" s="80">
        <v>14250239</v>
      </c>
      <c r="H467" s="52">
        <v>45978</v>
      </c>
      <c r="I467" s="42" t="s">
        <v>1014</v>
      </c>
      <c r="J467" s="81" t="s">
        <v>89</v>
      </c>
      <c r="K467" s="82" t="s">
        <v>90</v>
      </c>
      <c r="L467" s="48">
        <v>205870</v>
      </c>
      <c r="M467" s="350">
        <v>45962</v>
      </c>
    </row>
    <row r="468" spans="1:13" ht="24" x14ac:dyDescent="0.2">
      <c r="A468" s="58" t="s">
        <v>33</v>
      </c>
      <c r="B468" s="121" t="s">
        <v>222</v>
      </c>
      <c r="C468" s="42" t="s">
        <v>1015</v>
      </c>
      <c r="D468" s="121" t="s">
        <v>42</v>
      </c>
      <c r="E468" s="62">
        <v>45958</v>
      </c>
      <c r="F468" s="58" t="s">
        <v>102</v>
      </c>
      <c r="G468" s="80">
        <v>14250242</v>
      </c>
      <c r="H468" s="52">
        <v>45979</v>
      </c>
      <c r="I468" s="42" t="s">
        <v>1016</v>
      </c>
      <c r="J468" s="81" t="s">
        <v>1017</v>
      </c>
      <c r="K468" s="82" t="s">
        <v>1018</v>
      </c>
      <c r="L468" s="48">
        <v>950000</v>
      </c>
      <c r="M468" s="350">
        <v>45962</v>
      </c>
    </row>
    <row r="469" spans="1:13" x14ac:dyDescent="0.2">
      <c r="A469" s="58" t="s">
        <v>33</v>
      </c>
      <c r="B469" s="93" t="s">
        <v>149</v>
      </c>
      <c r="C469" s="226" t="s">
        <v>12</v>
      </c>
      <c r="D469" s="121" t="s">
        <v>42</v>
      </c>
      <c r="E469" s="94" t="s">
        <v>12</v>
      </c>
      <c r="F469" s="58" t="s">
        <v>102</v>
      </c>
      <c r="G469" s="80">
        <v>14250247</v>
      </c>
      <c r="H469" s="52">
        <v>45981</v>
      </c>
      <c r="I469" s="42" t="s">
        <v>1019</v>
      </c>
      <c r="J469" s="81" t="s">
        <v>24</v>
      </c>
      <c r="K469" s="82" t="s">
        <v>25</v>
      </c>
      <c r="L469" s="48">
        <v>48909</v>
      </c>
      <c r="M469" s="350">
        <v>45962</v>
      </c>
    </row>
    <row r="470" spans="1:13" ht="24" x14ac:dyDescent="0.2">
      <c r="A470" s="58" t="s">
        <v>33</v>
      </c>
      <c r="B470" s="66" t="s">
        <v>16</v>
      </c>
      <c r="C470" s="42" t="s">
        <v>578</v>
      </c>
      <c r="D470" s="148" t="s">
        <v>16</v>
      </c>
      <c r="E470" s="62">
        <v>44812</v>
      </c>
      <c r="F470" s="58" t="s">
        <v>102</v>
      </c>
      <c r="G470" s="80">
        <v>14250248</v>
      </c>
      <c r="H470" s="52">
        <v>45981</v>
      </c>
      <c r="I470" s="42" t="s">
        <v>1020</v>
      </c>
      <c r="J470" s="81" t="s">
        <v>580</v>
      </c>
      <c r="K470" s="82" t="s">
        <v>581</v>
      </c>
      <c r="L470" s="48">
        <v>494606</v>
      </c>
      <c r="M470" s="350">
        <v>45962</v>
      </c>
    </row>
    <row r="471" spans="1:13" x14ac:dyDescent="0.2">
      <c r="A471" s="58" t="s">
        <v>33</v>
      </c>
      <c r="B471" s="93" t="s">
        <v>149</v>
      </c>
      <c r="C471" s="226" t="s">
        <v>12</v>
      </c>
      <c r="D471" s="121" t="s">
        <v>42</v>
      </c>
      <c r="E471" s="94" t="s">
        <v>12</v>
      </c>
      <c r="F471" s="58" t="s">
        <v>102</v>
      </c>
      <c r="G471" s="80">
        <v>14250252</v>
      </c>
      <c r="H471" s="52">
        <v>45982</v>
      </c>
      <c r="I471" s="42" t="s">
        <v>1021</v>
      </c>
      <c r="J471" s="81" t="s">
        <v>24</v>
      </c>
      <c r="K471" s="82" t="s">
        <v>25</v>
      </c>
      <c r="L471" s="48">
        <v>48909</v>
      </c>
      <c r="M471" s="350">
        <v>45962</v>
      </c>
    </row>
    <row r="472" spans="1:13" ht="24" x14ac:dyDescent="0.2">
      <c r="A472" s="58" t="s">
        <v>26</v>
      </c>
      <c r="B472" s="121" t="s">
        <v>222</v>
      </c>
      <c r="C472" s="248" t="s">
        <v>1022</v>
      </c>
      <c r="D472" s="121" t="s">
        <v>42</v>
      </c>
      <c r="E472" s="109">
        <v>45960</v>
      </c>
      <c r="F472" s="58" t="s">
        <v>102</v>
      </c>
      <c r="G472" s="99">
        <v>15250270</v>
      </c>
      <c r="H472" s="100">
        <v>45978</v>
      </c>
      <c r="I472" s="103" t="s">
        <v>1023</v>
      </c>
      <c r="J472" s="103" t="s">
        <v>1024</v>
      </c>
      <c r="K472" s="249" t="s">
        <v>1025</v>
      </c>
      <c r="L472" s="250">
        <v>1555330</v>
      </c>
      <c r="M472" s="350">
        <v>45962</v>
      </c>
    </row>
    <row r="473" spans="1:13" ht="24" x14ac:dyDescent="0.2">
      <c r="A473" s="58" t="s">
        <v>26</v>
      </c>
      <c r="B473" s="93" t="s">
        <v>149</v>
      </c>
      <c r="C473" s="226" t="s">
        <v>12</v>
      </c>
      <c r="D473" s="121" t="s">
        <v>42</v>
      </c>
      <c r="E473" s="94" t="s">
        <v>12</v>
      </c>
      <c r="F473" s="58" t="s">
        <v>102</v>
      </c>
      <c r="G473" s="80">
        <v>15250295</v>
      </c>
      <c r="H473" s="52">
        <v>45989</v>
      </c>
      <c r="I473" s="46" t="s">
        <v>1026</v>
      </c>
      <c r="J473" s="46" t="s">
        <v>1027</v>
      </c>
      <c r="K473" s="47" t="s">
        <v>1028</v>
      </c>
      <c r="L473" s="48">
        <v>195001</v>
      </c>
      <c r="M473" s="350">
        <v>45962</v>
      </c>
    </row>
    <row r="474" spans="1:13" ht="36" x14ac:dyDescent="0.2">
      <c r="A474" s="58" t="s">
        <v>36</v>
      </c>
      <c r="B474" s="93" t="s">
        <v>149</v>
      </c>
      <c r="C474" s="226" t="s">
        <v>12</v>
      </c>
      <c r="D474" s="121" t="s">
        <v>42</v>
      </c>
      <c r="E474" s="94" t="s">
        <v>12</v>
      </c>
      <c r="F474" s="58" t="s">
        <v>102</v>
      </c>
      <c r="G474" s="44">
        <v>16250246</v>
      </c>
      <c r="H474" s="45">
        <v>45964</v>
      </c>
      <c r="I474" s="46" t="s">
        <v>1029</v>
      </c>
      <c r="J474" s="46" t="s">
        <v>24</v>
      </c>
      <c r="K474" s="47" t="s">
        <v>25</v>
      </c>
      <c r="L474" s="251">
        <v>48909</v>
      </c>
      <c r="M474" s="350">
        <v>45962</v>
      </c>
    </row>
    <row r="475" spans="1:13" ht="48" x14ac:dyDescent="0.2">
      <c r="A475" s="58" t="s">
        <v>36</v>
      </c>
      <c r="B475" s="93" t="s">
        <v>149</v>
      </c>
      <c r="C475" s="226" t="s">
        <v>12</v>
      </c>
      <c r="D475" s="121" t="s">
        <v>42</v>
      </c>
      <c r="E475" s="94" t="s">
        <v>12</v>
      </c>
      <c r="F475" s="58" t="s">
        <v>102</v>
      </c>
      <c r="G475" s="44">
        <v>16250247</v>
      </c>
      <c r="H475" s="45">
        <v>45964</v>
      </c>
      <c r="I475" s="46" t="s">
        <v>1030</v>
      </c>
      <c r="J475" s="46" t="s">
        <v>89</v>
      </c>
      <c r="K475" s="47" t="s">
        <v>90</v>
      </c>
      <c r="L475" s="251">
        <v>207060</v>
      </c>
      <c r="M475" s="350">
        <v>45962</v>
      </c>
    </row>
    <row r="476" spans="1:13" ht="48" x14ac:dyDescent="0.2">
      <c r="A476" s="58" t="s">
        <v>36</v>
      </c>
      <c r="B476" s="93" t="s">
        <v>149</v>
      </c>
      <c r="C476" s="226" t="s">
        <v>12</v>
      </c>
      <c r="D476" s="121" t="s">
        <v>42</v>
      </c>
      <c r="E476" s="94" t="s">
        <v>12</v>
      </c>
      <c r="F476" s="58" t="s">
        <v>102</v>
      </c>
      <c r="G476" s="44">
        <v>16250248</v>
      </c>
      <c r="H476" s="45">
        <v>45964</v>
      </c>
      <c r="I476" s="46" t="s">
        <v>1031</v>
      </c>
      <c r="J476" s="46" t="s">
        <v>89</v>
      </c>
      <c r="K476" s="47" t="s">
        <v>90</v>
      </c>
      <c r="L476" s="251">
        <v>178500</v>
      </c>
      <c r="M476" s="350">
        <v>45962</v>
      </c>
    </row>
    <row r="477" spans="1:13" ht="36" x14ac:dyDescent="0.2">
      <c r="A477" s="58" t="s">
        <v>36</v>
      </c>
      <c r="B477" s="93" t="s">
        <v>149</v>
      </c>
      <c r="C477" s="226" t="s">
        <v>12</v>
      </c>
      <c r="D477" s="121" t="s">
        <v>42</v>
      </c>
      <c r="E477" s="94" t="s">
        <v>12</v>
      </c>
      <c r="F477" s="58" t="s">
        <v>102</v>
      </c>
      <c r="G477" s="44">
        <v>16250249</v>
      </c>
      <c r="H477" s="45">
        <v>45964</v>
      </c>
      <c r="I477" s="46" t="s">
        <v>1032</v>
      </c>
      <c r="J477" s="46" t="s">
        <v>89</v>
      </c>
      <c r="K477" s="47" t="s">
        <v>90</v>
      </c>
      <c r="L477" s="251">
        <v>207655</v>
      </c>
      <c r="M477" s="350">
        <v>45962</v>
      </c>
    </row>
    <row r="478" spans="1:13" ht="36" x14ac:dyDescent="0.2">
      <c r="A478" s="58" t="s">
        <v>36</v>
      </c>
      <c r="B478" s="93" t="s">
        <v>149</v>
      </c>
      <c r="C478" s="226" t="s">
        <v>12</v>
      </c>
      <c r="D478" s="121" t="s">
        <v>42</v>
      </c>
      <c r="E478" s="94" t="s">
        <v>12</v>
      </c>
      <c r="F478" s="58" t="s">
        <v>102</v>
      </c>
      <c r="G478" s="44">
        <v>16250250</v>
      </c>
      <c r="H478" s="45">
        <v>45966</v>
      </c>
      <c r="I478" s="46" t="s">
        <v>1033</v>
      </c>
      <c r="J478" s="46" t="s">
        <v>1034</v>
      </c>
      <c r="K478" s="47" t="s">
        <v>1035</v>
      </c>
      <c r="L478" s="251">
        <v>105910</v>
      </c>
      <c r="M478" s="350">
        <v>45962</v>
      </c>
    </row>
    <row r="479" spans="1:13" ht="36" x14ac:dyDescent="0.2">
      <c r="A479" s="58" t="s">
        <v>36</v>
      </c>
      <c r="B479" s="121" t="s">
        <v>222</v>
      </c>
      <c r="C479" s="103" t="s">
        <v>1036</v>
      </c>
      <c r="D479" s="121" t="s">
        <v>42</v>
      </c>
      <c r="E479" s="100">
        <v>45957</v>
      </c>
      <c r="F479" s="58" t="s">
        <v>102</v>
      </c>
      <c r="G479" s="44">
        <v>16250251</v>
      </c>
      <c r="H479" s="45">
        <v>45966</v>
      </c>
      <c r="I479" s="46" t="s">
        <v>1037</v>
      </c>
      <c r="J479" s="46" t="s">
        <v>27</v>
      </c>
      <c r="K479" s="47" t="s">
        <v>41</v>
      </c>
      <c r="L479" s="251">
        <v>249900</v>
      </c>
      <c r="M479" s="350">
        <v>45962</v>
      </c>
    </row>
    <row r="480" spans="1:13" ht="48" x14ac:dyDescent="0.2">
      <c r="A480" s="58" t="s">
        <v>36</v>
      </c>
      <c r="B480" s="93" t="s">
        <v>149</v>
      </c>
      <c r="C480" s="226" t="s">
        <v>12</v>
      </c>
      <c r="D480" s="121" t="s">
        <v>42</v>
      </c>
      <c r="E480" s="94" t="s">
        <v>12</v>
      </c>
      <c r="F480" s="58" t="s">
        <v>102</v>
      </c>
      <c r="G480" s="44">
        <v>16250253</v>
      </c>
      <c r="H480" s="45">
        <v>45966</v>
      </c>
      <c r="I480" s="46" t="s">
        <v>1038</v>
      </c>
      <c r="J480" s="46" t="s">
        <v>1039</v>
      </c>
      <c r="K480" s="47" t="s">
        <v>684</v>
      </c>
      <c r="L480" s="251">
        <v>208000</v>
      </c>
      <c r="M480" s="350">
        <v>45962</v>
      </c>
    </row>
    <row r="481" spans="1:13" ht="36" x14ac:dyDescent="0.2">
      <c r="A481" s="58" t="s">
        <v>36</v>
      </c>
      <c r="B481" s="93" t="s">
        <v>149</v>
      </c>
      <c r="C481" s="226" t="s">
        <v>12</v>
      </c>
      <c r="D481" s="121" t="s">
        <v>42</v>
      </c>
      <c r="E481" s="94" t="s">
        <v>12</v>
      </c>
      <c r="F481" s="58" t="s">
        <v>102</v>
      </c>
      <c r="G481" s="44">
        <v>16250256</v>
      </c>
      <c r="H481" s="45">
        <v>45971</v>
      </c>
      <c r="I481" s="46" t="s">
        <v>1040</v>
      </c>
      <c r="J481" s="46" t="s">
        <v>1041</v>
      </c>
      <c r="K481" s="47" t="s">
        <v>1042</v>
      </c>
      <c r="L481" s="251">
        <v>120000</v>
      </c>
      <c r="M481" s="350">
        <v>45962</v>
      </c>
    </row>
    <row r="482" spans="1:13" ht="36" x14ac:dyDescent="0.2">
      <c r="A482" s="58" t="s">
        <v>36</v>
      </c>
      <c r="B482" s="93" t="s">
        <v>149</v>
      </c>
      <c r="C482" s="226" t="s">
        <v>12</v>
      </c>
      <c r="D482" s="121" t="s">
        <v>42</v>
      </c>
      <c r="E482" s="94" t="s">
        <v>12</v>
      </c>
      <c r="F482" s="58" t="s">
        <v>102</v>
      </c>
      <c r="G482" s="44">
        <v>16250259</v>
      </c>
      <c r="H482" s="45">
        <v>45974</v>
      </c>
      <c r="I482" s="46" t="s">
        <v>1043</v>
      </c>
      <c r="J482" s="46" t="s">
        <v>1034</v>
      </c>
      <c r="K482" s="47" t="s">
        <v>1035</v>
      </c>
      <c r="L482" s="251">
        <v>160531</v>
      </c>
      <c r="M482" s="350">
        <v>45962</v>
      </c>
    </row>
    <row r="483" spans="1:13" ht="24" x14ac:dyDescent="0.2">
      <c r="A483" s="58" t="s">
        <v>36</v>
      </c>
      <c r="B483" s="93" t="s">
        <v>149</v>
      </c>
      <c r="C483" s="226" t="s">
        <v>12</v>
      </c>
      <c r="D483" s="121" t="s">
        <v>42</v>
      </c>
      <c r="E483" s="94" t="s">
        <v>12</v>
      </c>
      <c r="F483" s="58" t="s">
        <v>102</v>
      </c>
      <c r="G483" s="44">
        <v>16250260</v>
      </c>
      <c r="H483" s="45">
        <v>45978</v>
      </c>
      <c r="I483" s="46" t="s">
        <v>1044</v>
      </c>
      <c r="J483" s="46" t="s">
        <v>1039</v>
      </c>
      <c r="K483" s="47" t="s">
        <v>684</v>
      </c>
      <c r="L483" s="251">
        <v>208000</v>
      </c>
      <c r="M483" s="350">
        <v>45962</v>
      </c>
    </row>
    <row r="484" spans="1:13" ht="24" x14ac:dyDescent="0.2">
      <c r="A484" s="58" t="s">
        <v>36</v>
      </c>
      <c r="B484" s="93" t="s">
        <v>149</v>
      </c>
      <c r="C484" s="226" t="s">
        <v>12</v>
      </c>
      <c r="D484" s="121" t="s">
        <v>42</v>
      </c>
      <c r="E484" s="94" t="s">
        <v>12</v>
      </c>
      <c r="F484" s="58" t="s">
        <v>102</v>
      </c>
      <c r="G484" s="44">
        <v>16250262</v>
      </c>
      <c r="H484" s="45">
        <v>45979</v>
      </c>
      <c r="I484" s="46" t="s">
        <v>1045</v>
      </c>
      <c r="J484" s="46" t="s">
        <v>1039</v>
      </c>
      <c r="K484" s="47" t="s">
        <v>684</v>
      </c>
      <c r="L484" s="251">
        <v>168000</v>
      </c>
      <c r="M484" s="350">
        <v>45962</v>
      </c>
    </row>
    <row r="485" spans="1:13" ht="36" x14ac:dyDescent="0.2">
      <c r="A485" s="58" t="s">
        <v>36</v>
      </c>
      <c r="B485" s="93" t="s">
        <v>149</v>
      </c>
      <c r="C485" s="226" t="s">
        <v>12</v>
      </c>
      <c r="D485" s="121" t="s">
        <v>42</v>
      </c>
      <c r="E485" s="94" t="s">
        <v>12</v>
      </c>
      <c r="F485" s="58" t="s">
        <v>102</v>
      </c>
      <c r="G485" s="44">
        <v>16250264</v>
      </c>
      <c r="H485" s="45">
        <v>45980</v>
      </c>
      <c r="I485" s="46" t="s">
        <v>1046</v>
      </c>
      <c r="J485" s="46" t="s">
        <v>168</v>
      </c>
      <c r="K485" s="47" t="s">
        <v>169</v>
      </c>
      <c r="L485" s="251">
        <v>203609</v>
      </c>
      <c r="M485" s="350">
        <v>45962</v>
      </c>
    </row>
    <row r="486" spans="1:13" ht="36" x14ac:dyDescent="0.2">
      <c r="A486" s="58" t="s">
        <v>36</v>
      </c>
      <c r="B486" s="93" t="s">
        <v>149</v>
      </c>
      <c r="C486" s="226" t="s">
        <v>12</v>
      </c>
      <c r="D486" s="121" t="s">
        <v>42</v>
      </c>
      <c r="E486" s="94" t="s">
        <v>12</v>
      </c>
      <c r="F486" s="58" t="s">
        <v>102</v>
      </c>
      <c r="G486" s="44">
        <v>16250265</v>
      </c>
      <c r="H486" s="45">
        <v>45981</v>
      </c>
      <c r="I486" s="46" t="s">
        <v>1047</v>
      </c>
      <c r="J486" s="46" t="s">
        <v>129</v>
      </c>
      <c r="K486" s="47" t="s">
        <v>22</v>
      </c>
      <c r="L486" s="251">
        <v>86791</v>
      </c>
      <c r="M486" s="350">
        <v>45962</v>
      </c>
    </row>
    <row r="487" spans="1:13" ht="36" x14ac:dyDescent="0.2">
      <c r="A487" s="58" t="s">
        <v>36</v>
      </c>
      <c r="B487" s="93" t="s">
        <v>149</v>
      </c>
      <c r="C487" s="226" t="s">
        <v>12</v>
      </c>
      <c r="D487" s="121" t="s">
        <v>42</v>
      </c>
      <c r="E487" s="94" t="s">
        <v>12</v>
      </c>
      <c r="F487" s="58" t="s">
        <v>102</v>
      </c>
      <c r="G487" s="44">
        <v>16250267</v>
      </c>
      <c r="H487" s="45">
        <v>45982</v>
      </c>
      <c r="I487" s="46" t="s">
        <v>1048</v>
      </c>
      <c r="J487" s="46" t="s">
        <v>27</v>
      </c>
      <c r="K487" s="47" t="s">
        <v>41</v>
      </c>
      <c r="L487" s="251">
        <v>208250</v>
      </c>
      <c r="M487" s="350">
        <v>45962</v>
      </c>
    </row>
    <row r="488" spans="1:13" ht="36" x14ac:dyDescent="0.2">
      <c r="A488" s="58" t="s">
        <v>36</v>
      </c>
      <c r="B488" s="93" t="s">
        <v>149</v>
      </c>
      <c r="C488" s="226" t="s">
        <v>12</v>
      </c>
      <c r="D488" s="121" t="s">
        <v>42</v>
      </c>
      <c r="E488" s="94" t="s">
        <v>12</v>
      </c>
      <c r="F488" s="58" t="s">
        <v>102</v>
      </c>
      <c r="G488" s="44">
        <v>16250269</v>
      </c>
      <c r="H488" s="45">
        <v>45982</v>
      </c>
      <c r="I488" s="46" t="s">
        <v>1049</v>
      </c>
      <c r="J488" s="46" t="s">
        <v>1041</v>
      </c>
      <c r="K488" s="47" t="s">
        <v>1042</v>
      </c>
      <c r="L488" s="251">
        <v>100000</v>
      </c>
      <c r="M488" s="350">
        <v>45962</v>
      </c>
    </row>
    <row r="489" spans="1:13" ht="36" x14ac:dyDescent="0.2">
      <c r="A489" s="58" t="s">
        <v>36</v>
      </c>
      <c r="B489" s="93" t="s">
        <v>149</v>
      </c>
      <c r="C489" s="226" t="s">
        <v>12</v>
      </c>
      <c r="D489" s="121" t="s">
        <v>42</v>
      </c>
      <c r="E489" s="94" t="s">
        <v>12</v>
      </c>
      <c r="F489" s="58" t="s">
        <v>102</v>
      </c>
      <c r="G489" s="44">
        <v>16250271</v>
      </c>
      <c r="H489" s="45">
        <v>45982</v>
      </c>
      <c r="I489" s="46" t="s">
        <v>1050</v>
      </c>
      <c r="J489" s="46" t="s">
        <v>89</v>
      </c>
      <c r="K489" s="47" t="s">
        <v>90</v>
      </c>
      <c r="L489" s="251">
        <v>95200</v>
      </c>
      <c r="M489" s="350">
        <v>45962</v>
      </c>
    </row>
    <row r="490" spans="1:13" ht="24" x14ac:dyDescent="0.2">
      <c r="A490" s="58" t="s">
        <v>36</v>
      </c>
      <c r="B490" s="93" t="s">
        <v>149</v>
      </c>
      <c r="C490" s="226" t="s">
        <v>12</v>
      </c>
      <c r="D490" s="121" t="s">
        <v>42</v>
      </c>
      <c r="E490" s="94" t="s">
        <v>12</v>
      </c>
      <c r="F490" s="58" t="s">
        <v>102</v>
      </c>
      <c r="G490" s="44">
        <v>16250272</v>
      </c>
      <c r="H490" s="45">
        <v>45985</v>
      </c>
      <c r="I490" s="46" t="s">
        <v>1051</v>
      </c>
      <c r="J490" s="46" t="s">
        <v>1039</v>
      </c>
      <c r="K490" s="47" t="s">
        <v>684</v>
      </c>
      <c r="L490" s="251">
        <v>167999</v>
      </c>
      <c r="M490" s="350">
        <v>45962</v>
      </c>
    </row>
    <row r="491" spans="1:13" ht="24" x14ac:dyDescent="0.2">
      <c r="A491" s="58" t="s">
        <v>36</v>
      </c>
      <c r="B491" s="93" t="s">
        <v>149</v>
      </c>
      <c r="C491" s="226" t="s">
        <v>12</v>
      </c>
      <c r="D491" s="121" t="s">
        <v>42</v>
      </c>
      <c r="E491" s="94" t="s">
        <v>12</v>
      </c>
      <c r="F491" s="58" t="s">
        <v>102</v>
      </c>
      <c r="G491" s="44">
        <v>16250275</v>
      </c>
      <c r="H491" s="45">
        <v>45986</v>
      </c>
      <c r="I491" s="46" t="s">
        <v>1052</v>
      </c>
      <c r="J491" s="46" t="s">
        <v>1053</v>
      </c>
      <c r="K491" s="47" t="s">
        <v>1054</v>
      </c>
      <c r="L491" s="251">
        <v>107100</v>
      </c>
      <c r="M491" s="350">
        <v>45962</v>
      </c>
    </row>
    <row r="492" spans="1:13" ht="36" x14ac:dyDescent="0.2">
      <c r="A492" s="58" t="s">
        <v>36</v>
      </c>
      <c r="B492" s="93" t="s">
        <v>149</v>
      </c>
      <c r="C492" s="226" t="s">
        <v>12</v>
      </c>
      <c r="D492" s="121" t="s">
        <v>42</v>
      </c>
      <c r="E492" s="94" t="s">
        <v>12</v>
      </c>
      <c r="F492" s="58" t="s">
        <v>102</v>
      </c>
      <c r="G492" s="44">
        <v>16250276</v>
      </c>
      <c r="H492" s="45">
        <v>45987</v>
      </c>
      <c r="I492" s="46" t="s">
        <v>1055</v>
      </c>
      <c r="J492" s="46" t="s">
        <v>129</v>
      </c>
      <c r="K492" s="47" t="s">
        <v>22</v>
      </c>
      <c r="L492" s="251">
        <v>196041</v>
      </c>
      <c r="M492" s="350">
        <v>45962</v>
      </c>
    </row>
    <row r="493" spans="1:13" ht="24" x14ac:dyDescent="0.2">
      <c r="A493" s="58" t="s">
        <v>36</v>
      </c>
      <c r="B493" s="93" t="s">
        <v>149</v>
      </c>
      <c r="C493" s="226" t="s">
        <v>12</v>
      </c>
      <c r="D493" s="121" t="s">
        <v>42</v>
      </c>
      <c r="E493" s="94" t="s">
        <v>12</v>
      </c>
      <c r="F493" s="58" t="s">
        <v>102</v>
      </c>
      <c r="G493" s="44">
        <v>16250277</v>
      </c>
      <c r="H493" s="45">
        <v>45988</v>
      </c>
      <c r="I493" s="46" t="s">
        <v>1056</v>
      </c>
      <c r="J493" s="46" t="s">
        <v>1039</v>
      </c>
      <c r="K493" s="47" t="s">
        <v>684</v>
      </c>
      <c r="L493" s="251">
        <v>130000</v>
      </c>
      <c r="M493" s="350">
        <v>45962</v>
      </c>
    </row>
    <row r="494" spans="1:13" ht="36" x14ac:dyDescent="0.2">
      <c r="A494" s="58" t="s">
        <v>36</v>
      </c>
      <c r="B494" s="93" t="s">
        <v>149</v>
      </c>
      <c r="C494" s="226" t="s">
        <v>12</v>
      </c>
      <c r="D494" s="121" t="s">
        <v>42</v>
      </c>
      <c r="E494" s="94" t="s">
        <v>12</v>
      </c>
      <c r="F494" s="58" t="s">
        <v>102</v>
      </c>
      <c r="G494" s="44">
        <v>16250278</v>
      </c>
      <c r="H494" s="45">
        <v>45988</v>
      </c>
      <c r="I494" s="46" t="s">
        <v>1057</v>
      </c>
      <c r="J494" s="46" t="s">
        <v>24</v>
      </c>
      <c r="K494" s="47" t="s">
        <v>25</v>
      </c>
      <c r="L494" s="251">
        <v>48909</v>
      </c>
      <c r="M494" s="350">
        <v>45962</v>
      </c>
    </row>
    <row r="495" spans="1:13" ht="36" x14ac:dyDescent="0.2">
      <c r="A495" s="58" t="s">
        <v>36</v>
      </c>
      <c r="B495" s="93" t="s">
        <v>149</v>
      </c>
      <c r="C495" s="226" t="s">
        <v>12</v>
      </c>
      <c r="D495" s="121" t="s">
        <v>42</v>
      </c>
      <c r="E495" s="94" t="s">
        <v>12</v>
      </c>
      <c r="F495" s="58" t="s">
        <v>102</v>
      </c>
      <c r="G495" s="44">
        <v>16250278</v>
      </c>
      <c r="H495" s="45">
        <v>45988</v>
      </c>
      <c r="I495" s="46" t="s">
        <v>1058</v>
      </c>
      <c r="J495" s="46" t="s">
        <v>1059</v>
      </c>
      <c r="K495" s="47" t="s">
        <v>1060</v>
      </c>
      <c r="L495" s="251">
        <v>208000</v>
      </c>
      <c r="M495" s="350">
        <v>45962</v>
      </c>
    </row>
    <row r="496" spans="1:13" ht="36" x14ac:dyDescent="0.2">
      <c r="A496" s="58" t="s">
        <v>36</v>
      </c>
      <c r="B496" s="93" t="s">
        <v>149</v>
      </c>
      <c r="C496" s="226" t="s">
        <v>12</v>
      </c>
      <c r="D496" s="121" t="s">
        <v>42</v>
      </c>
      <c r="E496" s="94" t="s">
        <v>12</v>
      </c>
      <c r="F496" s="58" t="s">
        <v>102</v>
      </c>
      <c r="G496" s="44">
        <v>16250278</v>
      </c>
      <c r="H496" s="45">
        <v>45988</v>
      </c>
      <c r="I496" s="46" t="s">
        <v>1061</v>
      </c>
      <c r="J496" s="46" t="s">
        <v>1034</v>
      </c>
      <c r="K496" s="47" t="s">
        <v>1035</v>
      </c>
      <c r="L496" s="251">
        <v>208214</v>
      </c>
      <c r="M496" s="350">
        <v>45962</v>
      </c>
    </row>
    <row r="497" spans="1:13" ht="36" x14ac:dyDescent="0.2">
      <c r="A497" s="58" t="s">
        <v>36</v>
      </c>
      <c r="B497" s="93" t="s">
        <v>149</v>
      </c>
      <c r="C497" s="226" t="s">
        <v>12</v>
      </c>
      <c r="D497" s="121" t="s">
        <v>42</v>
      </c>
      <c r="E497" s="94" t="s">
        <v>12</v>
      </c>
      <c r="F497" s="58" t="s">
        <v>102</v>
      </c>
      <c r="G497" s="44">
        <v>16250278</v>
      </c>
      <c r="H497" s="45">
        <v>45988</v>
      </c>
      <c r="I497" s="46" t="s">
        <v>1062</v>
      </c>
      <c r="J497" s="46" t="s">
        <v>89</v>
      </c>
      <c r="K497" s="47" t="s">
        <v>90</v>
      </c>
      <c r="L497" s="251">
        <v>71400</v>
      </c>
      <c r="M497" s="350">
        <v>45962</v>
      </c>
    </row>
    <row r="498" spans="1:13" ht="48" x14ac:dyDescent="0.2">
      <c r="A498" s="58" t="s">
        <v>36</v>
      </c>
      <c r="B498" s="93" t="s">
        <v>149</v>
      </c>
      <c r="C498" s="226" t="s">
        <v>12</v>
      </c>
      <c r="D498" s="121" t="s">
        <v>42</v>
      </c>
      <c r="E498" s="94" t="s">
        <v>12</v>
      </c>
      <c r="F498" s="58" t="s">
        <v>102</v>
      </c>
      <c r="G498" s="44">
        <v>16250278</v>
      </c>
      <c r="H498" s="45">
        <v>45988</v>
      </c>
      <c r="I498" s="46" t="s">
        <v>1063</v>
      </c>
      <c r="J498" s="46" t="s">
        <v>89</v>
      </c>
      <c r="K498" s="47" t="s">
        <v>90</v>
      </c>
      <c r="L498" s="251">
        <v>71400</v>
      </c>
      <c r="M498" s="350">
        <v>45962</v>
      </c>
    </row>
    <row r="499" spans="1:13" ht="24" x14ac:dyDescent="0.2">
      <c r="A499" s="58" t="s">
        <v>36</v>
      </c>
      <c r="B499" s="93" t="s">
        <v>149</v>
      </c>
      <c r="C499" s="226" t="s">
        <v>12</v>
      </c>
      <c r="D499" s="121" t="s">
        <v>42</v>
      </c>
      <c r="E499" s="94" t="s">
        <v>12</v>
      </c>
      <c r="F499" s="58" t="s">
        <v>102</v>
      </c>
      <c r="G499" s="44">
        <v>16250278</v>
      </c>
      <c r="H499" s="45">
        <v>45988</v>
      </c>
      <c r="I499" s="46" t="s">
        <v>1064</v>
      </c>
      <c r="J499" s="46" t="s">
        <v>89</v>
      </c>
      <c r="K499" s="47" t="s">
        <v>90</v>
      </c>
      <c r="L499" s="251">
        <v>202300</v>
      </c>
      <c r="M499" s="350">
        <v>45962</v>
      </c>
    </row>
    <row r="500" spans="1:13" ht="24" x14ac:dyDescent="0.2">
      <c r="A500" s="58" t="s">
        <v>36</v>
      </c>
      <c r="B500" s="93" t="s">
        <v>149</v>
      </c>
      <c r="C500" s="226" t="s">
        <v>12</v>
      </c>
      <c r="D500" s="121" t="s">
        <v>42</v>
      </c>
      <c r="E500" s="94" t="s">
        <v>12</v>
      </c>
      <c r="F500" s="58" t="s">
        <v>102</v>
      </c>
      <c r="G500" s="44">
        <v>16250278</v>
      </c>
      <c r="H500" s="45">
        <v>45988</v>
      </c>
      <c r="I500" s="46" t="s">
        <v>1065</v>
      </c>
      <c r="J500" s="46" t="s">
        <v>89</v>
      </c>
      <c r="K500" s="47" t="s">
        <v>90</v>
      </c>
      <c r="L500" s="251">
        <v>166600</v>
      </c>
      <c r="M500" s="350">
        <v>45962</v>
      </c>
    </row>
    <row r="501" spans="1:13" ht="30" x14ac:dyDescent="0.2">
      <c r="A501" s="226" t="s">
        <v>13</v>
      </c>
      <c r="B501" s="121" t="s">
        <v>222</v>
      </c>
      <c r="C501" s="252" t="s">
        <v>1066</v>
      </c>
      <c r="D501" s="121" t="s">
        <v>42</v>
      </c>
      <c r="E501" s="87">
        <v>45952</v>
      </c>
      <c r="F501" s="58" t="s">
        <v>102</v>
      </c>
      <c r="G501" s="72">
        <v>17250764</v>
      </c>
      <c r="H501" s="87">
        <v>45964</v>
      </c>
      <c r="I501" s="66" t="s">
        <v>1067</v>
      </c>
      <c r="J501" s="66" t="s">
        <v>213</v>
      </c>
      <c r="K501" s="86" t="s">
        <v>1068</v>
      </c>
      <c r="L501" s="253">
        <v>7500000</v>
      </c>
      <c r="M501" s="350">
        <v>45962</v>
      </c>
    </row>
    <row r="502" spans="1:13" ht="45" x14ac:dyDescent="0.2">
      <c r="A502" s="226" t="s">
        <v>13</v>
      </c>
      <c r="B502" s="49" t="s">
        <v>0</v>
      </c>
      <c r="C502" s="73" t="s">
        <v>113</v>
      </c>
      <c r="D502" s="112" t="s">
        <v>0</v>
      </c>
      <c r="E502" s="51">
        <v>45517</v>
      </c>
      <c r="F502" s="58" t="s">
        <v>102</v>
      </c>
      <c r="G502" s="72">
        <v>17250767</v>
      </c>
      <c r="H502" s="87">
        <v>45965</v>
      </c>
      <c r="I502" s="73" t="s">
        <v>1069</v>
      </c>
      <c r="J502" s="53" t="s">
        <v>57</v>
      </c>
      <c r="K502" s="54" t="s">
        <v>21</v>
      </c>
      <c r="L502" s="253">
        <v>291898</v>
      </c>
      <c r="M502" s="350">
        <v>45962</v>
      </c>
    </row>
    <row r="503" spans="1:13" ht="45" x14ac:dyDescent="0.2">
      <c r="A503" s="226" t="s">
        <v>13</v>
      </c>
      <c r="B503" s="49" t="s">
        <v>0</v>
      </c>
      <c r="C503" s="73" t="s">
        <v>113</v>
      </c>
      <c r="D503" s="112" t="s">
        <v>0</v>
      </c>
      <c r="E503" s="51">
        <v>45517</v>
      </c>
      <c r="F503" s="58" t="s">
        <v>102</v>
      </c>
      <c r="G503" s="72">
        <v>17250768</v>
      </c>
      <c r="H503" s="87">
        <v>45965</v>
      </c>
      <c r="I503" s="73" t="s">
        <v>1070</v>
      </c>
      <c r="J503" s="53" t="s">
        <v>57</v>
      </c>
      <c r="K503" s="54" t="s">
        <v>21</v>
      </c>
      <c r="L503" s="253">
        <v>291898</v>
      </c>
      <c r="M503" s="350">
        <v>45962</v>
      </c>
    </row>
    <row r="504" spans="1:13" ht="90" x14ac:dyDescent="0.2">
      <c r="A504" s="226" t="s">
        <v>13</v>
      </c>
      <c r="B504" s="66" t="s">
        <v>16</v>
      </c>
      <c r="C504" s="252" t="s">
        <v>70</v>
      </c>
      <c r="D504" s="148" t="s">
        <v>16</v>
      </c>
      <c r="E504" s="87">
        <v>45159</v>
      </c>
      <c r="F504" s="58" t="s">
        <v>102</v>
      </c>
      <c r="G504" s="72">
        <v>17250771</v>
      </c>
      <c r="H504" s="87">
        <v>45966</v>
      </c>
      <c r="I504" s="66" t="s">
        <v>1071</v>
      </c>
      <c r="J504" s="66" t="s">
        <v>71</v>
      </c>
      <c r="K504" s="86" t="s">
        <v>72</v>
      </c>
      <c r="L504" s="253">
        <v>696420</v>
      </c>
      <c r="M504" s="350">
        <v>45962</v>
      </c>
    </row>
    <row r="505" spans="1:13" ht="60" x14ac:dyDescent="0.2">
      <c r="A505" s="226" t="s">
        <v>13</v>
      </c>
      <c r="B505" s="49" t="s">
        <v>0</v>
      </c>
      <c r="C505" s="73" t="s">
        <v>113</v>
      </c>
      <c r="D505" s="112" t="s">
        <v>0</v>
      </c>
      <c r="E505" s="51">
        <v>45517</v>
      </c>
      <c r="F505" s="58" t="s">
        <v>102</v>
      </c>
      <c r="G505" s="72">
        <v>17250772</v>
      </c>
      <c r="H505" s="87">
        <v>45966</v>
      </c>
      <c r="I505" s="73" t="s">
        <v>1072</v>
      </c>
      <c r="J505" s="53" t="s">
        <v>57</v>
      </c>
      <c r="K505" s="54" t="s">
        <v>21</v>
      </c>
      <c r="L505" s="253">
        <v>223254</v>
      </c>
      <c r="M505" s="350">
        <v>45962</v>
      </c>
    </row>
    <row r="506" spans="1:13" ht="60" x14ac:dyDescent="0.2">
      <c r="A506" s="226" t="s">
        <v>13</v>
      </c>
      <c r="B506" s="49" t="s">
        <v>0</v>
      </c>
      <c r="C506" s="73" t="s">
        <v>113</v>
      </c>
      <c r="D506" s="112" t="s">
        <v>0</v>
      </c>
      <c r="E506" s="51">
        <v>45517</v>
      </c>
      <c r="F506" s="58" t="s">
        <v>102</v>
      </c>
      <c r="G506" s="72">
        <v>17250773</v>
      </c>
      <c r="H506" s="87">
        <v>45966</v>
      </c>
      <c r="I506" s="73" t="s">
        <v>1073</v>
      </c>
      <c r="J506" s="53" t="s">
        <v>57</v>
      </c>
      <c r="K506" s="54" t="s">
        <v>21</v>
      </c>
      <c r="L506" s="253">
        <v>223254</v>
      </c>
      <c r="M506" s="350">
        <v>45962</v>
      </c>
    </row>
    <row r="507" spans="1:13" ht="30" x14ac:dyDescent="0.2">
      <c r="A507" s="226" t="s">
        <v>13</v>
      </c>
      <c r="B507" s="93" t="s">
        <v>149</v>
      </c>
      <c r="C507" s="226" t="s">
        <v>12</v>
      </c>
      <c r="D507" s="121" t="s">
        <v>42</v>
      </c>
      <c r="E507" s="94" t="s">
        <v>12</v>
      </c>
      <c r="F507" s="58" t="s">
        <v>102</v>
      </c>
      <c r="G507" s="72">
        <v>17250775</v>
      </c>
      <c r="H507" s="87">
        <v>45966</v>
      </c>
      <c r="I507" s="66" t="s">
        <v>1074</v>
      </c>
      <c r="J507" s="66" t="s">
        <v>198</v>
      </c>
      <c r="K507" s="85" t="s">
        <v>77</v>
      </c>
      <c r="L507" s="253">
        <v>155537</v>
      </c>
      <c r="M507" s="350">
        <v>45962</v>
      </c>
    </row>
    <row r="508" spans="1:13" ht="75" x14ac:dyDescent="0.2">
      <c r="A508" s="226" t="s">
        <v>13</v>
      </c>
      <c r="B508" s="121" t="s">
        <v>222</v>
      </c>
      <c r="C508" s="252" t="s">
        <v>1075</v>
      </c>
      <c r="D508" s="121" t="s">
        <v>42</v>
      </c>
      <c r="E508" s="87">
        <v>45966</v>
      </c>
      <c r="F508" s="58" t="s">
        <v>102</v>
      </c>
      <c r="G508" s="72">
        <v>17250780</v>
      </c>
      <c r="H508" s="87">
        <v>45967</v>
      </c>
      <c r="I508" s="66" t="s">
        <v>1076</v>
      </c>
      <c r="J508" s="66" t="s">
        <v>172</v>
      </c>
      <c r="K508" s="86" t="s">
        <v>171</v>
      </c>
      <c r="L508" s="253">
        <v>873995.5</v>
      </c>
      <c r="M508" s="350">
        <v>45962</v>
      </c>
    </row>
    <row r="509" spans="1:13" ht="30" x14ac:dyDescent="0.2">
      <c r="A509" s="226" t="s">
        <v>13</v>
      </c>
      <c r="B509" s="93" t="s">
        <v>149</v>
      </c>
      <c r="C509" s="226" t="s">
        <v>12</v>
      </c>
      <c r="D509" s="121" t="s">
        <v>42</v>
      </c>
      <c r="E509" s="94" t="s">
        <v>12</v>
      </c>
      <c r="F509" s="58" t="s">
        <v>102</v>
      </c>
      <c r="G509" s="72">
        <v>17250784</v>
      </c>
      <c r="H509" s="87">
        <v>45968</v>
      </c>
      <c r="I509" s="66" t="s">
        <v>1077</v>
      </c>
      <c r="J509" s="110" t="s">
        <v>83</v>
      </c>
      <c r="K509" s="85" t="s">
        <v>84</v>
      </c>
      <c r="L509" s="253">
        <v>52127</v>
      </c>
      <c r="M509" s="350">
        <v>45962</v>
      </c>
    </row>
    <row r="510" spans="1:13" ht="60" x14ac:dyDescent="0.2">
      <c r="A510" s="226" t="s">
        <v>13</v>
      </c>
      <c r="B510" s="49" t="s">
        <v>0</v>
      </c>
      <c r="C510" s="73" t="s">
        <v>113</v>
      </c>
      <c r="D510" s="112" t="s">
        <v>0</v>
      </c>
      <c r="E510" s="51">
        <v>45517</v>
      </c>
      <c r="F510" s="58" t="s">
        <v>102</v>
      </c>
      <c r="G510" s="72">
        <v>17250786</v>
      </c>
      <c r="H510" s="87">
        <v>45971</v>
      </c>
      <c r="I510" s="73" t="s">
        <v>1078</v>
      </c>
      <c r="J510" s="53" t="s">
        <v>57</v>
      </c>
      <c r="K510" s="54" t="s">
        <v>21</v>
      </c>
      <c r="L510" s="253">
        <v>275268</v>
      </c>
      <c r="M510" s="350">
        <v>45962</v>
      </c>
    </row>
    <row r="511" spans="1:13" ht="60" x14ac:dyDescent="0.2">
      <c r="A511" s="226" t="s">
        <v>13</v>
      </c>
      <c r="B511" s="49" t="s">
        <v>0</v>
      </c>
      <c r="C511" s="73" t="s">
        <v>113</v>
      </c>
      <c r="D511" s="112" t="s">
        <v>0</v>
      </c>
      <c r="E511" s="51">
        <v>45517</v>
      </c>
      <c r="F511" s="58" t="s">
        <v>102</v>
      </c>
      <c r="G511" s="72">
        <v>17250787</v>
      </c>
      <c r="H511" s="87">
        <v>45971</v>
      </c>
      <c r="I511" s="73" t="s">
        <v>1079</v>
      </c>
      <c r="J511" s="53" t="s">
        <v>57</v>
      </c>
      <c r="K511" s="54" t="s">
        <v>21</v>
      </c>
      <c r="L511" s="253">
        <v>346732</v>
      </c>
      <c r="M511" s="350">
        <v>45962</v>
      </c>
    </row>
    <row r="512" spans="1:13" ht="30" x14ac:dyDescent="0.2">
      <c r="A512" s="226" t="s">
        <v>13</v>
      </c>
      <c r="B512" s="93" t="s">
        <v>149</v>
      </c>
      <c r="C512" s="226" t="s">
        <v>12</v>
      </c>
      <c r="D512" s="121" t="s">
        <v>42</v>
      </c>
      <c r="E512" s="94" t="s">
        <v>12</v>
      </c>
      <c r="F512" s="58" t="s">
        <v>102</v>
      </c>
      <c r="G512" s="72">
        <v>17250793</v>
      </c>
      <c r="H512" s="87">
        <v>45972</v>
      </c>
      <c r="I512" s="66" t="s">
        <v>1080</v>
      </c>
      <c r="J512" s="110" t="s">
        <v>1081</v>
      </c>
      <c r="K512" s="85" t="s">
        <v>212</v>
      </c>
      <c r="L512" s="253">
        <v>94303</v>
      </c>
      <c r="M512" s="350">
        <v>45962</v>
      </c>
    </row>
    <row r="513" spans="1:13" ht="30" x14ac:dyDescent="0.2">
      <c r="A513" s="226" t="s">
        <v>13</v>
      </c>
      <c r="B513" s="121" t="s">
        <v>222</v>
      </c>
      <c r="C513" s="252" t="s">
        <v>1082</v>
      </c>
      <c r="D513" s="121" t="s">
        <v>42</v>
      </c>
      <c r="E513" s="87">
        <v>45957</v>
      </c>
      <c r="F513" s="58" t="s">
        <v>102</v>
      </c>
      <c r="G513" s="72">
        <v>17250796</v>
      </c>
      <c r="H513" s="87">
        <v>45973</v>
      </c>
      <c r="I513" s="73" t="s">
        <v>1083</v>
      </c>
      <c r="J513" s="73" t="s">
        <v>1084</v>
      </c>
      <c r="K513" s="98" t="s">
        <v>214</v>
      </c>
      <c r="L513" s="253">
        <v>89221943</v>
      </c>
      <c r="M513" s="350">
        <v>45962</v>
      </c>
    </row>
    <row r="514" spans="1:13" ht="120" x14ac:dyDescent="0.2">
      <c r="A514" s="226" t="s">
        <v>13</v>
      </c>
      <c r="B514" s="121" t="s">
        <v>222</v>
      </c>
      <c r="C514" s="252" t="s">
        <v>1085</v>
      </c>
      <c r="D514" s="121" t="s">
        <v>42</v>
      </c>
      <c r="E514" s="87">
        <v>45954</v>
      </c>
      <c r="F514" s="58" t="s">
        <v>102</v>
      </c>
      <c r="G514" s="72">
        <v>17250800</v>
      </c>
      <c r="H514" s="87">
        <v>45973</v>
      </c>
      <c r="I514" s="66" t="s">
        <v>1086</v>
      </c>
      <c r="J514" s="66" t="s">
        <v>183</v>
      </c>
      <c r="K514" s="86" t="s">
        <v>184</v>
      </c>
      <c r="L514" s="253">
        <v>35964000</v>
      </c>
      <c r="M514" s="350">
        <v>45962</v>
      </c>
    </row>
    <row r="515" spans="1:13" ht="45" x14ac:dyDescent="0.2">
      <c r="A515" s="226" t="s">
        <v>13</v>
      </c>
      <c r="B515" s="49" t="s">
        <v>0</v>
      </c>
      <c r="C515" s="73" t="s">
        <v>113</v>
      </c>
      <c r="D515" s="112" t="s">
        <v>0</v>
      </c>
      <c r="E515" s="51">
        <v>45517</v>
      </c>
      <c r="F515" s="58" t="s">
        <v>102</v>
      </c>
      <c r="G515" s="72">
        <v>17250801</v>
      </c>
      <c r="H515" s="87">
        <v>45973</v>
      </c>
      <c r="I515" s="73" t="s">
        <v>1087</v>
      </c>
      <c r="J515" s="53" t="s">
        <v>57</v>
      </c>
      <c r="K515" s="54" t="s">
        <v>21</v>
      </c>
      <c r="L515" s="253">
        <v>87000</v>
      </c>
      <c r="M515" s="350">
        <v>45962</v>
      </c>
    </row>
    <row r="516" spans="1:13" ht="45" x14ac:dyDescent="0.2">
      <c r="A516" s="226" t="s">
        <v>13</v>
      </c>
      <c r="B516" s="49" t="s">
        <v>0</v>
      </c>
      <c r="C516" s="73" t="s">
        <v>113</v>
      </c>
      <c r="D516" s="112" t="s">
        <v>0</v>
      </c>
      <c r="E516" s="51">
        <v>45517</v>
      </c>
      <c r="F516" s="58" t="s">
        <v>102</v>
      </c>
      <c r="G516" s="72">
        <v>17250802</v>
      </c>
      <c r="H516" s="87">
        <v>45973</v>
      </c>
      <c r="I516" s="73" t="s">
        <v>1088</v>
      </c>
      <c r="J516" s="53" t="s">
        <v>57</v>
      </c>
      <c r="K516" s="54" t="s">
        <v>21</v>
      </c>
      <c r="L516" s="253">
        <v>87000</v>
      </c>
      <c r="M516" s="350">
        <v>45962</v>
      </c>
    </row>
    <row r="517" spans="1:13" ht="45" x14ac:dyDescent="0.2">
      <c r="A517" s="226" t="s">
        <v>13</v>
      </c>
      <c r="B517" s="49" t="s">
        <v>0</v>
      </c>
      <c r="C517" s="73" t="s">
        <v>113</v>
      </c>
      <c r="D517" s="112" t="s">
        <v>0</v>
      </c>
      <c r="E517" s="51">
        <v>45517</v>
      </c>
      <c r="F517" s="58" t="s">
        <v>102</v>
      </c>
      <c r="G517" s="72">
        <v>17250803</v>
      </c>
      <c r="H517" s="87">
        <v>45973</v>
      </c>
      <c r="I517" s="73" t="s">
        <v>1089</v>
      </c>
      <c r="J517" s="53" t="s">
        <v>57</v>
      </c>
      <c r="K517" s="54" t="s">
        <v>21</v>
      </c>
      <c r="L517" s="253">
        <v>87000</v>
      </c>
      <c r="M517" s="350">
        <v>45962</v>
      </c>
    </row>
    <row r="518" spans="1:13" ht="45" x14ac:dyDescent="0.2">
      <c r="A518" s="226" t="s">
        <v>13</v>
      </c>
      <c r="B518" s="49" t="s">
        <v>0</v>
      </c>
      <c r="C518" s="73" t="s">
        <v>113</v>
      </c>
      <c r="D518" s="112" t="s">
        <v>0</v>
      </c>
      <c r="E518" s="51">
        <v>45517</v>
      </c>
      <c r="F518" s="58" t="s">
        <v>102</v>
      </c>
      <c r="G518" s="72">
        <v>17250804</v>
      </c>
      <c r="H518" s="87">
        <v>45973</v>
      </c>
      <c r="I518" s="73" t="s">
        <v>1090</v>
      </c>
      <c r="J518" s="53" t="s">
        <v>57</v>
      </c>
      <c r="K518" s="54" t="s">
        <v>21</v>
      </c>
      <c r="L518" s="253">
        <v>87000</v>
      </c>
      <c r="M518" s="350">
        <v>45962</v>
      </c>
    </row>
    <row r="519" spans="1:13" ht="45" x14ac:dyDescent="0.2">
      <c r="A519" s="226" t="s">
        <v>13</v>
      </c>
      <c r="B519" s="49" t="s">
        <v>0</v>
      </c>
      <c r="C519" s="73" t="s">
        <v>113</v>
      </c>
      <c r="D519" s="112" t="s">
        <v>0</v>
      </c>
      <c r="E519" s="51">
        <v>45517</v>
      </c>
      <c r="F519" s="58" t="s">
        <v>102</v>
      </c>
      <c r="G519" s="72">
        <v>17250805</v>
      </c>
      <c r="H519" s="87">
        <v>45973</v>
      </c>
      <c r="I519" s="73" t="s">
        <v>1091</v>
      </c>
      <c r="J519" s="53" t="s">
        <v>57</v>
      </c>
      <c r="K519" s="54" t="s">
        <v>21</v>
      </c>
      <c r="L519" s="253">
        <v>87000</v>
      </c>
      <c r="M519" s="350">
        <v>45962</v>
      </c>
    </row>
    <row r="520" spans="1:13" ht="90" x14ac:dyDescent="0.2">
      <c r="A520" s="226" t="s">
        <v>13</v>
      </c>
      <c r="B520" s="66" t="s">
        <v>16</v>
      </c>
      <c r="C520" s="252" t="s">
        <v>70</v>
      </c>
      <c r="D520" s="148" t="s">
        <v>16</v>
      </c>
      <c r="E520" s="87">
        <v>45159</v>
      </c>
      <c r="F520" s="58" t="s">
        <v>102</v>
      </c>
      <c r="G520" s="72">
        <v>17250807</v>
      </c>
      <c r="H520" s="87">
        <v>45975</v>
      </c>
      <c r="I520" s="66" t="s">
        <v>1092</v>
      </c>
      <c r="J520" s="66" t="s">
        <v>71</v>
      </c>
      <c r="K520" s="86" t="s">
        <v>72</v>
      </c>
      <c r="L520" s="253">
        <v>782600</v>
      </c>
      <c r="M520" s="350">
        <v>45962</v>
      </c>
    </row>
    <row r="521" spans="1:13" ht="75" x14ac:dyDescent="0.2">
      <c r="A521" s="226" t="s">
        <v>13</v>
      </c>
      <c r="B521" s="93" t="s">
        <v>149</v>
      </c>
      <c r="C521" s="226" t="s">
        <v>12</v>
      </c>
      <c r="D521" s="121" t="s">
        <v>42</v>
      </c>
      <c r="E521" s="94" t="s">
        <v>12</v>
      </c>
      <c r="F521" s="58" t="s">
        <v>102</v>
      </c>
      <c r="G521" s="72">
        <v>17250808</v>
      </c>
      <c r="H521" s="87">
        <v>45975</v>
      </c>
      <c r="I521" s="66" t="s">
        <v>1093</v>
      </c>
      <c r="J521" s="66" t="s">
        <v>71</v>
      </c>
      <c r="K521" s="86" t="s">
        <v>72</v>
      </c>
      <c r="L521" s="253">
        <v>122700</v>
      </c>
      <c r="M521" s="350">
        <v>45962</v>
      </c>
    </row>
    <row r="522" spans="1:13" ht="30" x14ac:dyDescent="0.2">
      <c r="A522" s="226" t="s">
        <v>13</v>
      </c>
      <c r="B522" s="121" t="s">
        <v>222</v>
      </c>
      <c r="C522" s="252" t="s">
        <v>1094</v>
      </c>
      <c r="D522" s="121" t="s">
        <v>42</v>
      </c>
      <c r="E522" s="87">
        <v>45975</v>
      </c>
      <c r="F522" s="58" t="s">
        <v>102</v>
      </c>
      <c r="G522" s="72">
        <v>17250811</v>
      </c>
      <c r="H522" s="87">
        <v>45975</v>
      </c>
      <c r="I522" s="66" t="s">
        <v>1095</v>
      </c>
      <c r="J522" s="66" t="s">
        <v>1096</v>
      </c>
      <c r="K522" s="86" t="s">
        <v>132</v>
      </c>
      <c r="L522" s="253">
        <v>682589</v>
      </c>
      <c r="M522" s="350">
        <v>45962</v>
      </c>
    </row>
    <row r="523" spans="1:13" ht="60" x14ac:dyDescent="0.2">
      <c r="A523" s="226" t="s">
        <v>13</v>
      </c>
      <c r="B523" s="121" t="s">
        <v>222</v>
      </c>
      <c r="C523" s="252" t="s">
        <v>1097</v>
      </c>
      <c r="D523" s="121" t="s">
        <v>42</v>
      </c>
      <c r="E523" s="87">
        <v>45975</v>
      </c>
      <c r="F523" s="58" t="s">
        <v>102</v>
      </c>
      <c r="G523" s="72">
        <v>17250812</v>
      </c>
      <c r="H523" s="87">
        <v>45975</v>
      </c>
      <c r="I523" s="66" t="s">
        <v>1098</v>
      </c>
      <c r="J523" s="66" t="s">
        <v>1099</v>
      </c>
      <c r="K523" s="86" t="s">
        <v>1100</v>
      </c>
      <c r="L523" s="253">
        <v>506369</v>
      </c>
      <c r="M523" s="350">
        <v>45962</v>
      </c>
    </row>
    <row r="524" spans="1:13" ht="60" x14ac:dyDescent="0.2">
      <c r="A524" s="226" t="s">
        <v>13</v>
      </c>
      <c r="B524" s="121" t="s">
        <v>222</v>
      </c>
      <c r="C524" s="252" t="s">
        <v>1101</v>
      </c>
      <c r="D524" s="121" t="s">
        <v>42</v>
      </c>
      <c r="E524" s="87">
        <v>45967</v>
      </c>
      <c r="F524" s="58" t="s">
        <v>102</v>
      </c>
      <c r="G524" s="72">
        <v>17250813</v>
      </c>
      <c r="H524" s="87">
        <v>45978</v>
      </c>
      <c r="I524" s="73" t="s">
        <v>1102</v>
      </c>
      <c r="J524" s="73" t="s">
        <v>1084</v>
      </c>
      <c r="K524" s="98" t="s">
        <v>214</v>
      </c>
      <c r="L524" s="253">
        <v>73703803</v>
      </c>
      <c r="M524" s="350">
        <v>45962</v>
      </c>
    </row>
    <row r="525" spans="1:13" ht="45" x14ac:dyDescent="0.2">
      <c r="A525" s="226" t="s">
        <v>13</v>
      </c>
      <c r="B525" s="121" t="s">
        <v>222</v>
      </c>
      <c r="C525" s="252" t="s">
        <v>1103</v>
      </c>
      <c r="D525" s="121" t="s">
        <v>42</v>
      </c>
      <c r="E525" s="87">
        <v>45965</v>
      </c>
      <c r="F525" s="58" t="s">
        <v>102</v>
      </c>
      <c r="G525" s="72">
        <v>17250814</v>
      </c>
      <c r="H525" s="87">
        <v>45978</v>
      </c>
      <c r="I525" s="73" t="s">
        <v>1104</v>
      </c>
      <c r="J525" s="73" t="s">
        <v>1105</v>
      </c>
      <c r="K525" s="98" t="s">
        <v>1106</v>
      </c>
      <c r="L525" s="253">
        <v>39412800</v>
      </c>
      <c r="M525" s="350">
        <v>45962</v>
      </c>
    </row>
    <row r="526" spans="1:13" ht="45" x14ac:dyDescent="0.2">
      <c r="A526" s="226" t="s">
        <v>13</v>
      </c>
      <c r="B526" s="121" t="s">
        <v>222</v>
      </c>
      <c r="C526" s="252" t="s">
        <v>1107</v>
      </c>
      <c r="D526" s="121" t="s">
        <v>42</v>
      </c>
      <c r="E526" s="87">
        <v>45964</v>
      </c>
      <c r="F526" s="58" t="s">
        <v>102</v>
      </c>
      <c r="G526" s="72">
        <v>17250815</v>
      </c>
      <c r="H526" s="87">
        <v>45978</v>
      </c>
      <c r="I526" s="73" t="s">
        <v>1108</v>
      </c>
      <c r="J526" s="73" t="s">
        <v>1109</v>
      </c>
      <c r="K526" s="98" t="s">
        <v>376</v>
      </c>
      <c r="L526" s="253">
        <v>510000500</v>
      </c>
      <c r="M526" s="350">
        <v>45962</v>
      </c>
    </row>
    <row r="527" spans="1:13" ht="60" x14ac:dyDescent="0.2">
      <c r="A527" s="226" t="s">
        <v>13</v>
      </c>
      <c r="B527" s="121" t="s">
        <v>222</v>
      </c>
      <c r="C527" s="252" t="s">
        <v>1110</v>
      </c>
      <c r="D527" s="121" t="s">
        <v>42</v>
      </c>
      <c r="E527" s="87">
        <v>45972</v>
      </c>
      <c r="F527" s="58" t="s">
        <v>102</v>
      </c>
      <c r="G527" s="72">
        <v>17250816</v>
      </c>
      <c r="H527" s="87">
        <v>45978</v>
      </c>
      <c r="I527" s="73" t="s">
        <v>1111</v>
      </c>
      <c r="J527" s="73" t="s">
        <v>697</v>
      </c>
      <c r="K527" s="98" t="s">
        <v>698</v>
      </c>
      <c r="L527" s="253">
        <v>11995200</v>
      </c>
      <c r="M527" s="350">
        <v>45962</v>
      </c>
    </row>
    <row r="528" spans="1:13" ht="30" x14ac:dyDescent="0.2">
      <c r="A528" s="226" t="s">
        <v>13</v>
      </c>
      <c r="B528" s="93" t="s">
        <v>149</v>
      </c>
      <c r="C528" s="226" t="s">
        <v>12</v>
      </c>
      <c r="D528" s="121" t="s">
        <v>42</v>
      </c>
      <c r="E528" s="94" t="s">
        <v>12</v>
      </c>
      <c r="F528" s="58" t="s">
        <v>102</v>
      </c>
      <c r="G528" s="72">
        <v>17250819</v>
      </c>
      <c r="H528" s="87">
        <v>45978</v>
      </c>
      <c r="I528" s="66" t="s">
        <v>1112</v>
      </c>
      <c r="J528" s="66" t="s">
        <v>1113</v>
      </c>
      <c r="K528" s="88" t="s">
        <v>216</v>
      </c>
      <c r="L528" s="253">
        <v>116620</v>
      </c>
      <c r="M528" s="350">
        <v>45962</v>
      </c>
    </row>
    <row r="529" spans="1:13" ht="30" x14ac:dyDescent="0.2">
      <c r="A529" s="226" t="s">
        <v>13</v>
      </c>
      <c r="B529" s="121" t="s">
        <v>222</v>
      </c>
      <c r="C529" s="252" t="s">
        <v>1114</v>
      </c>
      <c r="D529" s="121" t="s">
        <v>42</v>
      </c>
      <c r="E529" s="87">
        <v>45967</v>
      </c>
      <c r="F529" s="58" t="s">
        <v>102</v>
      </c>
      <c r="G529" s="72">
        <v>17250825</v>
      </c>
      <c r="H529" s="87">
        <v>45978</v>
      </c>
      <c r="I529" s="66" t="s">
        <v>1115</v>
      </c>
      <c r="J529" s="66" t="s">
        <v>1116</v>
      </c>
      <c r="K529" s="86" t="s">
        <v>1117</v>
      </c>
      <c r="L529" s="253">
        <v>23133600</v>
      </c>
      <c r="M529" s="350">
        <v>45962</v>
      </c>
    </row>
    <row r="530" spans="1:13" ht="45" x14ac:dyDescent="0.2">
      <c r="A530" s="226" t="s">
        <v>13</v>
      </c>
      <c r="B530" s="49" t="s">
        <v>0</v>
      </c>
      <c r="C530" s="73" t="s">
        <v>113</v>
      </c>
      <c r="D530" s="112" t="s">
        <v>0</v>
      </c>
      <c r="E530" s="51">
        <v>45517</v>
      </c>
      <c r="F530" s="58" t="s">
        <v>102</v>
      </c>
      <c r="G530" s="72">
        <v>17250826</v>
      </c>
      <c r="H530" s="87">
        <v>45979</v>
      </c>
      <c r="I530" s="73" t="s">
        <v>1118</v>
      </c>
      <c r="J530" s="53" t="s">
        <v>57</v>
      </c>
      <c r="K530" s="54" t="s">
        <v>21</v>
      </c>
      <c r="L530" s="253">
        <v>329012</v>
      </c>
      <c r="M530" s="350">
        <v>45962</v>
      </c>
    </row>
    <row r="531" spans="1:13" ht="45" x14ac:dyDescent="0.2">
      <c r="A531" s="226" t="s">
        <v>13</v>
      </c>
      <c r="B531" s="49" t="s">
        <v>0</v>
      </c>
      <c r="C531" s="73" t="s">
        <v>113</v>
      </c>
      <c r="D531" s="112" t="s">
        <v>0</v>
      </c>
      <c r="E531" s="51">
        <v>45517</v>
      </c>
      <c r="F531" s="58" t="s">
        <v>102</v>
      </c>
      <c r="G531" s="72">
        <v>17250827</v>
      </c>
      <c r="H531" s="87">
        <v>45979</v>
      </c>
      <c r="I531" s="73" t="s">
        <v>1119</v>
      </c>
      <c r="J531" s="53" t="s">
        <v>57</v>
      </c>
      <c r="K531" s="54" t="s">
        <v>21</v>
      </c>
      <c r="L531" s="253">
        <v>329012</v>
      </c>
      <c r="M531" s="350">
        <v>45962</v>
      </c>
    </row>
    <row r="532" spans="1:13" ht="45" x14ac:dyDescent="0.2">
      <c r="A532" s="226" t="s">
        <v>13</v>
      </c>
      <c r="B532" s="49" t="s">
        <v>0</v>
      </c>
      <c r="C532" s="73" t="s">
        <v>113</v>
      </c>
      <c r="D532" s="112" t="s">
        <v>0</v>
      </c>
      <c r="E532" s="51">
        <v>45517</v>
      </c>
      <c r="F532" s="58" t="s">
        <v>102</v>
      </c>
      <c r="G532" s="72">
        <v>17250828</v>
      </c>
      <c r="H532" s="87">
        <v>45979</v>
      </c>
      <c r="I532" s="73" t="s">
        <v>1120</v>
      </c>
      <c r="J532" s="53" t="s">
        <v>57</v>
      </c>
      <c r="K532" s="54" t="s">
        <v>21</v>
      </c>
      <c r="L532" s="253">
        <v>329012</v>
      </c>
      <c r="M532" s="350">
        <v>45962</v>
      </c>
    </row>
    <row r="533" spans="1:13" ht="15" x14ac:dyDescent="0.2">
      <c r="A533" s="226" t="s">
        <v>13</v>
      </c>
      <c r="B533" s="121" t="s">
        <v>222</v>
      </c>
      <c r="C533" s="252" t="s">
        <v>1121</v>
      </c>
      <c r="D533" s="121" t="s">
        <v>42</v>
      </c>
      <c r="E533" s="87">
        <v>45979</v>
      </c>
      <c r="F533" s="58" t="s">
        <v>102</v>
      </c>
      <c r="G533" s="72">
        <v>17250829</v>
      </c>
      <c r="H533" s="87">
        <v>45980</v>
      </c>
      <c r="I533" s="73" t="s">
        <v>1122</v>
      </c>
      <c r="J533" s="110" t="s">
        <v>1123</v>
      </c>
      <c r="K533" s="85" t="s">
        <v>1124</v>
      </c>
      <c r="L533" s="253">
        <v>2558500</v>
      </c>
      <c r="M533" s="350">
        <v>45962</v>
      </c>
    </row>
    <row r="534" spans="1:13" ht="75" x14ac:dyDescent="0.2">
      <c r="A534" s="226" t="s">
        <v>13</v>
      </c>
      <c r="B534" s="121" t="s">
        <v>222</v>
      </c>
      <c r="C534" s="252" t="s">
        <v>1125</v>
      </c>
      <c r="D534" s="121" t="s">
        <v>42</v>
      </c>
      <c r="E534" s="87">
        <v>45978</v>
      </c>
      <c r="F534" s="58" t="s">
        <v>102</v>
      </c>
      <c r="G534" s="72">
        <v>17250831</v>
      </c>
      <c r="H534" s="87">
        <v>45981</v>
      </c>
      <c r="I534" s="66" t="s">
        <v>1126</v>
      </c>
      <c r="J534" s="66" t="s">
        <v>1127</v>
      </c>
      <c r="K534" s="86" t="s">
        <v>645</v>
      </c>
      <c r="L534" s="253">
        <v>960000</v>
      </c>
      <c r="M534" s="350">
        <v>45962</v>
      </c>
    </row>
    <row r="535" spans="1:13" ht="75" x14ac:dyDescent="0.2">
      <c r="A535" s="226" t="s">
        <v>13</v>
      </c>
      <c r="B535" s="121" t="s">
        <v>222</v>
      </c>
      <c r="C535" s="252" t="s">
        <v>1128</v>
      </c>
      <c r="D535" s="121" t="s">
        <v>42</v>
      </c>
      <c r="E535" s="87">
        <v>45978</v>
      </c>
      <c r="F535" s="58" t="s">
        <v>102</v>
      </c>
      <c r="G535" s="72">
        <v>17250832</v>
      </c>
      <c r="H535" s="87">
        <v>45981</v>
      </c>
      <c r="I535" s="66" t="s">
        <v>1129</v>
      </c>
      <c r="J535" s="66" t="s">
        <v>1130</v>
      </c>
      <c r="K535" s="86" t="s">
        <v>1131</v>
      </c>
      <c r="L535" s="253">
        <v>856324</v>
      </c>
      <c r="M535" s="350">
        <v>45962</v>
      </c>
    </row>
    <row r="536" spans="1:13" ht="60" x14ac:dyDescent="0.2">
      <c r="A536" s="226" t="s">
        <v>13</v>
      </c>
      <c r="B536" s="121" t="s">
        <v>222</v>
      </c>
      <c r="C536" s="252" t="s">
        <v>1132</v>
      </c>
      <c r="D536" s="121" t="s">
        <v>42</v>
      </c>
      <c r="E536" s="87">
        <v>45975</v>
      </c>
      <c r="F536" s="58" t="s">
        <v>102</v>
      </c>
      <c r="G536" s="72">
        <v>17250833</v>
      </c>
      <c r="H536" s="87">
        <v>45981</v>
      </c>
      <c r="I536" s="66" t="s">
        <v>1133</v>
      </c>
      <c r="J536" s="66" t="s">
        <v>1084</v>
      </c>
      <c r="K536" s="86" t="s">
        <v>214</v>
      </c>
      <c r="L536" s="253">
        <v>15002534</v>
      </c>
      <c r="M536" s="350">
        <v>45962</v>
      </c>
    </row>
    <row r="537" spans="1:13" ht="30" x14ac:dyDescent="0.2">
      <c r="A537" s="226" t="s">
        <v>13</v>
      </c>
      <c r="B537" s="121" t="s">
        <v>222</v>
      </c>
      <c r="C537" s="252" t="s">
        <v>1134</v>
      </c>
      <c r="D537" s="121" t="s">
        <v>42</v>
      </c>
      <c r="E537" s="87">
        <v>45980</v>
      </c>
      <c r="F537" s="58" t="s">
        <v>102</v>
      </c>
      <c r="G537" s="72">
        <v>17250834</v>
      </c>
      <c r="H537" s="87">
        <v>45981</v>
      </c>
      <c r="I537" s="66" t="s">
        <v>1135</v>
      </c>
      <c r="J537" s="66" t="s">
        <v>172</v>
      </c>
      <c r="K537" s="86" t="s">
        <v>171</v>
      </c>
      <c r="L537" s="253">
        <v>5957342</v>
      </c>
      <c r="M537" s="350">
        <v>45962</v>
      </c>
    </row>
    <row r="538" spans="1:13" ht="75" x14ac:dyDescent="0.2">
      <c r="A538" s="226" t="s">
        <v>13</v>
      </c>
      <c r="B538" s="49" t="s">
        <v>0</v>
      </c>
      <c r="C538" s="73" t="s">
        <v>113</v>
      </c>
      <c r="D538" s="112" t="s">
        <v>0</v>
      </c>
      <c r="E538" s="51">
        <v>45517</v>
      </c>
      <c r="F538" s="58" t="s">
        <v>102</v>
      </c>
      <c r="G538" s="72">
        <v>17250835</v>
      </c>
      <c r="H538" s="87">
        <v>45981</v>
      </c>
      <c r="I538" s="73" t="s">
        <v>1136</v>
      </c>
      <c r="J538" s="53" t="s">
        <v>57</v>
      </c>
      <c r="K538" s="54" t="s">
        <v>21</v>
      </c>
      <c r="L538" s="253">
        <v>312831</v>
      </c>
      <c r="M538" s="350">
        <v>45962</v>
      </c>
    </row>
    <row r="539" spans="1:13" ht="75" x14ac:dyDescent="0.2">
      <c r="A539" s="226" t="s">
        <v>13</v>
      </c>
      <c r="B539" s="49" t="s">
        <v>0</v>
      </c>
      <c r="C539" s="73" t="s">
        <v>113</v>
      </c>
      <c r="D539" s="112" t="s">
        <v>0</v>
      </c>
      <c r="E539" s="51">
        <v>45517</v>
      </c>
      <c r="F539" s="58" t="s">
        <v>102</v>
      </c>
      <c r="G539" s="72">
        <v>17250836</v>
      </c>
      <c r="H539" s="87">
        <v>45981</v>
      </c>
      <c r="I539" s="73" t="s">
        <v>1137</v>
      </c>
      <c r="J539" s="53" t="s">
        <v>57</v>
      </c>
      <c r="K539" s="54" t="s">
        <v>21</v>
      </c>
      <c r="L539" s="253">
        <v>275070</v>
      </c>
      <c r="M539" s="350">
        <v>45962</v>
      </c>
    </row>
    <row r="540" spans="1:13" ht="60" x14ac:dyDescent="0.2">
      <c r="A540" s="226" t="s">
        <v>13</v>
      </c>
      <c r="B540" s="49" t="s">
        <v>0</v>
      </c>
      <c r="C540" s="73" t="s">
        <v>113</v>
      </c>
      <c r="D540" s="112" t="s">
        <v>0</v>
      </c>
      <c r="E540" s="51">
        <v>45517</v>
      </c>
      <c r="F540" s="58" t="s">
        <v>102</v>
      </c>
      <c r="G540" s="72">
        <v>17250837</v>
      </c>
      <c r="H540" s="87">
        <v>45981</v>
      </c>
      <c r="I540" s="73" t="s">
        <v>1138</v>
      </c>
      <c r="J540" s="53" t="s">
        <v>57</v>
      </c>
      <c r="K540" s="54" t="s">
        <v>21</v>
      </c>
      <c r="L540" s="253">
        <v>373070</v>
      </c>
      <c r="M540" s="350">
        <v>45962</v>
      </c>
    </row>
    <row r="541" spans="1:13" ht="30" x14ac:dyDescent="0.2">
      <c r="A541" s="226" t="s">
        <v>13</v>
      </c>
      <c r="B541" s="121" t="s">
        <v>222</v>
      </c>
      <c r="C541" s="252" t="s">
        <v>1139</v>
      </c>
      <c r="D541" s="121" t="s">
        <v>42</v>
      </c>
      <c r="E541" s="87">
        <v>45981</v>
      </c>
      <c r="F541" s="58" t="s">
        <v>102</v>
      </c>
      <c r="G541" s="72">
        <v>17250838</v>
      </c>
      <c r="H541" s="87">
        <v>45981</v>
      </c>
      <c r="I541" s="66" t="s">
        <v>1140</v>
      </c>
      <c r="J541" s="66" t="s">
        <v>1096</v>
      </c>
      <c r="K541" s="86" t="s">
        <v>132</v>
      </c>
      <c r="L541" s="253">
        <v>682589</v>
      </c>
      <c r="M541" s="350">
        <v>45962</v>
      </c>
    </row>
    <row r="542" spans="1:13" ht="90" x14ac:dyDescent="0.2">
      <c r="A542" s="226" t="s">
        <v>13</v>
      </c>
      <c r="B542" s="49" t="s">
        <v>0</v>
      </c>
      <c r="C542" s="73" t="s">
        <v>113</v>
      </c>
      <c r="D542" s="112" t="s">
        <v>0</v>
      </c>
      <c r="E542" s="51">
        <v>45517</v>
      </c>
      <c r="F542" s="58" t="s">
        <v>102</v>
      </c>
      <c r="G542" s="72">
        <v>17250840</v>
      </c>
      <c r="H542" s="87">
        <v>45982</v>
      </c>
      <c r="I542" s="73" t="s">
        <v>1141</v>
      </c>
      <c r="J542" s="53" t="s">
        <v>57</v>
      </c>
      <c r="K542" s="54" t="s">
        <v>21</v>
      </c>
      <c r="L542" s="253">
        <v>158909</v>
      </c>
      <c r="M542" s="350">
        <v>45962</v>
      </c>
    </row>
    <row r="543" spans="1:13" ht="75" x14ac:dyDescent="0.2">
      <c r="A543" s="226" t="s">
        <v>13</v>
      </c>
      <c r="B543" s="49" t="s">
        <v>0</v>
      </c>
      <c r="C543" s="73" t="s">
        <v>113</v>
      </c>
      <c r="D543" s="112" t="s">
        <v>0</v>
      </c>
      <c r="E543" s="51">
        <v>45517</v>
      </c>
      <c r="F543" s="58" t="s">
        <v>102</v>
      </c>
      <c r="G543" s="72">
        <v>17250841</v>
      </c>
      <c r="H543" s="87">
        <v>45982</v>
      </c>
      <c r="I543" s="73" t="s">
        <v>1142</v>
      </c>
      <c r="J543" s="53" t="s">
        <v>57</v>
      </c>
      <c r="K543" s="54" t="s">
        <v>21</v>
      </c>
      <c r="L543" s="253">
        <v>59000</v>
      </c>
      <c r="M543" s="350">
        <v>45962</v>
      </c>
    </row>
    <row r="544" spans="1:13" ht="60" x14ac:dyDescent="0.2">
      <c r="A544" s="226" t="s">
        <v>13</v>
      </c>
      <c r="B544" s="121" t="s">
        <v>222</v>
      </c>
      <c r="C544" s="252" t="s">
        <v>1143</v>
      </c>
      <c r="D544" s="121" t="s">
        <v>42</v>
      </c>
      <c r="E544" s="87">
        <v>45980</v>
      </c>
      <c r="F544" s="58" t="s">
        <v>102</v>
      </c>
      <c r="G544" s="72">
        <v>17250842</v>
      </c>
      <c r="H544" s="87">
        <v>45985</v>
      </c>
      <c r="I544" s="66" t="s">
        <v>1144</v>
      </c>
      <c r="J544" s="66" t="s">
        <v>1145</v>
      </c>
      <c r="K544" s="86" t="s">
        <v>1146</v>
      </c>
      <c r="L544" s="253">
        <v>5024180</v>
      </c>
      <c r="M544" s="350">
        <v>45962</v>
      </c>
    </row>
    <row r="545" spans="1:13" ht="45" x14ac:dyDescent="0.2">
      <c r="A545" s="226" t="s">
        <v>13</v>
      </c>
      <c r="B545" s="49" t="s">
        <v>0</v>
      </c>
      <c r="C545" s="73" t="s">
        <v>113</v>
      </c>
      <c r="D545" s="112" t="s">
        <v>0</v>
      </c>
      <c r="E545" s="51">
        <v>45517</v>
      </c>
      <c r="F545" s="58" t="s">
        <v>102</v>
      </c>
      <c r="G545" s="72">
        <v>17250845</v>
      </c>
      <c r="H545" s="87">
        <v>45985</v>
      </c>
      <c r="I545" s="73" t="s">
        <v>1147</v>
      </c>
      <c r="J545" s="53" t="s">
        <v>57</v>
      </c>
      <c r="K545" s="54" t="s">
        <v>21</v>
      </c>
      <c r="L545" s="253">
        <v>90170</v>
      </c>
      <c r="M545" s="350">
        <v>45962</v>
      </c>
    </row>
    <row r="546" spans="1:13" ht="75" x14ac:dyDescent="0.2">
      <c r="A546" s="226" t="s">
        <v>13</v>
      </c>
      <c r="B546" s="66" t="s">
        <v>16</v>
      </c>
      <c r="C546" s="252" t="s">
        <v>70</v>
      </c>
      <c r="D546" s="148" t="s">
        <v>16</v>
      </c>
      <c r="E546" s="87">
        <v>45159</v>
      </c>
      <c r="F546" s="58" t="s">
        <v>102</v>
      </c>
      <c r="G546" s="72">
        <v>17250848</v>
      </c>
      <c r="H546" s="87">
        <v>45986</v>
      </c>
      <c r="I546" s="66" t="s">
        <v>1148</v>
      </c>
      <c r="J546" s="66" t="s">
        <v>71</v>
      </c>
      <c r="K546" s="86" t="s">
        <v>72</v>
      </c>
      <c r="L546" s="253">
        <v>928560</v>
      </c>
      <c r="M546" s="350">
        <v>45962</v>
      </c>
    </row>
    <row r="547" spans="1:13" ht="60" x14ac:dyDescent="0.2">
      <c r="A547" s="226" t="s">
        <v>13</v>
      </c>
      <c r="B547" s="66" t="s">
        <v>16</v>
      </c>
      <c r="C547" s="252" t="s">
        <v>70</v>
      </c>
      <c r="D547" s="148" t="s">
        <v>16</v>
      </c>
      <c r="E547" s="87">
        <v>45159</v>
      </c>
      <c r="F547" s="58" t="s">
        <v>102</v>
      </c>
      <c r="G547" s="72">
        <v>17250849</v>
      </c>
      <c r="H547" s="87">
        <v>45986</v>
      </c>
      <c r="I547" s="66" t="s">
        <v>1149</v>
      </c>
      <c r="J547" s="66" t="s">
        <v>71</v>
      </c>
      <c r="K547" s="86" t="s">
        <v>72</v>
      </c>
      <c r="L547" s="253">
        <v>928560</v>
      </c>
      <c r="M547" s="350">
        <v>45962</v>
      </c>
    </row>
    <row r="548" spans="1:13" ht="60" x14ac:dyDescent="0.2">
      <c r="A548" s="226" t="s">
        <v>13</v>
      </c>
      <c r="B548" s="93" t="s">
        <v>149</v>
      </c>
      <c r="C548" s="226" t="s">
        <v>12</v>
      </c>
      <c r="D548" s="121" t="s">
        <v>42</v>
      </c>
      <c r="E548" s="94" t="s">
        <v>12</v>
      </c>
      <c r="F548" s="58" t="s">
        <v>102</v>
      </c>
      <c r="G548" s="72">
        <v>17250850</v>
      </c>
      <c r="H548" s="87">
        <v>45986</v>
      </c>
      <c r="I548" s="66" t="s">
        <v>1150</v>
      </c>
      <c r="J548" s="66" t="s">
        <v>71</v>
      </c>
      <c r="K548" s="86" t="s">
        <v>72</v>
      </c>
      <c r="L548" s="253">
        <v>204500</v>
      </c>
      <c r="M548" s="350">
        <v>45962</v>
      </c>
    </row>
    <row r="549" spans="1:13" ht="75" x14ac:dyDescent="0.2">
      <c r="A549" s="226" t="s">
        <v>13</v>
      </c>
      <c r="B549" s="66" t="s">
        <v>16</v>
      </c>
      <c r="C549" s="252" t="s">
        <v>70</v>
      </c>
      <c r="D549" s="148" t="s">
        <v>16</v>
      </c>
      <c r="E549" s="87">
        <v>45159</v>
      </c>
      <c r="F549" s="58" t="s">
        <v>102</v>
      </c>
      <c r="G549" s="72">
        <v>17250851</v>
      </c>
      <c r="H549" s="87">
        <v>45986</v>
      </c>
      <c r="I549" s="66" t="s">
        <v>1151</v>
      </c>
      <c r="J549" s="66" t="s">
        <v>71</v>
      </c>
      <c r="K549" s="86" t="s">
        <v>72</v>
      </c>
      <c r="L549" s="253">
        <v>327200</v>
      </c>
      <c r="M549" s="350">
        <v>45962</v>
      </c>
    </row>
    <row r="550" spans="1:13" ht="30" x14ac:dyDescent="0.2">
      <c r="A550" s="226" t="s">
        <v>13</v>
      </c>
      <c r="B550" s="93" t="s">
        <v>149</v>
      </c>
      <c r="C550" s="226" t="s">
        <v>12</v>
      </c>
      <c r="D550" s="121" t="s">
        <v>42</v>
      </c>
      <c r="E550" s="94" t="s">
        <v>12</v>
      </c>
      <c r="F550" s="58" t="s">
        <v>102</v>
      </c>
      <c r="G550" s="72">
        <v>17250852</v>
      </c>
      <c r="H550" s="87">
        <v>45986</v>
      </c>
      <c r="I550" s="66" t="s">
        <v>1152</v>
      </c>
      <c r="J550" s="66" t="s">
        <v>1113</v>
      </c>
      <c r="K550" s="88" t="s">
        <v>216</v>
      </c>
      <c r="L550" s="253">
        <v>58310</v>
      </c>
      <c r="M550" s="350">
        <v>45962</v>
      </c>
    </row>
    <row r="551" spans="1:13" ht="30" x14ac:dyDescent="0.2">
      <c r="A551" s="226" t="s">
        <v>13</v>
      </c>
      <c r="B551" s="121" t="s">
        <v>222</v>
      </c>
      <c r="C551" s="252" t="s">
        <v>1153</v>
      </c>
      <c r="D551" s="121" t="s">
        <v>42</v>
      </c>
      <c r="E551" s="87">
        <v>45980</v>
      </c>
      <c r="F551" s="58" t="s">
        <v>102</v>
      </c>
      <c r="G551" s="72">
        <v>17250853</v>
      </c>
      <c r="H551" s="87">
        <v>45986</v>
      </c>
      <c r="I551" s="66" t="s">
        <v>1154</v>
      </c>
      <c r="J551" s="252" t="s">
        <v>1084</v>
      </c>
      <c r="K551" s="86" t="s">
        <v>214</v>
      </c>
      <c r="L551" s="253">
        <v>128979562</v>
      </c>
      <c r="M551" s="350">
        <v>45962</v>
      </c>
    </row>
    <row r="552" spans="1:13" ht="60" x14ac:dyDescent="0.2">
      <c r="A552" s="226" t="s">
        <v>13</v>
      </c>
      <c r="B552" s="121" t="s">
        <v>222</v>
      </c>
      <c r="C552" s="252" t="s">
        <v>1155</v>
      </c>
      <c r="D552" s="121" t="s">
        <v>42</v>
      </c>
      <c r="E552" s="87">
        <v>45981</v>
      </c>
      <c r="F552" s="58" t="s">
        <v>102</v>
      </c>
      <c r="G552" s="72">
        <v>17250858</v>
      </c>
      <c r="H552" s="87">
        <v>45987</v>
      </c>
      <c r="I552" s="66" t="s">
        <v>1156</v>
      </c>
      <c r="J552" s="66" t="s">
        <v>1157</v>
      </c>
      <c r="K552" s="86" t="s">
        <v>1158</v>
      </c>
      <c r="L552" s="253">
        <v>16065000</v>
      </c>
      <c r="M552" s="350">
        <v>45962</v>
      </c>
    </row>
    <row r="553" spans="1:13" ht="90" x14ac:dyDescent="0.2">
      <c r="A553" s="226" t="s">
        <v>13</v>
      </c>
      <c r="B553" s="49" t="s">
        <v>0</v>
      </c>
      <c r="C553" s="73" t="s">
        <v>113</v>
      </c>
      <c r="D553" s="112" t="s">
        <v>0</v>
      </c>
      <c r="E553" s="51">
        <v>45517</v>
      </c>
      <c r="F553" s="58" t="s">
        <v>102</v>
      </c>
      <c r="G553" s="72">
        <v>17250859</v>
      </c>
      <c r="H553" s="87">
        <v>45988</v>
      </c>
      <c r="I553" s="73" t="s">
        <v>1159</v>
      </c>
      <c r="J553" s="53" t="s">
        <v>57</v>
      </c>
      <c r="K553" s="54" t="s">
        <v>21</v>
      </c>
      <c r="L553" s="253">
        <v>3419838</v>
      </c>
      <c r="M553" s="350">
        <v>45962</v>
      </c>
    </row>
    <row r="554" spans="1:13" ht="60" x14ac:dyDescent="0.2">
      <c r="A554" s="226" t="s">
        <v>13</v>
      </c>
      <c r="B554" s="49" t="s">
        <v>0</v>
      </c>
      <c r="C554" s="73" t="s">
        <v>113</v>
      </c>
      <c r="D554" s="112" t="s">
        <v>0</v>
      </c>
      <c r="E554" s="51">
        <v>45517</v>
      </c>
      <c r="F554" s="58" t="s">
        <v>102</v>
      </c>
      <c r="G554" s="72">
        <v>17250860</v>
      </c>
      <c r="H554" s="87">
        <v>45988</v>
      </c>
      <c r="I554" s="73" t="s">
        <v>1160</v>
      </c>
      <c r="J554" s="53" t="s">
        <v>57</v>
      </c>
      <c r="K554" s="54" t="s">
        <v>21</v>
      </c>
      <c r="L554" s="253">
        <v>1434383.6</v>
      </c>
      <c r="M554" s="350">
        <v>45962</v>
      </c>
    </row>
    <row r="555" spans="1:13" ht="60" x14ac:dyDescent="0.2">
      <c r="A555" s="226" t="s">
        <v>13</v>
      </c>
      <c r="B555" s="49" t="s">
        <v>0</v>
      </c>
      <c r="C555" s="73" t="s">
        <v>113</v>
      </c>
      <c r="D555" s="112" t="s">
        <v>0</v>
      </c>
      <c r="E555" s="51">
        <v>45517</v>
      </c>
      <c r="F555" s="58" t="s">
        <v>102</v>
      </c>
      <c r="G555" s="72">
        <v>17250861</v>
      </c>
      <c r="H555" s="87">
        <v>45988</v>
      </c>
      <c r="I555" s="73" t="s">
        <v>1161</v>
      </c>
      <c r="J555" s="53" t="s">
        <v>57</v>
      </c>
      <c r="K555" s="54" t="s">
        <v>21</v>
      </c>
      <c r="L555" s="253">
        <v>1434383.6</v>
      </c>
      <c r="M555" s="350">
        <v>45962</v>
      </c>
    </row>
    <row r="556" spans="1:13" ht="30" x14ac:dyDescent="0.2">
      <c r="A556" s="226" t="s">
        <v>13</v>
      </c>
      <c r="B556" s="121" t="s">
        <v>222</v>
      </c>
      <c r="C556" s="252" t="s">
        <v>1162</v>
      </c>
      <c r="D556" s="121" t="s">
        <v>42</v>
      </c>
      <c r="E556" s="87">
        <v>45988</v>
      </c>
      <c r="F556" s="58" t="s">
        <v>102</v>
      </c>
      <c r="G556" s="72">
        <v>17250866</v>
      </c>
      <c r="H556" s="87">
        <v>45989</v>
      </c>
      <c r="I556" s="66" t="s">
        <v>1163</v>
      </c>
      <c r="J556" s="110" t="s">
        <v>1123</v>
      </c>
      <c r="K556" s="85" t="s">
        <v>1124</v>
      </c>
      <c r="L556" s="253">
        <v>1711089</v>
      </c>
      <c r="M556" s="350">
        <v>45962</v>
      </c>
    </row>
    <row r="557" spans="1:13" ht="36" x14ac:dyDescent="0.2">
      <c r="A557" s="226" t="s">
        <v>13</v>
      </c>
      <c r="B557" s="121" t="s">
        <v>222</v>
      </c>
      <c r="C557" s="252" t="s">
        <v>1164</v>
      </c>
      <c r="D557" s="121" t="s">
        <v>42</v>
      </c>
      <c r="E557" s="87">
        <v>45982</v>
      </c>
      <c r="F557" s="226" t="s">
        <v>17</v>
      </c>
      <c r="G557" s="254" t="s">
        <v>20</v>
      </c>
      <c r="H557" s="255">
        <v>45982</v>
      </c>
      <c r="I557" s="226" t="s">
        <v>1165</v>
      </c>
      <c r="J557" s="226" t="s">
        <v>1166</v>
      </c>
      <c r="K557" s="256" t="s">
        <v>1167</v>
      </c>
      <c r="L557" s="97">
        <v>43044120</v>
      </c>
      <c r="M557" s="350">
        <v>45962</v>
      </c>
    </row>
    <row r="558" spans="1:13" ht="25.5" x14ac:dyDescent="0.2">
      <c r="A558" s="36" t="s">
        <v>40</v>
      </c>
      <c r="B558" s="50" t="s">
        <v>0</v>
      </c>
      <c r="C558" s="257" t="s">
        <v>113</v>
      </c>
      <c r="D558" s="112" t="s">
        <v>0</v>
      </c>
      <c r="E558" s="258">
        <v>45517</v>
      </c>
      <c r="F558" s="121" t="s">
        <v>18</v>
      </c>
      <c r="G558" s="259">
        <v>18250232</v>
      </c>
      <c r="H558" s="260">
        <v>45932</v>
      </c>
      <c r="I558" s="121" t="s">
        <v>1168</v>
      </c>
      <c r="J558" s="261" t="s">
        <v>1169</v>
      </c>
      <c r="K558" s="262" t="s">
        <v>21</v>
      </c>
      <c r="L558" s="263">
        <v>377904</v>
      </c>
      <c r="M558" s="350">
        <v>45931</v>
      </c>
    </row>
    <row r="559" spans="1:13" ht="25.5" x14ac:dyDescent="0.2">
      <c r="A559" s="36" t="s">
        <v>40</v>
      </c>
      <c r="B559" s="50" t="s">
        <v>0</v>
      </c>
      <c r="C559" s="257" t="s">
        <v>113</v>
      </c>
      <c r="D559" s="112" t="s">
        <v>0</v>
      </c>
      <c r="E559" s="258">
        <v>45517</v>
      </c>
      <c r="F559" s="121" t="s">
        <v>18</v>
      </c>
      <c r="G559" s="259">
        <v>18250234</v>
      </c>
      <c r="H559" s="260">
        <v>45932</v>
      </c>
      <c r="I559" s="121" t="s">
        <v>1170</v>
      </c>
      <c r="J559" s="261" t="s">
        <v>1169</v>
      </c>
      <c r="K559" s="262" t="s">
        <v>21</v>
      </c>
      <c r="L559" s="263">
        <v>449808</v>
      </c>
      <c r="M559" s="350">
        <v>45931</v>
      </c>
    </row>
    <row r="560" spans="1:13" ht="25.5" x14ac:dyDescent="0.2">
      <c r="A560" s="36" t="s">
        <v>40</v>
      </c>
      <c r="B560" s="50" t="s">
        <v>0</v>
      </c>
      <c r="C560" s="257" t="s">
        <v>113</v>
      </c>
      <c r="D560" s="112" t="s">
        <v>0</v>
      </c>
      <c r="E560" s="258">
        <v>45517</v>
      </c>
      <c r="F560" s="121" t="s">
        <v>18</v>
      </c>
      <c r="G560" s="259">
        <v>18250235</v>
      </c>
      <c r="H560" s="260">
        <v>45932</v>
      </c>
      <c r="I560" s="121" t="s">
        <v>1171</v>
      </c>
      <c r="J560" s="261" t="s">
        <v>1169</v>
      </c>
      <c r="K560" s="262" t="s">
        <v>21</v>
      </c>
      <c r="L560" s="263">
        <v>449808</v>
      </c>
      <c r="M560" s="350">
        <v>45931</v>
      </c>
    </row>
    <row r="561" spans="1:13" ht="25.5" x14ac:dyDescent="0.2">
      <c r="A561" s="36" t="s">
        <v>40</v>
      </c>
      <c r="B561" s="50" t="s">
        <v>0</v>
      </c>
      <c r="C561" s="257" t="s">
        <v>113</v>
      </c>
      <c r="D561" s="112" t="s">
        <v>0</v>
      </c>
      <c r="E561" s="258">
        <v>45517</v>
      </c>
      <c r="F561" s="121" t="s">
        <v>18</v>
      </c>
      <c r="G561" s="259">
        <v>18250236</v>
      </c>
      <c r="H561" s="260">
        <v>45933</v>
      </c>
      <c r="I561" s="121" t="s">
        <v>1172</v>
      </c>
      <c r="J561" s="261" t="s">
        <v>1169</v>
      </c>
      <c r="K561" s="262" t="s">
        <v>21</v>
      </c>
      <c r="L561" s="263">
        <v>283790</v>
      </c>
      <c r="M561" s="350">
        <v>45931</v>
      </c>
    </row>
    <row r="562" spans="1:13" ht="25.5" x14ac:dyDescent="0.2">
      <c r="A562" s="36" t="s">
        <v>40</v>
      </c>
      <c r="B562" s="50" t="s">
        <v>0</v>
      </c>
      <c r="C562" s="257" t="s">
        <v>113</v>
      </c>
      <c r="D562" s="112" t="s">
        <v>0</v>
      </c>
      <c r="E562" s="258">
        <v>45517</v>
      </c>
      <c r="F562" s="121" t="s">
        <v>18</v>
      </c>
      <c r="G562" s="259">
        <v>18250239</v>
      </c>
      <c r="H562" s="260">
        <v>45939</v>
      </c>
      <c r="I562" s="121" t="s">
        <v>1173</v>
      </c>
      <c r="J562" s="261" t="s">
        <v>1169</v>
      </c>
      <c r="K562" s="262" t="s">
        <v>21</v>
      </c>
      <c r="L562" s="263">
        <v>271932</v>
      </c>
      <c r="M562" s="350">
        <v>45931</v>
      </c>
    </row>
    <row r="563" spans="1:13" ht="25.5" x14ac:dyDescent="0.2">
      <c r="A563" s="36" t="s">
        <v>40</v>
      </c>
      <c r="B563" s="50" t="s">
        <v>0</v>
      </c>
      <c r="C563" s="257" t="s">
        <v>113</v>
      </c>
      <c r="D563" s="112" t="s">
        <v>0</v>
      </c>
      <c r="E563" s="258">
        <v>45517</v>
      </c>
      <c r="F563" s="121" t="s">
        <v>18</v>
      </c>
      <c r="G563" s="259">
        <v>18250240</v>
      </c>
      <c r="H563" s="260">
        <v>45939</v>
      </c>
      <c r="I563" s="121" t="s">
        <v>1174</v>
      </c>
      <c r="J563" s="261" t="s">
        <v>1169</v>
      </c>
      <c r="K563" s="262" t="s">
        <v>21</v>
      </c>
      <c r="L563" s="263">
        <v>297818</v>
      </c>
      <c r="M563" s="350">
        <v>45931</v>
      </c>
    </row>
    <row r="564" spans="1:13" ht="25.5" x14ac:dyDescent="0.2">
      <c r="A564" s="36" t="s">
        <v>40</v>
      </c>
      <c r="B564" s="50" t="s">
        <v>0</v>
      </c>
      <c r="C564" s="257" t="s">
        <v>113</v>
      </c>
      <c r="D564" s="112" t="s">
        <v>0</v>
      </c>
      <c r="E564" s="258">
        <v>45517</v>
      </c>
      <c r="F564" s="121" t="s">
        <v>18</v>
      </c>
      <c r="G564" s="259">
        <v>18250242</v>
      </c>
      <c r="H564" s="260">
        <v>45940</v>
      </c>
      <c r="I564" s="121" t="s">
        <v>1175</v>
      </c>
      <c r="J564" s="261" t="s">
        <v>1169</v>
      </c>
      <c r="K564" s="262" t="s">
        <v>21</v>
      </c>
      <c r="L564" s="263">
        <v>673296</v>
      </c>
      <c r="M564" s="350">
        <v>45931</v>
      </c>
    </row>
    <row r="565" spans="1:13" ht="25.5" x14ac:dyDescent="0.2">
      <c r="A565" s="36" t="s">
        <v>40</v>
      </c>
      <c r="B565" s="50" t="s">
        <v>0</v>
      </c>
      <c r="C565" s="257" t="s">
        <v>113</v>
      </c>
      <c r="D565" s="112" t="s">
        <v>0</v>
      </c>
      <c r="E565" s="258">
        <v>45517</v>
      </c>
      <c r="F565" s="121" t="s">
        <v>18</v>
      </c>
      <c r="G565" s="259">
        <v>18250252</v>
      </c>
      <c r="H565" s="260">
        <v>45957</v>
      </c>
      <c r="I565" s="121" t="s">
        <v>1176</v>
      </c>
      <c r="J565" s="261" t="s">
        <v>1169</v>
      </c>
      <c r="K565" s="262" t="s">
        <v>21</v>
      </c>
      <c r="L565" s="263">
        <v>353666</v>
      </c>
      <c r="M565" s="350">
        <v>45931</v>
      </c>
    </row>
    <row r="566" spans="1:13" ht="25.5" x14ac:dyDescent="0.2">
      <c r="A566" s="36" t="s">
        <v>40</v>
      </c>
      <c r="B566" s="50" t="s">
        <v>0</v>
      </c>
      <c r="C566" s="257" t="s">
        <v>113</v>
      </c>
      <c r="D566" s="112" t="s">
        <v>0</v>
      </c>
      <c r="E566" s="258">
        <v>45517</v>
      </c>
      <c r="F566" s="121" t="s">
        <v>18</v>
      </c>
      <c r="G566" s="259">
        <v>18250253</v>
      </c>
      <c r="H566" s="260">
        <v>45957</v>
      </c>
      <c r="I566" s="121" t="s">
        <v>1172</v>
      </c>
      <c r="J566" s="261" t="s">
        <v>1169</v>
      </c>
      <c r="K566" s="262" t="s">
        <v>21</v>
      </c>
      <c r="L566" s="263">
        <v>381666</v>
      </c>
      <c r="M566" s="350">
        <v>45931</v>
      </c>
    </row>
    <row r="567" spans="1:13" ht="25.5" x14ac:dyDescent="0.2">
      <c r="A567" s="36" t="s">
        <v>40</v>
      </c>
      <c r="B567" s="50" t="s">
        <v>0</v>
      </c>
      <c r="C567" s="257" t="s">
        <v>113</v>
      </c>
      <c r="D567" s="112" t="s">
        <v>0</v>
      </c>
      <c r="E567" s="258">
        <v>45517</v>
      </c>
      <c r="F567" s="121" t="s">
        <v>18</v>
      </c>
      <c r="G567" s="259">
        <v>18250254</v>
      </c>
      <c r="H567" s="260">
        <v>45957</v>
      </c>
      <c r="I567" s="121" t="s">
        <v>1177</v>
      </c>
      <c r="J567" s="261" t="s">
        <v>1169</v>
      </c>
      <c r="K567" s="262" t="s">
        <v>21</v>
      </c>
      <c r="L567" s="263">
        <v>1144998</v>
      </c>
      <c r="M567" s="350">
        <v>45931</v>
      </c>
    </row>
    <row r="568" spans="1:13" ht="25.5" x14ac:dyDescent="0.2">
      <c r="A568" s="36" t="s">
        <v>40</v>
      </c>
      <c r="B568" s="50" t="s">
        <v>0</v>
      </c>
      <c r="C568" s="257" t="s">
        <v>113</v>
      </c>
      <c r="D568" s="112" t="s">
        <v>0</v>
      </c>
      <c r="E568" s="258">
        <v>45517</v>
      </c>
      <c r="F568" s="121" t="s">
        <v>18</v>
      </c>
      <c r="G568" s="259">
        <v>18250255</v>
      </c>
      <c r="H568" s="260">
        <v>45958</v>
      </c>
      <c r="I568" s="121" t="s">
        <v>1178</v>
      </c>
      <c r="J568" s="261" t="s">
        <v>1169</v>
      </c>
      <c r="K568" s="262" t="s">
        <v>21</v>
      </c>
      <c r="L568" s="263">
        <v>353496</v>
      </c>
      <c r="M568" s="350">
        <v>45931</v>
      </c>
    </row>
    <row r="569" spans="1:13" x14ac:dyDescent="0.2">
      <c r="A569" s="36" t="s">
        <v>1179</v>
      </c>
      <c r="B569" s="264" t="s">
        <v>149</v>
      </c>
      <c r="C569" s="265" t="s">
        <v>12</v>
      </c>
      <c r="D569" s="121" t="s">
        <v>42</v>
      </c>
      <c r="E569" s="266" t="s">
        <v>12</v>
      </c>
      <c r="F569" s="38" t="s">
        <v>19</v>
      </c>
      <c r="G569" s="259">
        <v>1250119</v>
      </c>
      <c r="H569" s="260">
        <v>45939</v>
      </c>
      <c r="I569" s="121" t="s">
        <v>1180</v>
      </c>
      <c r="J569" s="267" t="s">
        <v>1181</v>
      </c>
      <c r="K569" s="268" t="s">
        <v>1182</v>
      </c>
      <c r="L569" s="263">
        <v>85312</v>
      </c>
      <c r="M569" s="350">
        <v>45931</v>
      </c>
    </row>
    <row r="570" spans="1:13" ht="25.5" x14ac:dyDescent="0.2">
      <c r="A570" s="36" t="s">
        <v>1179</v>
      </c>
      <c r="B570" s="264" t="s">
        <v>149</v>
      </c>
      <c r="C570" s="265" t="s">
        <v>12</v>
      </c>
      <c r="D570" s="121" t="s">
        <v>42</v>
      </c>
      <c r="E570" s="266" t="s">
        <v>12</v>
      </c>
      <c r="F570" s="121" t="s">
        <v>18</v>
      </c>
      <c r="G570" s="259">
        <v>1250130</v>
      </c>
      <c r="H570" s="260">
        <v>45947</v>
      </c>
      <c r="I570" s="121" t="s">
        <v>1183</v>
      </c>
      <c r="J570" s="267" t="s">
        <v>105</v>
      </c>
      <c r="K570" s="268" t="s">
        <v>106</v>
      </c>
      <c r="L570" s="263">
        <v>99501</v>
      </c>
      <c r="M570" s="350">
        <v>45931</v>
      </c>
    </row>
    <row r="571" spans="1:13" ht="25.5" x14ac:dyDescent="0.2">
      <c r="A571" s="36" t="s">
        <v>1179</v>
      </c>
      <c r="B571" s="121" t="s">
        <v>16</v>
      </c>
      <c r="C571" s="267" t="s">
        <v>138</v>
      </c>
      <c r="D571" s="148" t="s">
        <v>16</v>
      </c>
      <c r="E571" s="269">
        <v>45678</v>
      </c>
      <c r="F571" s="121" t="s">
        <v>18</v>
      </c>
      <c r="G571" s="259">
        <v>1250132</v>
      </c>
      <c r="H571" s="260">
        <v>45947</v>
      </c>
      <c r="I571" s="121" t="s">
        <v>1184</v>
      </c>
      <c r="J571" s="267" t="s">
        <v>105</v>
      </c>
      <c r="K571" s="268" t="s">
        <v>106</v>
      </c>
      <c r="L571" s="263">
        <v>274620</v>
      </c>
      <c r="M571" s="350">
        <v>45931</v>
      </c>
    </row>
    <row r="572" spans="1:13" x14ac:dyDescent="0.2">
      <c r="A572" s="36" t="s">
        <v>1179</v>
      </c>
      <c r="B572" s="264" t="s">
        <v>149</v>
      </c>
      <c r="C572" s="265" t="s">
        <v>12</v>
      </c>
      <c r="D572" s="121" t="s">
        <v>42</v>
      </c>
      <c r="E572" s="266" t="s">
        <v>12</v>
      </c>
      <c r="F572" s="38" t="s">
        <v>19</v>
      </c>
      <c r="G572" s="259">
        <v>1250136</v>
      </c>
      <c r="H572" s="260">
        <v>45957</v>
      </c>
      <c r="I572" s="121" t="s">
        <v>1185</v>
      </c>
      <c r="J572" s="267" t="s">
        <v>1181</v>
      </c>
      <c r="K572" s="270" t="s">
        <v>1182</v>
      </c>
      <c r="L572" s="271">
        <v>98889</v>
      </c>
      <c r="M572" s="350">
        <v>45931</v>
      </c>
    </row>
    <row r="573" spans="1:13" ht="25.5" x14ac:dyDescent="0.2">
      <c r="A573" s="36" t="s">
        <v>37</v>
      </c>
      <c r="B573" s="264" t="s">
        <v>149</v>
      </c>
      <c r="C573" s="272" t="s">
        <v>20</v>
      </c>
      <c r="D573" s="121" t="s">
        <v>42</v>
      </c>
      <c r="E573" s="269" t="s">
        <v>20</v>
      </c>
      <c r="F573" s="38" t="s">
        <v>19</v>
      </c>
      <c r="G573" s="259">
        <v>2250350</v>
      </c>
      <c r="H573" s="273">
        <v>45936</v>
      </c>
      <c r="I573" s="121" t="s">
        <v>1186</v>
      </c>
      <c r="J573" s="274" t="s">
        <v>1187</v>
      </c>
      <c r="K573" s="268" t="s">
        <v>1188</v>
      </c>
      <c r="L573" s="275">
        <v>166600</v>
      </c>
      <c r="M573" s="350">
        <v>45931</v>
      </c>
    </row>
    <row r="574" spans="1:13" ht="25.5" x14ac:dyDescent="0.2">
      <c r="A574" s="36" t="s">
        <v>37</v>
      </c>
      <c r="B574" s="50" t="s">
        <v>0</v>
      </c>
      <c r="C574" s="257" t="s">
        <v>113</v>
      </c>
      <c r="D574" s="112" t="s">
        <v>0</v>
      </c>
      <c r="E574" s="258">
        <v>45517</v>
      </c>
      <c r="F574" s="38" t="s">
        <v>19</v>
      </c>
      <c r="G574" s="259">
        <v>2250352</v>
      </c>
      <c r="H574" s="273">
        <v>45937</v>
      </c>
      <c r="I574" s="121" t="s">
        <v>1189</v>
      </c>
      <c r="J574" s="261" t="s">
        <v>1169</v>
      </c>
      <c r="K574" s="262" t="s">
        <v>21</v>
      </c>
      <c r="L574" s="275">
        <v>118490</v>
      </c>
      <c r="M574" s="350">
        <v>45931</v>
      </c>
    </row>
    <row r="575" spans="1:13" ht="25.5" x14ac:dyDescent="0.2">
      <c r="A575" s="36" t="s">
        <v>37</v>
      </c>
      <c r="B575" s="50" t="s">
        <v>0</v>
      </c>
      <c r="C575" s="257" t="s">
        <v>113</v>
      </c>
      <c r="D575" s="112" t="s">
        <v>0</v>
      </c>
      <c r="E575" s="258">
        <v>45517</v>
      </c>
      <c r="F575" s="38" t="s">
        <v>19</v>
      </c>
      <c r="G575" s="259">
        <v>2250353</v>
      </c>
      <c r="H575" s="273">
        <v>45939</v>
      </c>
      <c r="I575" s="121" t="s">
        <v>1190</v>
      </c>
      <c r="J575" s="261" t="s">
        <v>1169</v>
      </c>
      <c r="K575" s="262" t="s">
        <v>21</v>
      </c>
      <c r="L575" s="275">
        <v>157800</v>
      </c>
      <c r="M575" s="350">
        <v>45931</v>
      </c>
    </row>
    <row r="576" spans="1:13" ht="38.25" x14ac:dyDescent="0.2">
      <c r="A576" s="36" t="s">
        <v>37</v>
      </c>
      <c r="B576" s="264" t="s">
        <v>149</v>
      </c>
      <c r="C576" s="272" t="s">
        <v>20</v>
      </c>
      <c r="D576" s="121" t="s">
        <v>42</v>
      </c>
      <c r="E576" s="269" t="s">
        <v>20</v>
      </c>
      <c r="F576" s="38" t="s">
        <v>19</v>
      </c>
      <c r="G576" s="259">
        <v>2250354</v>
      </c>
      <c r="H576" s="273">
        <v>45940</v>
      </c>
      <c r="I576" s="121" t="s">
        <v>1191</v>
      </c>
      <c r="J576" s="274" t="s">
        <v>1192</v>
      </c>
      <c r="K576" s="268" t="s">
        <v>111</v>
      </c>
      <c r="L576" s="275">
        <v>202300</v>
      </c>
      <c r="M576" s="350">
        <v>45931</v>
      </c>
    </row>
    <row r="577" spans="1:13" x14ac:dyDescent="0.2">
      <c r="A577" s="36" t="s">
        <v>37</v>
      </c>
      <c r="B577" s="121" t="s">
        <v>222</v>
      </c>
      <c r="C577" s="274" t="s">
        <v>94</v>
      </c>
      <c r="D577" s="121" t="s">
        <v>42</v>
      </c>
      <c r="E577" s="276">
        <v>45408</v>
      </c>
      <c r="F577" s="38" t="s">
        <v>19</v>
      </c>
      <c r="G577" s="259">
        <v>2250355</v>
      </c>
      <c r="H577" s="273">
        <v>45943</v>
      </c>
      <c r="I577" s="121" t="s">
        <v>1193</v>
      </c>
      <c r="J577" s="274" t="s">
        <v>1194</v>
      </c>
      <c r="K577" s="268" t="s">
        <v>95</v>
      </c>
      <c r="L577" s="275">
        <v>1082900</v>
      </c>
      <c r="M577" s="350">
        <v>45931</v>
      </c>
    </row>
    <row r="578" spans="1:13" ht="25.5" x14ac:dyDescent="0.2">
      <c r="A578" s="36" t="s">
        <v>37</v>
      </c>
      <c r="B578" s="121" t="s">
        <v>222</v>
      </c>
      <c r="C578" s="274" t="s">
        <v>136</v>
      </c>
      <c r="D578" s="121" t="s">
        <v>42</v>
      </c>
      <c r="E578" s="276">
        <v>45590</v>
      </c>
      <c r="F578" s="38" t="s">
        <v>19</v>
      </c>
      <c r="G578" s="259">
        <v>2250356</v>
      </c>
      <c r="H578" s="273">
        <v>45943</v>
      </c>
      <c r="I578" s="121" t="s">
        <v>1195</v>
      </c>
      <c r="J578" s="274" t="s">
        <v>796</v>
      </c>
      <c r="K578" s="268" t="s">
        <v>137</v>
      </c>
      <c r="L578" s="275">
        <v>825000</v>
      </c>
      <c r="M578" s="350">
        <v>45931</v>
      </c>
    </row>
    <row r="579" spans="1:13" ht="51" x14ac:dyDescent="0.2">
      <c r="A579" s="36" t="s">
        <v>37</v>
      </c>
      <c r="B579" s="264" t="s">
        <v>149</v>
      </c>
      <c r="C579" s="272" t="s">
        <v>20</v>
      </c>
      <c r="D579" s="121" t="s">
        <v>42</v>
      </c>
      <c r="E579" s="269" t="s">
        <v>20</v>
      </c>
      <c r="F579" s="38" t="s">
        <v>19</v>
      </c>
      <c r="G579" s="259">
        <v>2250357</v>
      </c>
      <c r="H579" s="273">
        <v>45943</v>
      </c>
      <c r="I579" s="121" t="s">
        <v>1196</v>
      </c>
      <c r="J579" s="274" t="s">
        <v>1197</v>
      </c>
      <c r="K579" s="268" t="s">
        <v>1198</v>
      </c>
      <c r="L579" s="275">
        <v>192500</v>
      </c>
      <c r="M579" s="350">
        <v>45931</v>
      </c>
    </row>
    <row r="580" spans="1:13" ht="25.5" x14ac:dyDescent="0.2">
      <c r="A580" s="36" t="s">
        <v>37</v>
      </c>
      <c r="B580" s="50" t="s">
        <v>0</v>
      </c>
      <c r="C580" s="257" t="s">
        <v>113</v>
      </c>
      <c r="D580" s="112" t="s">
        <v>0</v>
      </c>
      <c r="E580" s="258">
        <v>45517</v>
      </c>
      <c r="F580" s="38" t="s">
        <v>19</v>
      </c>
      <c r="G580" s="259">
        <v>2250358</v>
      </c>
      <c r="H580" s="273">
        <v>45943</v>
      </c>
      <c r="I580" s="121" t="s">
        <v>1199</v>
      </c>
      <c r="J580" s="261" t="s">
        <v>1169</v>
      </c>
      <c r="K580" s="262" t="s">
        <v>21</v>
      </c>
      <c r="L580" s="275">
        <f>122396+7140</f>
        <v>129536</v>
      </c>
      <c r="M580" s="350">
        <v>45931</v>
      </c>
    </row>
    <row r="581" spans="1:13" ht="25.5" x14ac:dyDescent="0.2">
      <c r="A581" s="36" t="s">
        <v>37</v>
      </c>
      <c r="B581" s="50" t="s">
        <v>0</v>
      </c>
      <c r="C581" s="257" t="s">
        <v>113</v>
      </c>
      <c r="D581" s="112" t="s">
        <v>0</v>
      </c>
      <c r="E581" s="258">
        <v>45517</v>
      </c>
      <c r="F581" s="38" t="s">
        <v>19</v>
      </c>
      <c r="G581" s="259">
        <v>2250361</v>
      </c>
      <c r="H581" s="273">
        <v>45945</v>
      </c>
      <c r="I581" s="121" t="s">
        <v>1200</v>
      </c>
      <c r="J581" s="261" t="s">
        <v>1169</v>
      </c>
      <c r="K581" s="262" t="s">
        <v>21</v>
      </c>
      <c r="L581" s="275">
        <f>141258+7140</f>
        <v>148398</v>
      </c>
      <c r="M581" s="350">
        <v>45931</v>
      </c>
    </row>
    <row r="582" spans="1:13" ht="25.5" x14ac:dyDescent="0.2">
      <c r="A582" s="36" t="s">
        <v>37</v>
      </c>
      <c r="B582" s="50" t="s">
        <v>0</v>
      </c>
      <c r="C582" s="257" t="s">
        <v>113</v>
      </c>
      <c r="D582" s="112" t="s">
        <v>0</v>
      </c>
      <c r="E582" s="258">
        <v>45517</v>
      </c>
      <c r="F582" s="38" t="s">
        <v>19</v>
      </c>
      <c r="G582" s="259">
        <v>2250362</v>
      </c>
      <c r="H582" s="273">
        <v>45945</v>
      </c>
      <c r="I582" s="121" t="s">
        <v>1201</v>
      </c>
      <c r="J582" s="261" t="s">
        <v>1169</v>
      </c>
      <c r="K582" s="262" t="s">
        <v>21</v>
      </c>
      <c r="L582" s="275">
        <f>459516+7140</f>
        <v>466656</v>
      </c>
      <c r="M582" s="350">
        <v>45931</v>
      </c>
    </row>
    <row r="583" spans="1:13" ht="25.5" x14ac:dyDescent="0.2">
      <c r="A583" s="36" t="s">
        <v>37</v>
      </c>
      <c r="B583" s="50" t="s">
        <v>0</v>
      </c>
      <c r="C583" s="257" t="s">
        <v>113</v>
      </c>
      <c r="D583" s="112" t="s">
        <v>0</v>
      </c>
      <c r="E583" s="258">
        <v>45517</v>
      </c>
      <c r="F583" s="38" t="s">
        <v>19</v>
      </c>
      <c r="G583" s="259">
        <v>2250363</v>
      </c>
      <c r="H583" s="273">
        <v>45945</v>
      </c>
      <c r="I583" s="121" t="s">
        <v>1202</v>
      </c>
      <c r="J583" s="261" t="s">
        <v>1169</v>
      </c>
      <c r="K583" s="262" t="s">
        <v>21</v>
      </c>
      <c r="L583" s="275">
        <f>280536+535032+21420</f>
        <v>836988</v>
      </c>
      <c r="M583" s="350">
        <v>45931</v>
      </c>
    </row>
    <row r="584" spans="1:13" ht="25.5" x14ac:dyDescent="0.2">
      <c r="A584" s="36" t="s">
        <v>37</v>
      </c>
      <c r="B584" s="50" t="s">
        <v>0</v>
      </c>
      <c r="C584" s="257" t="s">
        <v>113</v>
      </c>
      <c r="D584" s="112" t="s">
        <v>0</v>
      </c>
      <c r="E584" s="258">
        <v>45517</v>
      </c>
      <c r="F584" s="38" t="s">
        <v>19</v>
      </c>
      <c r="G584" s="259">
        <v>2250364</v>
      </c>
      <c r="H584" s="273">
        <v>45945</v>
      </c>
      <c r="I584" s="121" t="s">
        <v>1203</v>
      </c>
      <c r="J584" s="261" t="s">
        <v>1169</v>
      </c>
      <c r="K584" s="262" t="s">
        <v>21</v>
      </c>
      <c r="L584" s="275">
        <f>467516+7140</f>
        <v>474656</v>
      </c>
      <c r="M584" s="350">
        <v>45931</v>
      </c>
    </row>
    <row r="585" spans="1:13" ht="25.5" x14ac:dyDescent="0.2">
      <c r="A585" s="36" t="s">
        <v>37</v>
      </c>
      <c r="B585" s="50" t="s">
        <v>0</v>
      </c>
      <c r="C585" s="257" t="s">
        <v>113</v>
      </c>
      <c r="D585" s="112" t="s">
        <v>0</v>
      </c>
      <c r="E585" s="258">
        <v>45517</v>
      </c>
      <c r="F585" s="38" t="s">
        <v>19</v>
      </c>
      <c r="G585" s="259">
        <v>2250365</v>
      </c>
      <c r="H585" s="273">
        <v>45945</v>
      </c>
      <c r="I585" s="121" t="s">
        <v>1204</v>
      </c>
      <c r="J585" s="261" t="s">
        <v>1169</v>
      </c>
      <c r="K585" s="262" t="s">
        <v>21</v>
      </c>
      <c r="L585" s="275">
        <f>216536+434452</f>
        <v>650988</v>
      </c>
      <c r="M585" s="350">
        <v>45931</v>
      </c>
    </row>
    <row r="586" spans="1:13" ht="25.5" x14ac:dyDescent="0.2">
      <c r="A586" s="36" t="s">
        <v>37</v>
      </c>
      <c r="B586" s="50" t="s">
        <v>0</v>
      </c>
      <c r="C586" s="257" t="s">
        <v>113</v>
      </c>
      <c r="D586" s="112" t="s">
        <v>0</v>
      </c>
      <c r="E586" s="258">
        <v>45517</v>
      </c>
      <c r="F586" s="38" t="s">
        <v>19</v>
      </c>
      <c r="G586" s="259">
        <v>2250366</v>
      </c>
      <c r="H586" s="273">
        <v>45945</v>
      </c>
      <c r="I586" s="121" t="s">
        <v>1205</v>
      </c>
      <c r="J586" s="261" t="s">
        <v>1169</v>
      </c>
      <c r="K586" s="262" t="s">
        <v>21</v>
      </c>
      <c r="L586" s="275">
        <f>335536+7140+342516+7140</f>
        <v>692332</v>
      </c>
      <c r="M586" s="350">
        <v>45931</v>
      </c>
    </row>
    <row r="587" spans="1:13" ht="25.5" x14ac:dyDescent="0.2">
      <c r="A587" s="36" t="s">
        <v>37</v>
      </c>
      <c r="B587" s="50" t="s">
        <v>0</v>
      </c>
      <c r="C587" s="257" t="s">
        <v>113</v>
      </c>
      <c r="D587" s="112" t="s">
        <v>0</v>
      </c>
      <c r="E587" s="258">
        <v>45517</v>
      </c>
      <c r="F587" s="38" t="s">
        <v>19</v>
      </c>
      <c r="G587" s="259">
        <v>2250367</v>
      </c>
      <c r="H587" s="273">
        <v>45945</v>
      </c>
      <c r="I587" s="121" t="s">
        <v>1206</v>
      </c>
      <c r="J587" s="261" t="s">
        <v>1169</v>
      </c>
      <c r="K587" s="262" t="s">
        <v>21</v>
      </c>
      <c r="L587" s="275">
        <f>237536+7140</f>
        <v>244676</v>
      </c>
      <c r="M587" s="350">
        <v>45931</v>
      </c>
    </row>
    <row r="588" spans="1:13" ht="25.5" x14ac:dyDescent="0.2">
      <c r="A588" s="36" t="s">
        <v>37</v>
      </c>
      <c r="B588" s="50" t="s">
        <v>0</v>
      </c>
      <c r="C588" s="257" t="s">
        <v>113</v>
      </c>
      <c r="D588" s="112" t="s">
        <v>0</v>
      </c>
      <c r="E588" s="258">
        <v>45517</v>
      </c>
      <c r="F588" s="38" t="s">
        <v>19</v>
      </c>
      <c r="G588" s="259">
        <v>2250368</v>
      </c>
      <c r="H588" s="273">
        <v>45945</v>
      </c>
      <c r="I588" s="121" t="s">
        <v>1207</v>
      </c>
      <c r="J588" s="261" t="s">
        <v>1169</v>
      </c>
      <c r="K588" s="262" t="s">
        <v>21</v>
      </c>
      <c r="L588" s="275">
        <f>176724+7140</f>
        <v>183864</v>
      </c>
      <c r="M588" s="350">
        <v>45931</v>
      </c>
    </row>
    <row r="589" spans="1:13" ht="25.5" x14ac:dyDescent="0.2">
      <c r="A589" s="36" t="s">
        <v>37</v>
      </c>
      <c r="B589" s="50" t="s">
        <v>0</v>
      </c>
      <c r="C589" s="257" t="s">
        <v>113</v>
      </c>
      <c r="D589" s="112" t="s">
        <v>0</v>
      </c>
      <c r="E589" s="258">
        <v>45517</v>
      </c>
      <c r="F589" s="38" t="s">
        <v>19</v>
      </c>
      <c r="G589" s="259">
        <v>2250369</v>
      </c>
      <c r="H589" s="273">
        <v>45945</v>
      </c>
      <c r="I589" s="121" t="s">
        <v>1208</v>
      </c>
      <c r="J589" s="261" t="s">
        <v>1169</v>
      </c>
      <c r="K589" s="262" t="s">
        <v>21</v>
      </c>
      <c r="L589" s="275">
        <f>227724+7140</f>
        <v>234864</v>
      </c>
      <c r="M589" s="350">
        <v>45931</v>
      </c>
    </row>
    <row r="590" spans="1:13" ht="25.5" x14ac:dyDescent="0.2">
      <c r="A590" s="36" t="s">
        <v>37</v>
      </c>
      <c r="B590" s="50" t="s">
        <v>0</v>
      </c>
      <c r="C590" s="257" t="s">
        <v>113</v>
      </c>
      <c r="D590" s="112" t="s">
        <v>0</v>
      </c>
      <c r="E590" s="258">
        <v>45517</v>
      </c>
      <c r="F590" s="38" t="s">
        <v>19</v>
      </c>
      <c r="G590" s="259">
        <v>2250370</v>
      </c>
      <c r="H590" s="273">
        <v>45945</v>
      </c>
      <c r="I590" s="121" t="s">
        <v>1209</v>
      </c>
      <c r="J590" s="261" t="s">
        <v>1169</v>
      </c>
      <c r="K590" s="262" t="s">
        <v>21</v>
      </c>
      <c r="L590" s="275">
        <f>175785+7140</f>
        <v>182925</v>
      </c>
      <c r="M590" s="350">
        <v>45931</v>
      </c>
    </row>
    <row r="591" spans="1:13" ht="38.25" x14ac:dyDescent="0.2">
      <c r="A591" s="36" t="s">
        <v>37</v>
      </c>
      <c r="B591" s="264" t="s">
        <v>149</v>
      </c>
      <c r="C591" s="272" t="s">
        <v>20</v>
      </c>
      <c r="D591" s="121" t="s">
        <v>42</v>
      </c>
      <c r="E591" s="269" t="s">
        <v>20</v>
      </c>
      <c r="F591" s="38" t="s">
        <v>19</v>
      </c>
      <c r="G591" s="259">
        <v>2250371</v>
      </c>
      <c r="H591" s="273">
        <v>45946</v>
      </c>
      <c r="I591" s="121" t="s">
        <v>1210</v>
      </c>
      <c r="J591" s="274" t="s">
        <v>190</v>
      </c>
      <c r="K591" s="268" t="s">
        <v>191</v>
      </c>
      <c r="L591" s="275">
        <v>124950</v>
      </c>
      <c r="M591" s="350">
        <v>45931</v>
      </c>
    </row>
    <row r="592" spans="1:13" ht="38.25" x14ac:dyDescent="0.2">
      <c r="A592" s="36" t="s">
        <v>37</v>
      </c>
      <c r="B592" s="264" t="s">
        <v>149</v>
      </c>
      <c r="C592" s="272" t="s">
        <v>20</v>
      </c>
      <c r="D592" s="121" t="s">
        <v>42</v>
      </c>
      <c r="E592" s="269" t="s">
        <v>20</v>
      </c>
      <c r="F592" s="38" t="s">
        <v>19</v>
      </c>
      <c r="G592" s="259">
        <v>2250372</v>
      </c>
      <c r="H592" s="273">
        <v>45946</v>
      </c>
      <c r="I592" s="121" t="s">
        <v>1211</v>
      </c>
      <c r="J592" s="274" t="s">
        <v>1212</v>
      </c>
      <c r="K592" s="268" t="s">
        <v>68</v>
      </c>
      <c r="L592" s="275">
        <f>38899+7301</f>
        <v>46200</v>
      </c>
      <c r="M592" s="350">
        <v>45931</v>
      </c>
    </row>
    <row r="593" spans="1:13" ht="25.5" x14ac:dyDescent="0.2">
      <c r="A593" s="36" t="s">
        <v>37</v>
      </c>
      <c r="B593" s="264" t="s">
        <v>149</v>
      </c>
      <c r="C593" s="272" t="s">
        <v>20</v>
      </c>
      <c r="D593" s="121" t="s">
        <v>42</v>
      </c>
      <c r="E593" s="269" t="s">
        <v>20</v>
      </c>
      <c r="F593" s="38" t="s">
        <v>19</v>
      </c>
      <c r="G593" s="259">
        <v>2250373</v>
      </c>
      <c r="H593" s="273">
        <v>45947</v>
      </c>
      <c r="I593" s="121" t="s">
        <v>1213</v>
      </c>
      <c r="J593" s="274" t="s">
        <v>241</v>
      </c>
      <c r="K593" s="268" t="s">
        <v>242</v>
      </c>
      <c r="L593" s="275">
        <v>148750</v>
      </c>
      <c r="M593" s="350">
        <v>45931</v>
      </c>
    </row>
    <row r="594" spans="1:13" ht="38.25" x14ac:dyDescent="0.2">
      <c r="A594" s="36" t="s">
        <v>37</v>
      </c>
      <c r="B594" s="121" t="s">
        <v>222</v>
      </c>
      <c r="C594" s="274" t="s">
        <v>1214</v>
      </c>
      <c r="D594" s="121" t="s">
        <v>42</v>
      </c>
      <c r="E594" s="277">
        <v>45950</v>
      </c>
      <c r="F594" s="38" t="s">
        <v>19</v>
      </c>
      <c r="G594" s="259">
        <v>2250374</v>
      </c>
      <c r="H594" s="273">
        <v>45950</v>
      </c>
      <c r="I594" s="121" t="s">
        <v>1215</v>
      </c>
      <c r="J594" s="274" t="s">
        <v>82</v>
      </c>
      <c r="K594" s="268" t="s">
        <v>76</v>
      </c>
      <c r="L594" s="275">
        <v>435509</v>
      </c>
      <c r="M594" s="350">
        <v>45931</v>
      </c>
    </row>
    <row r="595" spans="1:13" ht="25.5" x14ac:dyDescent="0.2">
      <c r="A595" s="36" t="s">
        <v>37</v>
      </c>
      <c r="B595" s="50" t="s">
        <v>0</v>
      </c>
      <c r="C595" s="257" t="s">
        <v>113</v>
      </c>
      <c r="D595" s="112" t="s">
        <v>0</v>
      </c>
      <c r="E595" s="258">
        <v>45517</v>
      </c>
      <c r="F595" s="38" t="s">
        <v>19</v>
      </c>
      <c r="G595" s="259">
        <v>2250376</v>
      </c>
      <c r="H595" s="273">
        <v>45951</v>
      </c>
      <c r="I595" s="121" t="s">
        <v>1216</v>
      </c>
      <c r="J595" s="261" t="s">
        <v>1169</v>
      </c>
      <c r="K595" s="262" t="s">
        <v>21</v>
      </c>
      <c r="L595" s="275">
        <v>75000</v>
      </c>
      <c r="M595" s="350">
        <v>45931</v>
      </c>
    </row>
    <row r="596" spans="1:13" ht="25.5" x14ac:dyDescent="0.2">
      <c r="A596" s="36" t="s">
        <v>37</v>
      </c>
      <c r="B596" s="50" t="s">
        <v>0</v>
      </c>
      <c r="C596" s="257" t="s">
        <v>113</v>
      </c>
      <c r="D596" s="112" t="s">
        <v>0</v>
      </c>
      <c r="E596" s="258">
        <v>45517</v>
      </c>
      <c r="F596" s="38" t="s">
        <v>19</v>
      </c>
      <c r="G596" s="259">
        <v>2250377</v>
      </c>
      <c r="H596" s="273">
        <v>45951</v>
      </c>
      <c r="I596" s="121" t="s">
        <v>1217</v>
      </c>
      <c r="J596" s="261" t="s">
        <v>1169</v>
      </c>
      <c r="K596" s="262" t="s">
        <v>21</v>
      </c>
      <c r="L596" s="275">
        <f>314724+7140</f>
        <v>321864</v>
      </c>
      <c r="M596" s="350">
        <v>45931</v>
      </c>
    </row>
    <row r="597" spans="1:13" ht="38.25" x14ac:dyDescent="0.2">
      <c r="A597" s="36" t="s">
        <v>37</v>
      </c>
      <c r="B597" s="50" t="s">
        <v>0</v>
      </c>
      <c r="C597" s="257" t="s">
        <v>113</v>
      </c>
      <c r="D597" s="112" t="s">
        <v>0</v>
      </c>
      <c r="E597" s="258">
        <v>45517</v>
      </c>
      <c r="F597" s="38" t="s">
        <v>19</v>
      </c>
      <c r="G597" s="259">
        <v>2250379</v>
      </c>
      <c r="H597" s="273">
        <v>45952</v>
      </c>
      <c r="I597" s="121" t="s">
        <v>1218</v>
      </c>
      <c r="J597" s="261" t="s">
        <v>1169</v>
      </c>
      <c r="K597" s="262" t="s">
        <v>21</v>
      </c>
      <c r="L597" s="275">
        <v>134796</v>
      </c>
      <c r="M597" s="350">
        <v>45931</v>
      </c>
    </row>
    <row r="598" spans="1:13" ht="25.5" x14ac:dyDescent="0.2">
      <c r="A598" s="36" t="s">
        <v>37</v>
      </c>
      <c r="B598" s="50" t="s">
        <v>0</v>
      </c>
      <c r="C598" s="257" t="s">
        <v>113</v>
      </c>
      <c r="D598" s="112" t="s">
        <v>0</v>
      </c>
      <c r="E598" s="258">
        <v>45517</v>
      </c>
      <c r="F598" s="38" t="s">
        <v>19</v>
      </c>
      <c r="G598" s="259">
        <v>2250380</v>
      </c>
      <c r="H598" s="273">
        <v>45952</v>
      </c>
      <c r="I598" s="121" t="s">
        <v>1219</v>
      </c>
      <c r="J598" s="261" t="s">
        <v>1169</v>
      </c>
      <c r="K598" s="262" t="s">
        <v>21</v>
      </c>
      <c r="L598" s="275">
        <f>821504+14280</f>
        <v>835784</v>
      </c>
      <c r="M598" s="350">
        <v>45931</v>
      </c>
    </row>
    <row r="599" spans="1:13" ht="25.5" x14ac:dyDescent="0.2">
      <c r="A599" s="36" t="s">
        <v>37</v>
      </c>
      <c r="B599" s="264" t="s">
        <v>149</v>
      </c>
      <c r="C599" s="272" t="s">
        <v>20</v>
      </c>
      <c r="D599" s="121" t="s">
        <v>42</v>
      </c>
      <c r="E599" s="269" t="s">
        <v>20</v>
      </c>
      <c r="F599" s="38" t="s">
        <v>19</v>
      </c>
      <c r="G599" s="259">
        <v>2250381</v>
      </c>
      <c r="H599" s="273">
        <v>45953</v>
      </c>
      <c r="I599" s="121" t="s">
        <v>1220</v>
      </c>
      <c r="J599" s="274" t="s">
        <v>129</v>
      </c>
      <c r="K599" s="268" t="s">
        <v>22</v>
      </c>
      <c r="L599" s="275">
        <f>106338+24783</f>
        <v>131121</v>
      </c>
      <c r="M599" s="350">
        <v>45931</v>
      </c>
    </row>
    <row r="600" spans="1:13" ht="25.5" x14ac:dyDescent="0.2">
      <c r="A600" s="36" t="s">
        <v>37</v>
      </c>
      <c r="B600" s="50" t="s">
        <v>0</v>
      </c>
      <c r="C600" s="257" t="s">
        <v>113</v>
      </c>
      <c r="D600" s="112" t="s">
        <v>0</v>
      </c>
      <c r="E600" s="258">
        <v>45517</v>
      </c>
      <c r="F600" s="38" t="s">
        <v>19</v>
      </c>
      <c r="G600" s="259">
        <v>2250387</v>
      </c>
      <c r="H600" s="273">
        <v>45957</v>
      </c>
      <c r="I600" s="121" t="s">
        <v>1221</v>
      </c>
      <c r="J600" s="261" t="s">
        <v>1169</v>
      </c>
      <c r="K600" s="262" t="s">
        <v>21</v>
      </c>
      <c r="L600" s="275">
        <f>224724+7140</f>
        <v>231864</v>
      </c>
      <c r="M600" s="350">
        <v>45931</v>
      </c>
    </row>
    <row r="601" spans="1:13" ht="25.5" x14ac:dyDescent="0.2">
      <c r="A601" s="36" t="s">
        <v>37</v>
      </c>
      <c r="B601" s="50" t="s">
        <v>0</v>
      </c>
      <c r="C601" s="257" t="s">
        <v>113</v>
      </c>
      <c r="D601" s="112" t="s">
        <v>0</v>
      </c>
      <c r="E601" s="258">
        <v>45517</v>
      </c>
      <c r="F601" s="38" t="s">
        <v>19</v>
      </c>
      <c r="G601" s="259">
        <v>2250388</v>
      </c>
      <c r="H601" s="273">
        <v>45957</v>
      </c>
      <c r="I601" s="121" t="s">
        <v>1222</v>
      </c>
      <c r="J601" s="261" t="s">
        <v>1169</v>
      </c>
      <c r="K601" s="262" t="s">
        <v>21</v>
      </c>
      <c r="L601" s="275">
        <f>224724+7140</f>
        <v>231864</v>
      </c>
      <c r="M601" s="350">
        <v>45931</v>
      </c>
    </row>
    <row r="602" spans="1:13" ht="25.5" x14ac:dyDescent="0.2">
      <c r="A602" s="36" t="s">
        <v>37</v>
      </c>
      <c r="B602" s="50" t="s">
        <v>0</v>
      </c>
      <c r="C602" s="257" t="s">
        <v>113</v>
      </c>
      <c r="D602" s="112" t="s">
        <v>0</v>
      </c>
      <c r="E602" s="258">
        <v>45517</v>
      </c>
      <c r="F602" s="38" t="s">
        <v>19</v>
      </c>
      <c r="G602" s="259">
        <v>2250390</v>
      </c>
      <c r="H602" s="273">
        <v>45958</v>
      </c>
      <c r="I602" s="121" t="s">
        <v>1223</v>
      </c>
      <c r="J602" s="261" t="s">
        <v>1169</v>
      </c>
      <c r="K602" s="262" t="s">
        <v>21</v>
      </c>
      <c r="L602" s="275">
        <v>75800</v>
      </c>
      <c r="M602" s="350">
        <v>45931</v>
      </c>
    </row>
    <row r="603" spans="1:13" ht="38.25" x14ac:dyDescent="0.2">
      <c r="A603" s="36" t="s">
        <v>37</v>
      </c>
      <c r="B603" s="264" t="s">
        <v>149</v>
      </c>
      <c r="C603" s="272" t="s">
        <v>20</v>
      </c>
      <c r="D603" s="121" t="s">
        <v>42</v>
      </c>
      <c r="E603" s="269" t="s">
        <v>20</v>
      </c>
      <c r="F603" s="38" t="s">
        <v>19</v>
      </c>
      <c r="G603" s="259">
        <v>2250394</v>
      </c>
      <c r="H603" s="273">
        <v>45959</v>
      </c>
      <c r="I603" s="121" t="s">
        <v>1224</v>
      </c>
      <c r="J603" s="274" t="s">
        <v>82</v>
      </c>
      <c r="K603" s="268" t="s">
        <v>76</v>
      </c>
      <c r="L603" s="275">
        <v>131189</v>
      </c>
      <c r="M603" s="350">
        <v>45931</v>
      </c>
    </row>
    <row r="604" spans="1:13" ht="38.25" x14ac:dyDescent="0.2">
      <c r="A604" s="36" t="s">
        <v>37</v>
      </c>
      <c r="B604" s="121" t="s">
        <v>222</v>
      </c>
      <c r="C604" s="274" t="s">
        <v>1214</v>
      </c>
      <c r="D604" s="121" t="s">
        <v>42</v>
      </c>
      <c r="E604" s="276">
        <v>45959</v>
      </c>
      <c r="F604" s="38" t="s">
        <v>19</v>
      </c>
      <c r="G604" s="259">
        <v>2250396</v>
      </c>
      <c r="H604" s="273">
        <v>45959</v>
      </c>
      <c r="I604" s="121" t="s">
        <v>1225</v>
      </c>
      <c r="J604" s="274" t="s">
        <v>1226</v>
      </c>
      <c r="K604" s="268" t="s">
        <v>1227</v>
      </c>
      <c r="L604" s="275">
        <f>1071000+17850+158270+67830</f>
        <v>1314950</v>
      </c>
      <c r="M604" s="350">
        <v>45931</v>
      </c>
    </row>
    <row r="605" spans="1:13" ht="25.5" x14ac:dyDescent="0.2">
      <c r="A605" s="36" t="s">
        <v>37</v>
      </c>
      <c r="B605" s="264" t="s">
        <v>149</v>
      </c>
      <c r="C605" s="272" t="s">
        <v>20</v>
      </c>
      <c r="D605" s="121" t="s">
        <v>42</v>
      </c>
      <c r="E605" s="269" t="s">
        <v>20</v>
      </c>
      <c r="F605" s="38" t="s">
        <v>19</v>
      </c>
      <c r="G605" s="259">
        <v>2250398</v>
      </c>
      <c r="H605" s="273">
        <v>45960</v>
      </c>
      <c r="I605" s="121" t="s">
        <v>1228</v>
      </c>
      <c r="J605" s="274" t="s">
        <v>1229</v>
      </c>
      <c r="K605" s="268" t="s">
        <v>278</v>
      </c>
      <c r="L605" s="275">
        <v>117787</v>
      </c>
      <c r="M605" s="350">
        <v>45931</v>
      </c>
    </row>
    <row r="606" spans="1:13" ht="25.5" x14ac:dyDescent="0.2">
      <c r="A606" s="36" t="s">
        <v>37</v>
      </c>
      <c r="B606" s="264" t="s">
        <v>149</v>
      </c>
      <c r="C606" s="272" t="s">
        <v>20</v>
      </c>
      <c r="D606" s="121" t="s">
        <v>42</v>
      </c>
      <c r="E606" s="269" t="s">
        <v>20</v>
      </c>
      <c r="F606" s="38" t="s">
        <v>19</v>
      </c>
      <c r="G606" s="259">
        <v>2250401</v>
      </c>
      <c r="H606" s="273">
        <v>45961</v>
      </c>
      <c r="I606" s="121" t="s">
        <v>1230</v>
      </c>
      <c r="J606" s="274" t="s">
        <v>268</v>
      </c>
      <c r="K606" s="268" t="s">
        <v>269</v>
      </c>
      <c r="L606" s="275">
        <v>196350</v>
      </c>
      <c r="M606" s="350">
        <v>45931</v>
      </c>
    </row>
    <row r="607" spans="1:13" ht="25.5" x14ac:dyDescent="0.2">
      <c r="A607" s="41" t="s">
        <v>1231</v>
      </c>
      <c r="B607" s="50" t="s">
        <v>0</v>
      </c>
      <c r="C607" s="257" t="s">
        <v>113</v>
      </c>
      <c r="D607" s="112" t="s">
        <v>0</v>
      </c>
      <c r="E607" s="258">
        <v>45517</v>
      </c>
      <c r="F607" s="278" t="s">
        <v>12</v>
      </c>
      <c r="G607" s="259">
        <v>3250182</v>
      </c>
      <c r="H607" s="279">
        <v>45932</v>
      </c>
      <c r="I607" s="264" t="s">
        <v>1232</v>
      </c>
      <c r="J607" s="261" t="s">
        <v>1169</v>
      </c>
      <c r="K607" s="262" t="s">
        <v>21</v>
      </c>
      <c r="L607" s="280">
        <v>79680</v>
      </c>
      <c r="M607" s="350">
        <v>45931</v>
      </c>
    </row>
    <row r="608" spans="1:13" ht="38.25" x14ac:dyDescent="0.2">
      <c r="A608" s="41" t="s">
        <v>1231</v>
      </c>
      <c r="B608" s="50" t="s">
        <v>0</v>
      </c>
      <c r="C608" s="257" t="s">
        <v>113</v>
      </c>
      <c r="D608" s="112" t="s">
        <v>0</v>
      </c>
      <c r="E608" s="258">
        <v>45517</v>
      </c>
      <c r="F608" s="278" t="s">
        <v>12</v>
      </c>
      <c r="G608" s="259">
        <v>3250184</v>
      </c>
      <c r="H608" s="279">
        <v>45936</v>
      </c>
      <c r="I608" s="264" t="s">
        <v>1233</v>
      </c>
      <c r="J608" s="261" t="s">
        <v>1169</v>
      </c>
      <c r="K608" s="262" t="s">
        <v>21</v>
      </c>
      <c r="L608" s="280">
        <v>165790</v>
      </c>
      <c r="M608" s="350">
        <v>45931</v>
      </c>
    </row>
    <row r="609" spans="1:13" ht="25.5" x14ac:dyDescent="0.2">
      <c r="A609" s="41" t="s">
        <v>1231</v>
      </c>
      <c r="B609" s="50" t="s">
        <v>0</v>
      </c>
      <c r="C609" s="257" t="s">
        <v>113</v>
      </c>
      <c r="D609" s="112" t="s">
        <v>0</v>
      </c>
      <c r="E609" s="258">
        <v>45517</v>
      </c>
      <c r="F609" s="278" t="s">
        <v>12</v>
      </c>
      <c r="G609" s="259">
        <v>3250185</v>
      </c>
      <c r="H609" s="279">
        <v>45936</v>
      </c>
      <c r="I609" s="264" t="s">
        <v>1234</v>
      </c>
      <c r="J609" s="261" t="s">
        <v>1169</v>
      </c>
      <c r="K609" s="262" t="s">
        <v>21</v>
      </c>
      <c r="L609" s="280">
        <v>153932</v>
      </c>
      <c r="M609" s="350">
        <v>45931</v>
      </c>
    </row>
    <row r="610" spans="1:13" ht="25.5" x14ac:dyDescent="0.2">
      <c r="A610" s="41" t="s">
        <v>1231</v>
      </c>
      <c r="B610" s="50" t="s">
        <v>0</v>
      </c>
      <c r="C610" s="257" t="s">
        <v>113</v>
      </c>
      <c r="D610" s="112" t="s">
        <v>0</v>
      </c>
      <c r="E610" s="258">
        <v>45517</v>
      </c>
      <c r="F610" s="278" t="s">
        <v>12</v>
      </c>
      <c r="G610" s="259">
        <v>3250186</v>
      </c>
      <c r="H610" s="279">
        <v>45938</v>
      </c>
      <c r="I610" s="264" t="s">
        <v>1235</v>
      </c>
      <c r="J610" s="261" t="s">
        <v>1169</v>
      </c>
      <c r="K610" s="262" t="s">
        <v>21</v>
      </c>
      <c r="L610" s="280">
        <v>110536</v>
      </c>
      <c r="M610" s="350">
        <v>45931</v>
      </c>
    </row>
    <row r="611" spans="1:13" ht="38.25" x14ac:dyDescent="0.2">
      <c r="A611" s="41" t="s">
        <v>1231</v>
      </c>
      <c r="B611" s="50" t="s">
        <v>0</v>
      </c>
      <c r="C611" s="257" t="s">
        <v>113</v>
      </c>
      <c r="D611" s="112" t="s">
        <v>0</v>
      </c>
      <c r="E611" s="258">
        <v>45517</v>
      </c>
      <c r="F611" s="278" t="s">
        <v>12</v>
      </c>
      <c r="G611" s="259">
        <v>3250187</v>
      </c>
      <c r="H611" s="279">
        <v>45938</v>
      </c>
      <c r="I611" s="264" t="s">
        <v>1236</v>
      </c>
      <c r="J611" s="261" t="s">
        <v>1169</v>
      </c>
      <c r="K611" s="262" t="s">
        <v>21</v>
      </c>
      <c r="L611" s="280">
        <v>402947</v>
      </c>
      <c r="M611" s="350">
        <v>45931</v>
      </c>
    </row>
    <row r="612" spans="1:13" ht="38.25" x14ac:dyDescent="0.2">
      <c r="A612" s="41" t="s">
        <v>1231</v>
      </c>
      <c r="B612" s="50" t="s">
        <v>0</v>
      </c>
      <c r="C612" s="257" t="s">
        <v>113</v>
      </c>
      <c r="D612" s="112" t="s">
        <v>0</v>
      </c>
      <c r="E612" s="258">
        <v>45517</v>
      </c>
      <c r="F612" s="278" t="s">
        <v>12</v>
      </c>
      <c r="G612" s="259">
        <v>3250190</v>
      </c>
      <c r="H612" s="279">
        <v>45940</v>
      </c>
      <c r="I612" s="264" t="s">
        <v>1237</v>
      </c>
      <c r="J612" s="261" t="s">
        <v>1169</v>
      </c>
      <c r="K612" s="262" t="s">
        <v>21</v>
      </c>
      <c r="L612" s="280">
        <v>279296</v>
      </c>
      <c r="M612" s="350">
        <v>45931</v>
      </c>
    </row>
    <row r="613" spans="1:13" ht="25.5" x14ac:dyDescent="0.2">
      <c r="A613" s="41" t="s">
        <v>1231</v>
      </c>
      <c r="B613" s="50" t="s">
        <v>0</v>
      </c>
      <c r="C613" s="257" t="s">
        <v>113</v>
      </c>
      <c r="D613" s="112" t="s">
        <v>0</v>
      </c>
      <c r="E613" s="258">
        <v>45517</v>
      </c>
      <c r="F613" s="278" t="s">
        <v>12</v>
      </c>
      <c r="G613" s="259">
        <v>3250191</v>
      </c>
      <c r="H613" s="279">
        <v>45943</v>
      </c>
      <c r="I613" s="264" t="s">
        <v>1238</v>
      </c>
      <c r="J613" s="261" t="s">
        <v>1169</v>
      </c>
      <c r="K613" s="262" t="s">
        <v>21</v>
      </c>
      <c r="L613" s="280">
        <v>78323</v>
      </c>
      <c r="M613" s="350">
        <v>45931</v>
      </c>
    </row>
    <row r="614" spans="1:13" ht="25.5" x14ac:dyDescent="0.2">
      <c r="A614" s="41" t="s">
        <v>1231</v>
      </c>
      <c r="B614" s="264" t="s">
        <v>149</v>
      </c>
      <c r="C614" s="265" t="s">
        <v>12</v>
      </c>
      <c r="D614" s="121" t="s">
        <v>42</v>
      </c>
      <c r="E614" s="266" t="s">
        <v>12</v>
      </c>
      <c r="F614" s="278" t="s">
        <v>12</v>
      </c>
      <c r="G614" s="259">
        <v>3250193</v>
      </c>
      <c r="H614" s="279">
        <v>45939</v>
      </c>
      <c r="I614" s="264" t="s">
        <v>1239</v>
      </c>
      <c r="J614" s="41" t="s">
        <v>1240</v>
      </c>
      <c r="K614" s="281" t="s">
        <v>96</v>
      </c>
      <c r="L614" s="280">
        <v>74970</v>
      </c>
      <c r="M614" s="350">
        <v>45931</v>
      </c>
    </row>
    <row r="615" spans="1:13" ht="38.25" x14ac:dyDescent="0.2">
      <c r="A615" s="41" t="s">
        <v>1231</v>
      </c>
      <c r="B615" s="50" t="s">
        <v>0</v>
      </c>
      <c r="C615" s="257" t="s">
        <v>113</v>
      </c>
      <c r="D615" s="112" t="s">
        <v>0</v>
      </c>
      <c r="E615" s="258">
        <v>45517</v>
      </c>
      <c r="F615" s="278" t="s">
        <v>12</v>
      </c>
      <c r="G615" s="259">
        <v>3250196</v>
      </c>
      <c r="H615" s="279">
        <v>45939</v>
      </c>
      <c r="I615" s="264" t="s">
        <v>1241</v>
      </c>
      <c r="J615" s="261" t="s">
        <v>1169</v>
      </c>
      <c r="K615" s="262" t="s">
        <v>21</v>
      </c>
      <c r="L615" s="280">
        <v>592896</v>
      </c>
      <c r="M615" s="350">
        <v>45931</v>
      </c>
    </row>
    <row r="616" spans="1:13" ht="38.25" x14ac:dyDescent="0.2">
      <c r="A616" s="41" t="s">
        <v>1231</v>
      </c>
      <c r="B616" s="50" t="s">
        <v>0</v>
      </c>
      <c r="C616" s="257" t="s">
        <v>113</v>
      </c>
      <c r="D616" s="112" t="s">
        <v>0</v>
      </c>
      <c r="E616" s="258">
        <v>45517</v>
      </c>
      <c r="F616" s="278" t="s">
        <v>12</v>
      </c>
      <c r="G616" s="259">
        <v>3250198</v>
      </c>
      <c r="H616" s="279">
        <v>45947</v>
      </c>
      <c r="I616" s="264" t="s">
        <v>1242</v>
      </c>
      <c r="J616" s="261" t="s">
        <v>1169</v>
      </c>
      <c r="K616" s="262" t="s">
        <v>21</v>
      </c>
      <c r="L616" s="280">
        <v>567012</v>
      </c>
      <c r="M616" s="350">
        <v>45931</v>
      </c>
    </row>
    <row r="617" spans="1:13" ht="38.25" x14ac:dyDescent="0.2">
      <c r="A617" s="41" t="s">
        <v>1231</v>
      </c>
      <c r="B617" s="50" t="s">
        <v>0</v>
      </c>
      <c r="C617" s="257" t="s">
        <v>113</v>
      </c>
      <c r="D617" s="112" t="s">
        <v>0</v>
      </c>
      <c r="E617" s="258">
        <v>45517</v>
      </c>
      <c r="F617" s="278" t="s">
        <v>12</v>
      </c>
      <c r="G617" s="259">
        <v>3250199</v>
      </c>
      <c r="H617" s="279">
        <v>45939</v>
      </c>
      <c r="I617" s="264" t="s">
        <v>1243</v>
      </c>
      <c r="J617" s="261" t="s">
        <v>1169</v>
      </c>
      <c r="K617" s="262" t="s">
        <v>21</v>
      </c>
      <c r="L617" s="280">
        <v>153932</v>
      </c>
      <c r="M617" s="350">
        <v>45931</v>
      </c>
    </row>
    <row r="618" spans="1:13" ht="25.5" x14ac:dyDescent="0.2">
      <c r="A618" s="41" t="s">
        <v>1231</v>
      </c>
      <c r="B618" s="50" t="s">
        <v>0</v>
      </c>
      <c r="C618" s="257" t="s">
        <v>113</v>
      </c>
      <c r="D618" s="112" t="s">
        <v>0</v>
      </c>
      <c r="E618" s="258">
        <v>45517</v>
      </c>
      <c r="F618" s="278" t="s">
        <v>12</v>
      </c>
      <c r="G618" s="259">
        <v>3250200</v>
      </c>
      <c r="H618" s="279">
        <v>45939</v>
      </c>
      <c r="I618" s="264" t="s">
        <v>1244</v>
      </c>
      <c r="J618" s="261" t="s">
        <v>1169</v>
      </c>
      <c r="K618" s="262" t="s">
        <v>21</v>
      </c>
      <c r="L618" s="280">
        <v>327046</v>
      </c>
      <c r="M618" s="350">
        <v>45931</v>
      </c>
    </row>
    <row r="619" spans="1:13" ht="38.25" x14ac:dyDescent="0.2">
      <c r="A619" s="41" t="s">
        <v>1231</v>
      </c>
      <c r="B619" s="50" t="s">
        <v>0</v>
      </c>
      <c r="C619" s="257" t="s">
        <v>113</v>
      </c>
      <c r="D619" s="112" t="s">
        <v>0</v>
      </c>
      <c r="E619" s="258">
        <v>45517</v>
      </c>
      <c r="F619" s="278" t="s">
        <v>12</v>
      </c>
      <c r="G619" s="259">
        <v>3250204</v>
      </c>
      <c r="H619" s="279">
        <v>45952</v>
      </c>
      <c r="I619" s="264" t="s">
        <v>1245</v>
      </c>
      <c r="J619" s="261" t="s">
        <v>1169</v>
      </c>
      <c r="K619" s="262" t="s">
        <v>21</v>
      </c>
      <c r="L619" s="280">
        <v>158432</v>
      </c>
      <c r="M619" s="350">
        <v>45931</v>
      </c>
    </row>
    <row r="620" spans="1:13" ht="25.5" x14ac:dyDescent="0.2">
      <c r="A620" s="41" t="s">
        <v>1231</v>
      </c>
      <c r="B620" s="264" t="s">
        <v>149</v>
      </c>
      <c r="C620" s="265" t="s">
        <v>12</v>
      </c>
      <c r="D620" s="121" t="s">
        <v>42</v>
      </c>
      <c r="E620" s="266" t="s">
        <v>12</v>
      </c>
      <c r="F620" s="278" t="s">
        <v>12</v>
      </c>
      <c r="G620" s="259">
        <v>3250209</v>
      </c>
      <c r="H620" s="279">
        <v>45960</v>
      </c>
      <c r="I620" s="264" t="s">
        <v>1246</v>
      </c>
      <c r="J620" s="41" t="s">
        <v>1240</v>
      </c>
      <c r="K620" s="281" t="s">
        <v>96</v>
      </c>
      <c r="L620" s="280">
        <v>74970</v>
      </c>
      <c r="M620" s="350">
        <v>45931</v>
      </c>
    </row>
    <row r="621" spans="1:13" ht="25.5" x14ac:dyDescent="0.2">
      <c r="A621" s="36" t="s">
        <v>34</v>
      </c>
      <c r="B621" s="50" t="s">
        <v>0</v>
      </c>
      <c r="C621" s="257" t="s">
        <v>113</v>
      </c>
      <c r="D621" s="112" t="s">
        <v>0</v>
      </c>
      <c r="E621" s="258">
        <v>45517</v>
      </c>
      <c r="F621" s="38" t="s">
        <v>19</v>
      </c>
      <c r="G621" s="282">
        <v>42500250</v>
      </c>
      <c r="H621" s="283">
        <v>45936</v>
      </c>
      <c r="I621" s="284" t="s">
        <v>1247</v>
      </c>
      <c r="J621" s="261" t="s">
        <v>1169</v>
      </c>
      <c r="K621" s="262" t="s">
        <v>21</v>
      </c>
      <c r="L621" s="285">
        <v>217790</v>
      </c>
      <c r="M621" s="350">
        <v>45931</v>
      </c>
    </row>
    <row r="622" spans="1:13" ht="25.5" x14ac:dyDescent="0.2">
      <c r="A622" s="36" t="s">
        <v>34</v>
      </c>
      <c r="B622" s="50" t="s">
        <v>0</v>
      </c>
      <c r="C622" s="257" t="s">
        <v>113</v>
      </c>
      <c r="D622" s="112" t="s">
        <v>0</v>
      </c>
      <c r="E622" s="258">
        <v>45517</v>
      </c>
      <c r="F622" s="38" t="s">
        <v>19</v>
      </c>
      <c r="G622" s="282">
        <v>42500255</v>
      </c>
      <c r="H622" s="283">
        <v>45945</v>
      </c>
      <c r="I622" s="284" t="s">
        <v>1248</v>
      </c>
      <c r="J622" s="261" t="s">
        <v>1169</v>
      </c>
      <c r="K622" s="262" t="s">
        <v>21</v>
      </c>
      <c r="L622" s="285">
        <v>149864</v>
      </c>
      <c r="M622" s="350">
        <v>45931</v>
      </c>
    </row>
    <row r="623" spans="1:13" ht="25.5" x14ac:dyDescent="0.2">
      <c r="A623" s="36" t="s">
        <v>34</v>
      </c>
      <c r="B623" s="50" t="s">
        <v>0</v>
      </c>
      <c r="C623" s="257" t="s">
        <v>113</v>
      </c>
      <c r="D623" s="112" t="s">
        <v>0</v>
      </c>
      <c r="E623" s="258">
        <v>45517</v>
      </c>
      <c r="F623" s="38" t="s">
        <v>19</v>
      </c>
      <c r="G623" s="282">
        <v>42500256</v>
      </c>
      <c r="H623" s="283">
        <v>45945</v>
      </c>
      <c r="I623" s="284" t="s">
        <v>1249</v>
      </c>
      <c r="J623" s="261" t="s">
        <v>1169</v>
      </c>
      <c r="K623" s="262" t="s">
        <v>21</v>
      </c>
      <c r="L623" s="285">
        <v>271438</v>
      </c>
      <c r="M623" s="350">
        <v>45931</v>
      </c>
    </row>
    <row r="624" spans="1:13" ht="25.5" x14ac:dyDescent="0.2">
      <c r="A624" s="36" t="s">
        <v>34</v>
      </c>
      <c r="B624" s="50" t="s">
        <v>0</v>
      </c>
      <c r="C624" s="257" t="s">
        <v>113</v>
      </c>
      <c r="D624" s="112" t="s">
        <v>0</v>
      </c>
      <c r="E624" s="258">
        <v>45517</v>
      </c>
      <c r="F624" s="38" t="s">
        <v>19</v>
      </c>
      <c r="G624" s="282">
        <v>42500257</v>
      </c>
      <c r="H624" s="283">
        <v>45945</v>
      </c>
      <c r="I624" s="284" t="s">
        <v>1250</v>
      </c>
      <c r="J624" s="261" t="s">
        <v>1169</v>
      </c>
      <c r="K624" s="262" t="s">
        <v>21</v>
      </c>
      <c r="L624" s="285">
        <v>220864</v>
      </c>
      <c r="M624" s="350">
        <v>45931</v>
      </c>
    </row>
    <row r="625" spans="1:13" ht="25.5" x14ac:dyDescent="0.2">
      <c r="A625" s="36" t="s">
        <v>34</v>
      </c>
      <c r="B625" s="50" t="s">
        <v>0</v>
      </c>
      <c r="C625" s="257" t="s">
        <v>113</v>
      </c>
      <c r="D625" s="112" t="s">
        <v>0</v>
      </c>
      <c r="E625" s="258">
        <v>45517</v>
      </c>
      <c r="F625" s="38" t="s">
        <v>19</v>
      </c>
      <c r="G625" s="282">
        <v>42500260</v>
      </c>
      <c r="H625" s="283">
        <v>45947</v>
      </c>
      <c r="I625" s="284" t="s">
        <v>1251</v>
      </c>
      <c r="J625" s="261" t="s">
        <v>1169</v>
      </c>
      <c r="K625" s="262" t="s">
        <v>21</v>
      </c>
      <c r="L625" s="285">
        <v>121780</v>
      </c>
      <c r="M625" s="350">
        <v>45931</v>
      </c>
    </row>
    <row r="626" spans="1:13" ht="25.5" x14ac:dyDescent="0.2">
      <c r="A626" s="36" t="s">
        <v>34</v>
      </c>
      <c r="B626" s="50" t="s">
        <v>0</v>
      </c>
      <c r="C626" s="257" t="s">
        <v>113</v>
      </c>
      <c r="D626" s="112" t="s">
        <v>0</v>
      </c>
      <c r="E626" s="258">
        <v>45517</v>
      </c>
      <c r="F626" s="38" t="s">
        <v>19</v>
      </c>
      <c r="G626" s="282">
        <v>42500262</v>
      </c>
      <c r="H626" s="283">
        <v>45953</v>
      </c>
      <c r="I626" s="284" t="s">
        <v>1252</v>
      </c>
      <c r="J626" s="261" t="s">
        <v>1169</v>
      </c>
      <c r="K626" s="262" t="s">
        <v>21</v>
      </c>
      <c r="L626" s="285">
        <v>49000</v>
      </c>
      <c r="M626" s="350">
        <v>45931</v>
      </c>
    </row>
    <row r="627" spans="1:13" ht="25.5" x14ac:dyDescent="0.2">
      <c r="A627" s="36" t="s">
        <v>34</v>
      </c>
      <c r="B627" s="50" t="s">
        <v>0</v>
      </c>
      <c r="C627" s="257" t="s">
        <v>113</v>
      </c>
      <c r="D627" s="112" t="s">
        <v>0</v>
      </c>
      <c r="E627" s="258">
        <v>45517</v>
      </c>
      <c r="F627" s="38" t="s">
        <v>19</v>
      </c>
      <c r="G627" s="282">
        <v>42500264</v>
      </c>
      <c r="H627" s="283">
        <v>45954</v>
      </c>
      <c r="I627" s="284" t="s">
        <v>1253</v>
      </c>
      <c r="J627" s="261" t="s">
        <v>1169</v>
      </c>
      <c r="K627" s="262" t="s">
        <v>21</v>
      </c>
      <c r="L627" s="285">
        <v>185980</v>
      </c>
      <c r="M627" s="350">
        <v>45931</v>
      </c>
    </row>
    <row r="628" spans="1:13" x14ac:dyDescent="0.2">
      <c r="A628" s="36" t="s">
        <v>34</v>
      </c>
      <c r="B628" s="264" t="s">
        <v>149</v>
      </c>
      <c r="C628" s="272" t="s">
        <v>20</v>
      </c>
      <c r="D628" s="121" t="s">
        <v>42</v>
      </c>
      <c r="E628" s="269" t="s">
        <v>20</v>
      </c>
      <c r="F628" s="38" t="s">
        <v>19</v>
      </c>
      <c r="G628" s="282">
        <v>42500265</v>
      </c>
      <c r="H628" s="283">
        <v>45954</v>
      </c>
      <c r="I628" s="284" t="s">
        <v>1254</v>
      </c>
      <c r="J628" s="274" t="s">
        <v>139</v>
      </c>
      <c r="K628" s="286" t="s">
        <v>77</v>
      </c>
      <c r="L628" s="285">
        <v>57973</v>
      </c>
      <c r="M628" s="350">
        <v>45931</v>
      </c>
    </row>
    <row r="629" spans="1:13" ht="25.5" x14ac:dyDescent="0.2">
      <c r="A629" s="36" t="s">
        <v>34</v>
      </c>
      <c r="B629" s="121" t="s">
        <v>16</v>
      </c>
      <c r="C629" s="287" t="s">
        <v>294</v>
      </c>
      <c r="D629" s="148" t="s">
        <v>16</v>
      </c>
      <c r="E629" s="288">
        <v>45211</v>
      </c>
      <c r="F629" s="38" t="s">
        <v>19</v>
      </c>
      <c r="G629" s="282">
        <v>42500266</v>
      </c>
      <c r="H629" s="283">
        <v>45954</v>
      </c>
      <c r="I629" s="284" t="s">
        <v>1255</v>
      </c>
      <c r="J629" s="287" t="s">
        <v>296</v>
      </c>
      <c r="K629" s="289" t="s">
        <v>297</v>
      </c>
      <c r="L629" s="285">
        <v>275890</v>
      </c>
      <c r="M629" s="350">
        <v>45931</v>
      </c>
    </row>
    <row r="630" spans="1:13" ht="25.5" x14ac:dyDescent="0.2">
      <c r="A630" s="36" t="s">
        <v>34</v>
      </c>
      <c r="B630" s="121" t="s">
        <v>16</v>
      </c>
      <c r="C630" s="287" t="s">
        <v>294</v>
      </c>
      <c r="D630" s="148" t="s">
        <v>16</v>
      </c>
      <c r="E630" s="288">
        <v>45211</v>
      </c>
      <c r="F630" s="38" t="s">
        <v>19</v>
      </c>
      <c r="G630" s="282">
        <v>42500267</v>
      </c>
      <c r="H630" s="283">
        <v>45957</v>
      </c>
      <c r="I630" s="284" t="s">
        <v>1256</v>
      </c>
      <c r="J630" s="287" t="s">
        <v>296</v>
      </c>
      <c r="K630" s="289" t="s">
        <v>297</v>
      </c>
      <c r="L630" s="285">
        <v>436825</v>
      </c>
      <c r="M630" s="350">
        <v>45931</v>
      </c>
    </row>
    <row r="631" spans="1:13" ht="25.5" x14ac:dyDescent="0.2">
      <c r="A631" s="36" t="s">
        <v>34</v>
      </c>
      <c r="B631" s="50" t="s">
        <v>0</v>
      </c>
      <c r="C631" s="257" t="s">
        <v>113</v>
      </c>
      <c r="D631" s="112" t="s">
        <v>0</v>
      </c>
      <c r="E631" s="258">
        <v>45517</v>
      </c>
      <c r="F631" s="38" t="s">
        <v>19</v>
      </c>
      <c r="G631" s="290">
        <v>42500268</v>
      </c>
      <c r="H631" s="291">
        <v>45957</v>
      </c>
      <c r="I631" s="284" t="s">
        <v>1257</v>
      </c>
      <c r="J631" s="261" t="s">
        <v>1169</v>
      </c>
      <c r="K631" s="262" t="s">
        <v>21</v>
      </c>
      <c r="L631" s="292">
        <v>285666</v>
      </c>
      <c r="M631" s="350">
        <v>45931</v>
      </c>
    </row>
    <row r="632" spans="1:13" ht="25.5" x14ac:dyDescent="0.2">
      <c r="A632" s="36" t="s">
        <v>34</v>
      </c>
      <c r="B632" s="50" t="s">
        <v>0</v>
      </c>
      <c r="C632" s="257" t="s">
        <v>113</v>
      </c>
      <c r="D632" s="112" t="s">
        <v>0</v>
      </c>
      <c r="E632" s="258">
        <v>45517</v>
      </c>
      <c r="F632" s="38" t="s">
        <v>19</v>
      </c>
      <c r="G632" s="290">
        <v>42500269</v>
      </c>
      <c r="H632" s="291">
        <v>45957</v>
      </c>
      <c r="I632" s="284" t="s">
        <v>1258</v>
      </c>
      <c r="J632" s="261" t="s">
        <v>1169</v>
      </c>
      <c r="K632" s="262" t="s">
        <v>21</v>
      </c>
      <c r="L632" s="292">
        <v>76890</v>
      </c>
      <c r="M632" s="350">
        <v>45931</v>
      </c>
    </row>
    <row r="633" spans="1:13" ht="25.5" x14ac:dyDescent="0.2">
      <c r="A633" s="36" t="s">
        <v>34</v>
      </c>
      <c r="B633" s="50" t="s">
        <v>0</v>
      </c>
      <c r="C633" s="257" t="s">
        <v>113</v>
      </c>
      <c r="D633" s="112" t="s">
        <v>0</v>
      </c>
      <c r="E633" s="258">
        <v>45517</v>
      </c>
      <c r="F633" s="38" t="s">
        <v>19</v>
      </c>
      <c r="G633" s="290">
        <v>42500273</v>
      </c>
      <c r="H633" s="291">
        <v>45958</v>
      </c>
      <c r="I633" s="284" t="s">
        <v>1259</v>
      </c>
      <c r="J633" s="261" t="s">
        <v>1169</v>
      </c>
      <c r="K633" s="262" t="s">
        <v>21</v>
      </c>
      <c r="L633" s="292">
        <v>208992</v>
      </c>
      <c r="M633" s="350">
        <v>45931</v>
      </c>
    </row>
    <row r="634" spans="1:13" ht="25.5" x14ac:dyDescent="0.2">
      <c r="A634" s="36" t="s">
        <v>34</v>
      </c>
      <c r="B634" s="50" t="s">
        <v>0</v>
      </c>
      <c r="C634" s="257" t="s">
        <v>113</v>
      </c>
      <c r="D634" s="112" t="s">
        <v>0</v>
      </c>
      <c r="E634" s="258">
        <v>45517</v>
      </c>
      <c r="F634" s="38" t="s">
        <v>19</v>
      </c>
      <c r="G634" s="290">
        <v>42500274</v>
      </c>
      <c r="H634" s="291">
        <v>45958</v>
      </c>
      <c r="I634" s="284" t="s">
        <v>1260</v>
      </c>
      <c r="J634" s="261" t="s">
        <v>1169</v>
      </c>
      <c r="K634" s="262" t="s">
        <v>21</v>
      </c>
      <c r="L634" s="292">
        <v>209092</v>
      </c>
      <c r="M634" s="350">
        <v>45931</v>
      </c>
    </row>
    <row r="635" spans="1:13" ht="25.5" x14ac:dyDescent="0.2">
      <c r="A635" s="36" t="s">
        <v>52</v>
      </c>
      <c r="B635" s="264" t="s">
        <v>149</v>
      </c>
      <c r="C635" s="265" t="s">
        <v>12</v>
      </c>
      <c r="D635" s="121" t="s">
        <v>42</v>
      </c>
      <c r="E635" s="266" t="s">
        <v>12</v>
      </c>
      <c r="F635" s="38" t="s">
        <v>19</v>
      </c>
      <c r="G635" s="282">
        <v>5250306</v>
      </c>
      <c r="H635" s="293">
        <v>45932</v>
      </c>
      <c r="I635" s="294" t="s">
        <v>1261</v>
      </c>
      <c r="J635" s="295" t="s">
        <v>1262</v>
      </c>
      <c r="K635" s="296" t="s">
        <v>1263</v>
      </c>
      <c r="L635" s="297">
        <v>125000</v>
      </c>
      <c r="M635" s="350">
        <v>45931</v>
      </c>
    </row>
    <row r="636" spans="1:13" x14ac:dyDescent="0.2">
      <c r="A636" s="36" t="s">
        <v>52</v>
      </c>
      <c r="B636" s="264" t="s">
        <v>149</v>
      </c>
      <c r="C636" s="265" t="s">
        <v>12</v>
      </c>
      <c r="D636" s="121" t="s">
        <v>42</v>
      </c>
      <c r="E636" s="266" t="s">
        <v>12</v>
      </c>
      <c r="F636" s="38" t="s">
        <v>19</v>
      </c>
      <c r="G636" s="282">
        <v>5250310</v>
      </c>
      <c r="H636" s="293">
        <v>45933</v>
      </c>
      <c r="I636" s="294" t="s">
        <v>1264</v>
      </c>
      <c r="J636" s="295" t="s">
        <v>1265</v>
      </c>
      <c r="K636" s="282" t="s">
        <v>1266</v>
      </c>
      <c r="L636" s="297">
        <v>130165</v>
      </c>
      <c r="M636" s="350">
        <v>45931</v>
      </c>
    </row>
    <row r="637" spans="1:13" ht="25.5" x14ac:dyDescent="0.2">
      <c r="A637" s="36" t="s">
        <v>52</v>
      </c>
      <c r="B637" s="264" t="s">
        <v>149</v>
      </c>
      <c r="C637" s="265" t="s">
        <v>12</v>
      </c>
      <c r="D637" s="121" t="s">
        <v>42</v>
      </c>
      <c r="E637" s="266" t="s">
        <v>12</v>
      </c>
      <c r="F637" s="38" t="s">
        <v>19</v>
      </c>
      <c r="G637" s="282">
        <v>5250320</v>
      </c>
      <c r="H637" s="293">
        <v>45938</v>
      </c>
      <c r="I637" s="294" t="s">
        <v>1267</v>
      </c>
      <c r="J637" s="295" t="s">
        <v>98</v>
      </c>
      <c r="K637" s="296" t="s">
        <v>74</v>
      </c>
      <c r="L637" s="297">
        <v>202285</v>
      </c>
      <c r="M637" s="350">
        <v>45931</v>
      </c>
    </row>
    <row r="638" spans="1:13" ht="25.5" x14ac:dyDescent="0.2">
      <c r="A638" s="36" t="s">
        <v>52</v>
      </c>
      <c r="B638" s="264" t="s">
        <v>149</v>
      </c>
      <c r="C638" s="265" t="s">
        <v>12</v>
      </c>
      <c r="D638" s="121" t="s">
        <v>42</v>
      </c>
      <c r="E638" s="266" t="s">
        <v>12</v>
      </c>
      <c r="F638" s="38" t="s">
        <v>19</v>
      </c>
      <c r="G638" s="282">
        <v>5250326</v>
      </c>
      <c r="H638" s="293">
        <v>45944</v>
      </c>
      <c r="I638" s="294" t="s">
        <v>1268</v>
      </c>
      <c r="J638" s="295" t="s">
        <v>1269</v>
      </c>
      <c r="K638" s="282" t="s">
        <v>1270</v>
      </c>
      <c r="L638" s="297">
        <v>138530</v>
      </c>
      <c r="M638" s="350">
        <v>45931</v>
      </c>
    </row>
    <row r="639" spans="1:13" ht="38.25" x14ac:dyDescent="0.2">
      <c r="A639" s="36" t="s">
        <v>52</v>
      </c>
      <c r="B639" s="264" t="s">
        <v>149</v>
      </c>
      <c r="C639" s="265" t="s">
        <v>12</v>
      </c>
      <c r="D639" s="121" t="s">
        <v>42</v>
      </c>
      <c r="E639" s="266" t="s">
        <v>12</v>
      </c>
      <c r="F639" s="38" t="s">
        <v>19</v>
      </c>
      <c r="G639" s="282">
        <v>5250338</v>
      </c>
      <c r="H639" s="293">
        <v>45950</v>
      </c>
      <c r="I639" s="294" t="s">
        <v>1271</v>
      </c>
      <c r="J639" s="295" t="s">
        <v>1272</v>
      </c>
      <c r="K639" s="290" t="s">
        <v>1273</v>
      </c>
      <c r="L639" s="297">
        <v>180000</v>
      </c>
      <c r="M639" s="350">
        <v>45931</v>
      </c>
    </row>
    <row r="640" spans="1:13" ht="38.25" x14ac:dyDescent="0.2">
      <c r="A640" s="36" t="s">
        <v>52</v>
      </c>
      <c r="B640" s="264" t="s">
        <v>149</v>
      </c>
      <c r="C640" s="265" t="s">
        <v>12</v>
      </c>
      <c r="D640" s="121" t="s">
        <v>42</v>
      </c>
      <c r="E640" s="266" t="s">
        <v>12</v>
      </c>
      <c r="F640" s="38" t="s">
        <v>19</v>
      </c>
      <c r="G640" s="282">
        <v>5250356</v>
      </c>
      <c r="H640" s="293">
        <v>45960</v>
      </c>
      <c r="I640" s="294" t="s">
        <v>1274</v>
      </c>
      <c r="J640" s="295" t="s">
        <v>117</v>
      </c>
      <c r="K640" s="282" t="s">
        <v>118</v>
      </c>
      <c r="L640" s="297">
        <v>126021</v>
      </c>
      <c r="M640" s="350">
        <v>45931</v>
      </c>
    </row>
    <row r="641" spans="1:13" ht="25.5" x14ac:dyDescent="0.2">
      <c r="A641" s="36" t="s">
        <v>53</v>
      </c>
      <c r="B641" s="264" t="s">
        <v>149</v>
      </c>
      <c r="C641" s="272" t="s">
        <v>20</v>
      </c>
      <c r="D641" s="121" t="s">
        <v>42</v>
      </c>
      <c r="E641" s="269" t="s">
        <v>20</v>
      </c>
      <c r="F641" s="38" t="s">
        <v>19</v>
      </c>
      <c r="G641" s="281">
        <v>6250224</v>
      </c>
      <c r="H641" s="298">
        <v>45933</v>
      </c>
      <c r="I641" s="299" t="s">
        <v>1275</v>
      </c>
      <c r="J641" s="40" t="s">
        <v>119</v>
      </c>
      <c r="K641" s="300" t="s">
        <v>120</v>
      </c>
      <c r="L641" s="301">
        <v>24990</v>
      </c>
      <c r="M641" s="350">
        <v>45931</v>
      </c>
    </row>
    <row r="642" spans="1:13" ht="25.5" x14ac:dyDescent="0.2">
      <c r="A642" s="36" t="s">
        <v>53</v>
      </c>
      <c r="B642" s="50" t="s">
        <v>0</v>
      </c>
      <c r="C642" s="257" t="s">
        <v>113</v>
      </c>
      <c r="D642" s="112" t="s">
        <v>0</v>
      </c>
      <c r="E642" s="258">
        <v>45517</v>
      </c>
      <c r="F642" s="38" t="s">
        <v>19</v>
      </c>
      <c r="G642" s="281">
        <v>6250225</v>
      </c>
      <c r="H642" s="298">
        <v>45936</v>
      </c>
      <c r="I642" s="299" t="s">
        <v>1276</v>
      </c>
      <c r="J642" s="261" t="s">
        <v>1169</v>
      </c>
      <c r="K642" s="262" t="s">
        <v>21</v>
      </c>
      <c r="L642" s="301">
        <v>319800</v>
      </c>
      <c r="M642" s="350">
        <v>45931</v>
      </c>
    </row>
    <row r="643" spans="1:13" ht="25.5" x14ac:dyDescent="0.2">
      <c r="A643" s="36" t="s">
        <v>53</v>
      </c>
      <c r="B643" s="121" t="s">
        <v>222</v>
      </c>
      <c r="C643" s="272" t="s">
        <v>1277</v>
      </c>
      <c r="D643" s="121" t="s">
        <v>42</v>
      </c>
      <c r="E643" s="269">
        <v>45943</v>
      </c>
      <c r="F643" s="38" t="s">
        <v>19</v>
      </c>
      <c r="G643" s="281">
        <v>6250243</v>
      </c>
      <c r="H643" s="298">
        <v>45943</v>
      </c>
      <c r="I643" s="299" t="s">
        <v>1278</v>
      </c>
      <c r="J643" s="40" t="s">
        <v>1279</v>
      </c>
      <c r="K643" s="300" t="s">
        <v>1280</v>
      </c>
      <c r="L643" s="301">
        <v>447551</v>
      </c>
      <c r="M643" s="350">
        <v>45931</v>
      </c>
    </row>
    <row r="644" spans="1:13" x14ac:dyDescent="0.2">
      <c r="A644" s="36" t="s">
        <v>53</v>
      </c>
      <c r="B644" s="264" t="s">
        <v>149</v>
      </c>
      <c r="C644" s="272" t="s">
        <v>20</v>
      </c>
      <c r="D644" s="121" t="s">
        <v>42</v>
      </c>
      <c r="E644" s="269" t="s">
        <v>20</v>
      </c>
      <c r="F644" s="38" t="s">
        <v>19</v>
      </c>
      <c r="G644" s="281">
        <v>6250249</v>
      </c>
      <c r="H644" s="298">
        <v>45951</v>
      </c>
      <c r="I644" s="299" t="s">
        <v>1281</v>
      </c>
      <c r="J644" s="40" t="s">
        <v>175</v>
      </c>
      <c r="K644" s="300" t="s">
        <v>176</v>
      </c>
      <c r="L644" s="301">
        <v>136000</v>
      </c>
      <c r="M644" s="350">
        <v>45931</v>
      </c>
    </row>
    <row r="645" spans="1:13" ht="25.5" x14ac:dyDescent="0.2">
      <c r="A645" s="36" t="s">
        <v>53</v>
      </c>
      <c r="B645" s="264" t="s">
        <v>149</v>
      </c>
      <c r="C645" s="272" t="s">
        <v>20</v>
      </c>
      <c r="D645" s="121" t="s">
        <v>42</v>
      </c>
      <c r="E645" s="269" t="s">
        <v>20</v>
      </c>
      <c r="F645" s="38" t="s">
        <v>19</v>
      </c>
      <c r="G645" s="281">
        <v>6250256</v>
      </c>
      <c r="H645" s="298">
        <v>45954</v>
      </c>
      <c r="I645" s="299" t="s">
        <v>1282</v>
      </c>
      <c r="J645" s="40" t="s">
        <v>175</v>
      </c>
      <c r="K645" s="300" t="s">
        <v>176</v>
      </c>
      <c r="L645" s="301">
        <v>136000</v>
      </c>
      <c r="M645" s="350">
        <v>45931</v>
      </c>
    </row>
    <row r="646" spans="1:13" ht="25.5" x14ac:dyDescent="0.2">
      <c r="A646" s="36" t="s">
        <v>30</v>
      </c>
      <c r="B646" s="264" t="s">
        <v>149</v>
      </c>
      <c r="C646" s="265" t="s">
        <v>12</v>
      </c>
      <c r="D646" s="121" t="s">
        <v>42</v>
      </c>
      <c r="E646" s="266" t="s">
        <v>12</v>
      </c>
      <c r="F646" s="38" t="s">
        <v>19</v>
      </c>
      <c r="G646" s="259">
        <v>7250216</v>
      </c>
      <c r="H646" s="260">
        <v>45932</v>
      </c>
      <c r="I646" s="121" t="s">
        <v>1283</v>
      </c>
      <c r="J646" s="267" t="s">
        <v>67</v>
      </c>
      <c r="K646" s="268" t="s">
        <v>78</v>
      </c>
      <c r="L646" s="263">
        <v>204680</v>
      </c>
      <c r="M646" s="350">
        <v>45931</v>
      </c>
    </row>
    <row r="647" spans="1:13" ht="25.5" x14ac:dyDescent="0.2">
      <c r="A647" s="36" t="s">
        <v>30</v>
      </c>
      <c r="B647" s="264" t="s">
        <v>149</v>
      </c>
      <c r="C647" s="265" t="s">
        <v>12</v>
      </c>
      <c r="D647" s="121" t="s">
        <v>42</v>
      </c>
      <c r="E647" s="266" t="s">
        <v>12</v>
      </c>
      <c r="F647" s="38" t="s">
        <v>19</v>
      </c>
      <c r="G647" s="259">
        <v>7250219</v>
      </c>
      <c r="H647" s="260">
        <v>45932</v>
      </c>
      <c r="I647" s="121" t="s">
        <v>1284</v>
      </c>
      <c r="J647" s="267" t="s">
        <v>1285</v>
      </c>
      <c r="K647" s="268" t="s">
        <v>1286</v>
      </c>
      <c r="L647" s="263">
        <v>124950</v>
      </c>
      <c r="M647" s="350">
        <v>45931</v>
      </c>
    </row>
    <row r="648" spans="1:13" x14ac:dyDescent="0.2">
      <c r="A648" s="36" t="s">
        <v>30</v>
      </c>
      <c r="B648" s="264" t="s">
        <v>149</v>
      </c>
      <c r="C648" s="265" t="s">
        <v>12</v>
      </c>
      <c r="D648" s="121" t="s">
        <v>42</v>
      </c>
      <c r="E648" s="266" t="s">
        <v>12</v>
      </c>
      <c r="F648" s="38" t="s">
        <v>19</v>
      </c>
      <c r="G648" s="259">
        <v>7250237</v>
      </c>
      <c r="H648" s="260">
        <v>45944</v>
      </c>
      <c r="I648" s="121" t="s">
        <v>1287</v>
      </c>
      <c r="J648" s="267" t="s">
        <v>199</v>
      </c>
      <c r="K648" s="268" t="s">
        <v>1288</v>
      </c>
      <c r="L648" s="263">
        <v>58479</v>
      </c>
      <c r="M648" s="350">
        <v>45931</v>
      </c>
    </row>
    <row r="649" spans="1:13" ht="25.5" x14ac:dyDescent="0.2">
      <c r="A649" s="36" t="s">
        <v>30</v>
      </c>
      <c r="B649" s="264" t="s">
        <v>149</v>
      </c>
      <c r="C649" s="265" t="s">
        <v>12</v>
      </c>
      <c r="D649" s="121" t="s">
        <v>42</v>
      </c>
      <c r="E649" s="266" t="s">
        <v>12</v>
      </c>
      <c r="F649" s="38" t="s">
        <v>19</v>
      </c>
      <c r="G649" s="259">
        <v>7250239</v>
      </c>
      <c r="H649" s="260">
        <v>45945</v>
      </c>
      <c r="I649" s="121" t="s">
        <v>1289</v>
      </c>
      <c r="J649" s="267" t="s">
        <v>67</v>
      </c>
      <c r="K649" s="268" t="s">
        <v>78</v>
      </c>
      <c r="L649" s="263">
        <v>166600</v>
      </c>
      <c r="M649" s="350">
        <v>45931</v>
      </c>
    </row>
    <row r="650" spans="1:13" ht="38.25" x14ac:dyDescent="0.2">
      <c r="A650" s="36" t="s">
        <v>30</v>
      </c>
      <c r="B650" s="264" t="s">
        <v>149</v>
      </c>
      <c r="C650" s="265" t="s">
        <v>12</v>
      </c>
      <c r="D650" s="121" t="s">
        <v>42</v>
      </c>
      <c r="E650" s="266" t="s">
        <v>12</v>
      </c>
      <c r="F650" s="38" t="s">
        <v>19</v>
      </c>
      <c r="G650" s="259">
        <v>7250242</v>
      </c>
      <c r="H650" s="260">
        <v>45946</v>
      </c>
      <c r="I650" s="121" t="s">
        <v>1290</v>
      </c>
      <c r="J650" s="267" t="s">
        <v>67</v>
      </c>
      <c r="K650" s="268" t="s">
        <v>78</v>
      </c>
      <c r="L650" s="263">
        <v>178500</v>
      </c>
      <c r="M650" s="350">
        <v>45931</v>
      </c>
    </row>
    <row r="651" spans="1:13" ht="25.5" x14ac:dyDescent="0.2">
      <c r="A651" s="36" t="s">
        <v>30</v>
      </c>
      <c r="B651" s="50" t="s">
        <v>0</v>
      </c>
      <c r="C651" s="257" t="s">
        <v>113</v>
      </c>
      <c r="D651" s="112" t="s">
        <v>0</v>
      </c>
      <c r="E651" s="258">
        <v>45517</v>
      </c>
      <c r="F651" s="38" t="s">
        <v>19</v>
      </c>
      <c r="G651" s="259">
        <v>7250243</v>
      </c>
      <c r="H651" s="260">
        <v>45951</v>
      </c>
      <c r="I651" s="121" t="s">
        <v>1291</v>
      </c>
      <c r="J651" s="261" t="s">
        <v>1169</v>
      </c>
      <c r="K651" s="262" t="s">
        <v>21</v>
      </c>
      <c r="L651" s="263">
        <v>1087776</v>
      </c>
      <c r="M651" s="350">
        <v>45931</v>
      </c>
    </row>
    <row r="652" spans="1:13" x14ac:dyDescent="0.2">
      <c r="A652" s="36" t="s">
        <v>30</v>
      </c>
      <c r="B652" s="264" t="s">
        <v>149</v>
      </c>
      <c r="C652" s="265" t="s">
        <v>12</v>
      </c>
      <c r="D652" s="121" t="s">
        <v>42</v>
      </c>
      <c r="E652" s="266" t="s">
        <v>12</v>
      </c>
      <c r="F652" s="38" t="s">
        <v>19</v>
      </c>
      <c r="G652" s="259">
        <v>7250245</v>
      </c>
      <c r="H652" s="260">
        <v>45952</v>
      </c>
      <c r="I652" s="121" t="s">
        <v>1292</v>
      </c>
      <c r="J652" s="267" t="s">
        <v>67</v>
      </c>
      <c r="K652" s="268" t="s">
        <v>78</v>
      </c>
      <c r="L652" s="263">
        <v>95000</v>
      </c>
      <c r="M652" s="350">
        <v>45931</v>
      </c>
    </row>
    <row r="653" spans="1:13" ht="38.25" x14ac:dyDescent="0.2">
      <c r="A653" s="36" t="s">
        <v>30</v>
      </c>
      <c r="B653" s="121" t="s">
        <v>222</v>
      </c>
      <c r="C653" s="302" t="s">
        <v>1293</v>
      </c>
      <c r="D653" s="121" t="s">
        <v>42</v>
      </c>
      <c r="E653" s="303">
        <v>45950</v>
      </c>
      <c r="F653" s="38" t="s">
        <v>19</v>
      </c>
      <c r="G653" s="259">
        <v>7250265</v>
      </c>
      <c r="H653" s="260">
        <v>45958</v>
      </c>
      <c r="I653" s="121" t="s">
        <v>1294</v>
      </c>
      <c r="J653" s="267" t="s">
        <v>1295</v>
      </c>
      <c r="K653" s="268" t="s">
        <v>1296</v>
      </c>
      <c r="L653" s="263">
        <v>4040000</v>
      </c>
      <c r="M653" s="350">
        <v>45931</v>
      </c>
    </row>
    <row r="654" spans="1:13" x14ac:dyDescent="0.2">
      <c r="A654" s="36" t="s">
        <v>32</v>
      </c>
      <c r="B654" s="264" t="s">
        <v>149</v>
      </c>
      <c r="C654" s="272" t="s">
        <v>20</v>
      </c>
      <c r="D654" s="121" t="s">
        <v>42</v>
      </c>
      <c r="E654" s="269" t="s">
        <v>20</v>
      </c>
      <c r="F654" s="38" t="s">
        <v>19</v>
      </c>
      <c r="G654" s="304">
        <v>20250152</v>
      </c>
      <c r="H654" s="305">
        <v>45944</v>
      </c>
      <c r="I654" s="264" t="s">
        <v>1297</v>
      </c>
      <c r="J654" s="306" t="s">
        <v>1298</v>
      </c>
      <c r="K654" s="304" t="s">
        <v>1299</v>
      </c>
      <c r="L654" s="307">
        <v>200000</v>
      </c>
      <c r="M654" s="350">
        <v>45931</v>
      </c>
    </row>
    <row r="655" spans="1:13" ht="25.5" x14ac:dyDescent="0.2">
      <c r="A655" s="36" t="s">
        <v>32</v>
      </c>
      <c r="B655" s="264" t="s">
        <v>149</v>
      </c>
      <c r="C655" s="272" t="s">
        <v>20</v>
      </c>
      <c r="D655" s="121" t="s">
        <v>42</v>
      </c>
      <c r="E655" s="269" t="s">
        <v>20</v>
      </c>
      <c r="F655" s="38" t="s">
        <v>19</v>
      </c>
      <c r="G655" s="304">
        <v>20250159</v>
      </c>
      <c r="H655" s="305">
        <v>45960</v>
      </c>
      <c r="I655" s="264" t="s">
        <v>1300</v>
      </c>
      <c r="J655" s="306" t="s">
        <v>1301</v>
      </c>
      <c r="K655" s="304" t="s">
        <v>1302</v>
      </c>
      <c r="L655" s="307">
        <v>77500</v>
      </c>
      <c r="M655" s="350">
        <v>45931</v>
      </c>
    </row>
    <row r="656" spans="1:13" ht="25.5" x14ac:dyDescent="0.2">
      <c r="A656" s="36" t="s">
        <v>32</v>
      </c>
      <c r="B656" s="264" t="s">
        <v>149</v>
      </c>
      <c r="C656" s="265" t="s">
        <v>12</v>
      </c>
      <c r="D656" s="121" t="s">
        <v>42</v>
      </c>
      <c r="E656" s="266" t="s">
        <v>12</v>
      </c>
      <c r="F656" s="38" t="s">
        <v>19</v>
      </c>
      <c r="G656" s="281">
        <v>20250149</v>
      </c>
      <c r="H656" s="305">
        <v>45940</v>
      </c>
      <c r="I656" s="121" t="s">
        <v>1303</v>
      </c>
      <c r="J656" s="306" t="s">
        <v>109</v>
      </c>
      <c r="K656" s="304" t="s">
        <v>110</v>
      </c>
      <c r="L656" s="307">
        <v>95089</v>
      </c>
      <c r="M656" s="350">
        <v>45931</v>
      </c>
    </row>
    <row r="657" spans="1:13" ht="25.5" x14ac:dyDescent="0.2">
      <c r="A657" s="36" t="s">
        <v>32</v>
      </c>
      <c r="B657" s="121" t="s">
        <v>222</v>
      </c>
      <c r="C657" s="308" t="s">
        <v>1304</v>
      </c>
      <c r="D657" s="121" t="s">
        <v>42</v>
      </c>
      <c r="E657" s="309">
        <v>45954</v>
      </c>
      <c r="F657" s="38" t="s">
        <v>19</v>
      </c>
      <c r="G657" s="281">
        <v>20250158</v>
      </c>
      <c r="H657" s="305">
        <v>45958</v>
      </c>
      <c r="I657" s="121" t="s">
        <v>1305</v>
      </c>
      <c r="J657" s="274" t="s">
        <v>139</v>
      </c>
      <c r="K657" s="286" t="s">
        <v>77</v>
      </c>
      <c r="L657" s="307">
        <v>1882806</v>
      </c>
      <c r="M657" s="350">
        <v>45931</v>
      </c>
    </row>
    <row r="658" spans="1:13" x14ac:dyDescent="0.2">
      <c r="A658" s="36" t="s">
        <v>32</v>
      </c>
      <c r="B658" s="264" t="s">
        <v>149</v>
      </c>
      <c r="C658" s="272" t="s">
        <v>20</v>
      </c>
      <c r="D658" s="121" t="s">
        <v>42</v>
      </c>
      <c r="E658" s="269" t="s">
        <v>20</v>
      </c>
      <c r="F658" s="38" t="s">
        <v>19</v>
      </c>
      <c r="G658" s="281">
        <v>20250148</v>
      </c>
      <c r="H658" s="305">
        <v>45940</v>
      </c>
      <c r="I658" s="39" t="s">
        <v>1306</v>
      </c>
      <c r="J658" s="306" t="s">
        <v>203</v>
      </c>
      <c r="K658" s="304" t="s">
        <v>128</v>
      </c>
      <c r="L658" s="307">
        <v>97850</v>
      </c>
      <c r="M658" s="350">
        <v>45931</v>
      </c>
    </row>
    <row r="659" spans="1:13" x14ac:dyDescent="0.2">
      <c r="A659" s="36" t="s">
        <v>144</v>
      </c>
      <c r="B659" s="264" t="s">
        <v>149</v>
      </c>
      <c r="C659" s="272" t="s">
        <v>20</v>
      </c>
      <c r="D659" s="121" t="s">
        <v>42</v>
      </c>
      <c r="E659" s="269" t="s">
        <v>20</v>
      </c>
      <c r="F659" s="38" t="s">
        <v>19</v>
      </c>
      <c r="G659" s="310">
        <v>8250150</v>
      </c>
      <c r="H659" s="311">
        <v>45959</v>
      </c>
      <c r="I659" s="39" t="s">
        <v>1307</v>
      </c>
      <c r="J659" s="306" t="s">
        <v>177</v>
      </c>
      <c r="K659" s="290" t="s">
        <v>1308</v>
      </c>
      <c r="L659" s="312">
        <v>173740</v>
      </c>
      <c r="M659" s="350">
        <v>45931</v>
      </c>
    </row>
    <row r="660" spans="1:13" x14ac:dyDescent="0.2">
      <c r="A660" s="36" t="s">
        <v>144</v>
      </c>
      <c r="B660" s="121" t="s">
        <v>222</v>
      </c>
      <c r="C660" s="302" t="s">
        <v>1309</v>
      </c>
      <c r="D660" s="121" t="s">
        <v>42</v>
      </c>
      <c r="E660" s="276">
        <v>45954</v>
      </c>
      <c r="F660" s="121" t="s">
        <v>18</v>
      </c>
      <c r="G660" s="310">
        <v>8250153</v>
      </c>
      <c r="H660" s="311">
        <v>45961</v>
      </c>
      <c r="I660" s="39" t="s">
        <v>1310</v>
      </c>
      <c r="J660" s="306" t="s">
        <v>423</v>
      </c>
      <c r="K660" s="290" t="s">
        <v>1311</v>
      </c>
      <c r="L660" s="312">
        <v>11621993</v>
      </c>
      <c r="M660" s="350">
        <v>45931</v>
      </c>
    </row>
    <row r="661" spans="1:13" x14ac:dyDescent="0.2">
      <c r="A661" s="36" t="s">
        <v>144</v>
      </c>
      <c r="B661" s="121" t="s">
        <v>222</v>
      </c>
      <c r="C661" s="302" t="s">
        <v>1312</v>
      </c>
      <c r="D661" s="121" t="s">
        <v>42</v>
      </c>
      <c r="E661" s="276">
        <v>45937</v>
      </c>
      <c r="F661" s="121" t="s">
        <v>18</v>
      </c>
      <c r="G661" s="310">
        <v>8250133</v>
      </c>
      <c r="H661" s="311">
        <v>45943</v>
      </c>
      <c r="I661" s="39" t="s">
        <v>1313</v>
      </c>
      <c r="J661" s="306" t="s">
        <v>1314</v>
      </c>
      <c r="K661" s="290" t="s">
        <v>1315</v>
      </c>
      <c r="L661" s="312">
        <v>395199</v>
      </c>
      <c r="M661" s="350">
        <v>45931</v>
      </c>
    </row>
    <row r="662" spans="1:13" ht="25.5" x14ac:dyDescent="0.2">
      <c r="A662" s="36" t="s">
        <v>54</v>
      </c>
      <c r="B662" s="264" t="s">
        <v>149</v>
      </c>
      <c r="C662" s="272" t="s">
        <v>20</v>
      </c>
      <c r="D662" s="121" t="s">
        <v>42</v>
      </c>
      <c r="E662" s="269" t="s">
        <v>20</v>
      </c>
      <c r="F662" s="38" t="s">
        <v>19</v>
      </c>
      <c r="G662" s="266">
        <v>9250200</v>
      </c>
      <c r="H662" s="260">
        <v>45931</v>
      </c>
      <c r="I662" s="121" t="s">
        <v>1316</v>
      </c>
      <c r="J662" s="267" t="s">
        <v>140</v>
      </c>
      <c r="K662" s="268" t="s">
        <v>141</v>
      </c>
      <c r="L662" s="313">
        <v>202678</v>
      </c>
      <c r="M662" s="350">
        <v>45931</v>
      </c>
    </row>
    <row r="663" spans="1:13" ht="25.5" x14ac:dyDescent="0.2">
      <c r="A663" s="36" t="s">
        <v>54</v>
      </c>
      <c r="B663" s="50" t="s">
        <v>0</v>
      </c>
      <c r="C663" s="257" t="s">
        <v>113</v>
      </c>
      <c r="D663" s="112" t="s">
        <v>0</v>
      </c>
      <c r="E663" s="258">
        <v>45517</v>
      </c>
      <c r="F663" s="38" t="s">
        <v>19</v>
      </c>
      <c r="G663" s="266">
        <v>9250201</v>
      </c>
      <c r="H663" s="260">
        <v>45931</v>
      </c>
      <c r="I663" s="121" t="s">
        <v>121</v>
      </c>
      <c r="J663" s="261" t="s">
        <v>1169</v>
      </c>
      <c r="K663" s="262" t="s">
        <v>21</v>
      </c>
      <c r="L663" s="313">
        <v>156512</v>
      </c>
      <c r="M663" s="350">
        <v>45931</v>
      </c>
    </row>
    <row r="664" spans="1:13" ht="25.5" x14ac:dyDescent="0.2">
      <c r="A664" s="36" t="s">
        <v>54</v>
      </c>
      <c r="B664" s="50" t="s">
        <v>0</v>
      </c>
      <c r="C664" s="257" t="s">
        <v>113</v>
      </c>
      <c r="D664" s="112" t="s">
        <v>0</v>
      </c>
      <c r="E664" s="258">
        <v>45517</v>
      </c>
      <c r="F664" s="38" t="s">
        <v>19</v>
      </c>
      <c r="G664" s="266">
        <v>9250202</v>
      </c>
      <c r="H664" s="260">
        <v>45932</v>
      </c>
      <c r="I664" s="121" t="s">
        <v>121</v>
      </c>
      <c r="J664" s="261" t="s">
        <v>1169</v>
      </c>
      <c r="K664" s="262" t="s">
        <v>21</v>
      </c>
      <c r="L664" s="313">
        <v>256904</v>
      </c>
      <c r="M664" s="350">
        <v>45931</v>
      </c>
    </row>
    <row r="665" spans="1:13" ht="25.5" x14ac:dyDescent="0.2">
      <c r="A665" s="36" t="s">
        <v>54</v>
      </c>
      <c r="B665" s="50" t="s">
        <v>0</v>
      </c>
      <c r="C665" s="257" t="s">
        <v>113</v>
      </c>
      <c r="D665" s="112" t="s">
        <v>0</v>
      </c>
      <c r="E665" s="258">
        <v>45517</v>
      </c>
      <c r="F665" s="38" t="s">
        <v>19</v>
      </c>
      <c r="G665" s="266">
        <v>9250205</v>
      </c>
      <c r="H665" s="260">
        <v>45938</v>
      </c>
      <c r="I665" s="121" t="s">
        <v>160</v>
      </c>
      <c r="J665" s="261" t="s">
        <v>1169</v>
      </c>
      <c r="K665" s="262" t="s">
        <v>21</v>
      </c>
      <c r="L665" s="313">
        <v>657864</v>
      </c>
      <c r="M665" s="350">
        <v>45931</v>
      </c>
    </row>
    <row r="666" spans="1:13" ht="25.5" x14ac:dyDescent="0.2">
      <c r="A666" s="36" t="s">
        <v>54</v>
      </c>
      <c r="B666" s="50" t="s">
        <v>0</v>
      </c>
      <c r="C666" s="257" t="s">
        <v>113</v>
      </c>
      <c r="D666" s="112" t="s">
        <v>0</v>
      </c>
      <c r="E666" s="258">
        <v>45517</v>
      </c>
      <c r="F666" s="38" t="s">
        <v>19</v>
      </c>
      <c r="G666" s="266">
        <v>9250206</v>
      </c>
      <c r="H666" s="260">
        <v>45938</v>
      </c>
      <c r="I666" s="121" t="s">
        <v>160</v>
      </c>
      <c r="J666" s="261" t="s">
        <v>1169</v>
      </c>
      <c r="K666" s="262" t="s">
        <v>21</v>
      </c>
      <c r="L666" s="313">
        <v>781864</v>
      </c>
      <c r="M666" s="350">
        <v>45931</v>
      </c>
    </row>
    <row r="667" spans="1:13" ht="25.5" x14ac:dyDescent="0.2">
      <c r="A667" s="36" t="s">
        <v>54</v>
      </c>
      <c r="B667" s="264" t="s">
        <v>149</v>
      </c>
      <c r="C667" s="272" t="s">
        <v>20</v>
      </c>
      <c r="D667" s="121" t="s">
        <v>42</v>
      </c>
      <c r="E667" s="269" t="s">
        <v>20</v>
      </c>
      <c r="F667" s="38" t="s">
        <v>19</v>
      </c>
      <c r="G667" s="266">
        <v>9250208</v>
      </c>
      <c r="H667" s="260">
        <v>45939</v>
      </c>
      <c r="I667" s="121" t="s">
        <v>1317</v>
      </c>
      <c r="J667" s="267" t="s">
        <v>140</v>
      </c>
      <c r="K667" s="268" t="s">
        <v>141</v>
      </c>
      <c r="L667" s="313">
        <v>205156</v>
      </c>
      <c r="M667" s="350">
        <v>45931</v>
      </c>
    </row>
    <row r="668" spans="1:13" ht="38.25" x14ac:dyDescent="0.2">
      <c r="A668" s="36" t="s">
        <v>54</v>
      </c>
      <c r="B668" s="264" t="s">
        <v>149</v>
      </c>
      <c r="C668" s="272" t="s">
        <v>20</v>
      </c>
      <c r="D668" s="121" t="s">
        <v>42</v>
      </c>
      <c r="E668" s="269" t="s">
        <v>20</v>
      </c>
      <c r="F668" s="38" t="s">
        <v>19</v>
      </c>
      <c r="G668" s="266">
        <v>9250210</v>
      </c>
      <c r="H668" s="260">
        <v>45939</v>
      </c>
      <c r="I668" s="121" t="s">
        <v>1318</v>
      </c>
      <c r="J668" s="267" t="s">
        <v>434</v>
      </c>
      <c r="K668" s="268" t="s">
        <v>56</v>
      </c>
      <c r="L668" s="313">
        <v>104512</v>
      </c>
      <c r="M668" s="350">
        <v>45931</v>
      </c>
    </row>
    <row r="669" spans="1:13" ht="38.25" x14ac:dyDescent="0.2">
      <c r="A669" s="36" t="s">
        <v>54</v>
      </c>
      <c r="B669" s="264" t="s">
        <v>149</v>
      </c>
      <c r="C669" s="272" t="s">
        <v>20</v>
      </c>
      <c r="D669" s="121" t="s">
        <v>42</v>
      </c>
      <c r="E669" s="269" t="s">
        <v>20</v>
      </c>
      <c r="F669" s="38" t="s">
        <v>19</v>
      </c>
      <c r="G669" s="266">
        <v>9250211</v>
      </c>
      <c r="H669" s="260">
        <v>45939</v>
      </c>
      <c r="I669" s="121" t="s">
        <v>1319</v>
      </c>
      <c r="J669" s="267" t="s">
        <v>434</v>
      </c>
      <c r="K669" s="268" t="s">
        <v>56</v>
      </c>
      <c r="L669" s="313">
        <v>201110</v>
      </c>
      <c r="M669" s="350">
        <v>45931</v>
      </c>
    </row>
    <row r="670" spans="1:13" ht="25.5" x14ac:dyDescent="0.2">
      <c r="A670" s="36" t="s">
        <v>54</v>
      </c>
      <c r="B670" s="264" t="s">
        <v>149</v>
      </c>
      <c r="C670" s="272" t="s">
        <v>20</v>
      </c>
      <c r="D670" s="121" t="s">
        <v>42</v>
      </c>
      <c r="E670" s="269" t="s">
        <v>20</v>
      </c>
      <c r="F670" s="38" t="s">
        <v>19</v>
      </c>
      <c r="G670" s="266">
        <v>9250215</v>
      </c>
      <c r="H670" s="260">
        <v>45940</v>
      </c>
      <c r="I670" s="121" t="s">
        <v>1320</v>
      </c>
      <c r="J670" s="267" t="s">
        <v>1321</v>
      </c>
      <c r="K670" s="268" t="s">
        <v>1322</v>
      </c>
      <c r="L670" s="313">
        <v>157080</v>
      </c>
      <c r="M670" s="350">
        <v>45931</v>
      </c>
    </row>
    <row r="671" spans="1:13" ht="25.5" x14ac:dyDescent="0.2">
      <c r="A671" s="36" t="s">
        <v>54</v>
      </c>
      <c r="B671" s="50" t="s">
        <v>0</v>
      </c>
      <c r="C671" s="257" t="s">
        <v>113</v>
      </c>
      <c r="D671" s="112" t="s">
        <v>0</v>
      </c>
      <c r="E671" s="258">
        <v>45517</v>
      </c>
      <c r="F671" s="38" t="s">
        <v>19</v>
      </c>
      <c r="G671" s="266">
        <v>9250219</v>
      </c>
      <c r="H671" s="260">
        <v>45943</v>
      </c>
      <c r="I671" s="121" t="s">
        <v>160</v>
      </c>
      <c r="J671" s="261" t="s">
        <v>1169</v>
      </c>
      <c r="K671" s="262" t="s">
        <v>21</v>
      </c>
      <c r="L671" s="313">
        <v>114000</v>
      </c>
      <c r="M671" s="350">
        <v>45931</v>
      </c>
    </row>
    <row r="672" spans="1:13" ht="25.5" x14ac:dyDescent="0.2">
      <c r="A672" s="36" t="s">
        <v>54</v>
      </c>
      <c r="B672" s="50" t="s">
        <v>0</v>
      </c>
      <c r="C672" s="257" t="s">
        <v>113</v>
      </c>
      <c r="D672" s="112" t="s">
        <v>0</v>
      </c>
      <c r="E672" s="258">
        <v>45517</v>
      </c>
      <c r="F672" s="38" t="s">
        <v>19</v>
      </c>
      <c r="G672" s="266">
        <v>9250223</v>
      </c>
      <c r="H672" s="260">
        <v>45950</v>
      </c>
      <c r="I672" s="121" t="s">
        <v>160</v>
      </c>
      <c r="J672" s="261" t="s">
        <v>1169</v>
      </c>
      <c r="K672" s="262" t="s">
        <v>21</v>
      </c>
      <c r="L672" s="313">
        <v>706012</v>
      </c>
      <c r="M672" s="350">
        <v>45931</v>
      </c>
    </row>
    <row r="673" spans="1:13" ht="25.5" x14ac:dyDescent="0.2">
      <c r="A673" s="36" t="s">
        <v>54</v>
      </c>
      <c r="B673" s="50" t="s">
        <v>0</v>
      </c>
      <c r="C673" s="257" t="s">
        <v>113</v>
      </c>
      <c r="D673" s="112" t="s">
        <v>0</v>
      </c>
      <c r="E673" s="258">
        <v>45517</v>
      </c>
      <c r="F673" s="38" t="s">
        <v>19</v>
      </c>
      <c r="G673" s="266">
        <v>9250229</v>
      </c>
      <c r="H673" s="260">
        <v>45953</v>
      </c>
      <c r="I673" s="121" t="s">
        <v>121</v>
      </c>
      <c r="J673" s="261" t="s">
        <v>1169</v>
      </c>
      <c r="K673" s="262" t="s">
        <v>21</v>
      </c>
      <c r="L673" s="313">
        <v>697728</v>
      </c>
      <c r="M673" s="350">
        <v>45931</v>
      </c>
    </row>
    <row r="674" spans="1:13" ht="38.25" x14ac:dyDescent="0.2">
      <c r="A674" s="36" t="s">
        <v>54</v>
      </c>
      <c r="B674" s="264" t="s">
        <v>149</v>
      </c>
      <c r="C674" s="272" t="s">
        <v>20</v>
      </c>
      <c r="D674" s="121" t="s">
        <v>42</v>
      </c>
      <c r="E674" s="269" t="s">
        <v>20</v>
      </c>
      <c r="F674" s="38" t="s">
        <v>19</v>
      </c>
      <c r="G674" s="266">
        <v>9250233</v>
      </c>
      <c r="H674" s="260">
        <v>45957</v>
      </c>
      <c r="I674" s="121" t="s">
        <v>1323</v>
      </c>
      <c r="J674" s="267" t="s">
        <v>434</v>
      </c>
      <c r="K674" s="268" t="s">
        <v>56</v>
      </c>
      <c r="L674" s="313">
        <v>57152</v>
      </c>
      <c r="M674" s="350">
        <v>45931</v>
      </c>
    </row>
    <row r="675" spans="1:13" ht="25.5" x14ac:dyDescent="0.2">
      <c r="A675" s="36" t="s">
        <v>54</v>
      </c>
      <c r="B675" s="50" t="s">
        <v>0</v>
      </c>
      <c r="C675" s="257" t="s">
        <v>113</v>
      </c>
      <c r="D675" s="112" t="s">
        <v>0</v>
      </c>
      <c r="E675" s="258">
        <v>45517</v>
      </c>
      <c r="F675" s="38" t="s">
        <v>19</v>
      </c>
      <c r="G675" s="266">
        <v>9250235</v>
      </c>
      <c r="H675" s="260">
        <v>45957</v>
      </c>
      <c r="I675" s="121" t="s">
        <v>160</v>
      </c>
      <c r="J675" s="261" t="s">
        <v>1169</v>
      </c>
      <c r="K675" s="262" t="s">
        <v>21</v>
      </c>
      <c r="L675" s="313">
        <v>423666</v>
      </c>
      <c r="M675" s="350">
        <v>45931</v>
      </c>
    </row>
    <row r="676" spans="1:13" ht="25.5" x14ac:dyDescent="0.2">
      <c r="A676" s="36" t="s">
        <v>39</v>
      </c>
      <c r="B676" s="50" t="s">
        <v>0</v>
      </c>
      <c r="C676" s="257" t="s">
        <v>113</v>
      </c>
      <c r="D676" s="112" t="s">
        <v>0</v>
      </c>
      <c r="E676" s="258">
        <v>45517</v>
      </c>
      <c r="F676" s="38" t="s">
        <v>19</v>
      </c>
      <c r="G676" s="266">
        <v>19250137</v>
      </c>
      <c r="H676" s="314">
        <v>45933</v>
      </c>
      <c r="I676" s="39" t="s">
        <v>1324</v>
      </c>
      <c r="J676" s="261" t="s">
        <v>1169</v>
      </c>
      <c r="K676" s="262" t="s">
        <v>21</v>
      </c>
      <c r="L676" s="315">
        <v>230074</v>
      </c>
      <c r="M676" s="350">
        <v>45931</v>
      </c>
    </row>
    <row r="677" spans="1:13" ht="25.5" x14ac:dyDescent="0.2">
      <c r="A677" s="36" t="s">
        <v>39</v>
      </c>
      <c r="B677" s="50" t="s">
        <v>0</v>
      </c>
      <c r="C677" s="257" t="s">
        <v>113</v>
      </c>
      <c r="D677" s="112" t="s">
        <v>0</v>
      </c>
      <c r="E677" s="258">
        <v>45517</v>
      </c>
      <c r="F677" s="38" t="s">
        <v>19</v>
      </c>
      <c r="G677" s="266">
        <v>19250139</v>
      </c>
      <c r="H677" s="314">
        <v>45937</v>
      </c>
      <c r="I677" s="39" t="s">
        <v>1325</v>
      </c>
      <c r="J677" s="261" t="s">
        <v>1169</v>
      </c>
      <c r="K677" s="262" t="s">
        <v>21</v>
      </c>
      <c r="L677" s="315">
        <v>247102</v>
      </c>
      <c r="M677" s="350">
        <v>45931</v>
      </c>
    </row>
    <row r="678" spans="1:13" ht="25.5" x14ac:dyDescent="0.2">
      <c r="A678" s="36" t="s">
        <v>39</v>
      </c>
      <c r="B678" s="50" t="s">
        <v>0</v>
      </c>
      <c r="C678" s="257" t="s">
        <v>113</v>
      </c>
      <c r="D678" s="112" t="s">
        <v>0</v>
      </c>
      <c r="E678" s="258">
        <v>45517</v>
      </c>
      <c r="F678" s="38" t="s">
        <v>19</v>
      </c>
      <c r="G678" s="266">
        <v>19250140</v>
      </c>
      <c r="H678" s="314">
        <v>45937</v>
      </c>
      <c r="I678" s="39" t="s">
        <v>1326</v>
      </c>
      <c r="J678" s="261" t="s">
        <v>1169</v>
      </c>
      <c r="K678" s="262" t="s">
        <v>21</v>
      </c>
      <c r="L678" s="315">
        <v>173460</v>
      </c>
      <c r="M678" s="350">
        <v>45931</v>
      </c>
    </row>
    <row r="679" spans="1:13" ht="25.5" x14ac:dyDescent="0.2">
      <c r="A679" s="36" t="s">
        <v>39</v>
      </c>
      <c r="B679" s="264" t="s">
        <v>149</v>
      </c>
      <c r="C679" s="272" t="s">
        <v>20</v>
      </c>
      <c r="D679" s="121" t="s">
        <v>42</v>
      </c>
      <c r="E679" s="269" t="s">
        <v>20</v>
      </c>
      <c r="F679" s="38" t="s">
        <v>19</v>
      </c>
      <c r="G679" s="266">
        <v>19250143</v>
      </c>
      <c r="H679" s="314">
        <v>45938</v>
      </c>
      <c r="I679" s="39" t="s">
        <v>1327</v>
      </c>
      <c r="J679" s="261" t="s">
        <v>161</v>
      </c>
      <c r="K679" s="262" t="s">
        <v>23</v>
      </c>
      <c r="L679" s="315">
        <v>87408</v>
      </c>
      <c r="M679" s="350">
        <v>45931</v>
      </c>
    </row>
    <row r="680" spans="1:13" ht="25.5" x14ac:dyDescent="0.2">
      <c r="A680" s="36" t="s">
        <v>39</v>
      </c>
      <c r="B680" s="50" t="s">
        <v>0</v>
      </c>
      <c r="C680" s="257" t="s">
        <v>113</v>
      </c>
      <c r="D680" s="112" t="s">
        <v>0</v>
      </c>
      <c r="E680" s="258">
        <v>45517</v>
      </c>
      <c r="F680" s="38" t="s">
        <v>19</v>
      </c>
      <c r="G680" s="266">
        <v>19250144</v>
      </c>
      <c r="H680" s="314">
        <v>45938</v>
      </c>
      <c r="I680" s="39" t="s">
        <v>1328</v>
      </c>
      <c r="J680" s="261" t="s">
        <v>1169</v>
      </c>
      <c r="K680" s="262" t="s">
        <v>21</v>
      </c>
      <c r="L680" s="315">
        <v>173534</v>
      </c>
      <c r="M680" s="350">
        <v>45931</v>
      </c>
    </row>
    <row r="681" spans="1:13" ht="25.5" x14ac:dyDescent="0.2">
      <c r="A681" s="36" t="s">
        <v>39</v>
      </c>
      <c r="B681" s="264" t="s">
        <v>149</v>
      </c>
      <c r="C681" s="272" t="s">
        <v>20</v>
      </c>
      <c r="D681" s="121" t="s">
        <v>42</v>
      </c>
      <c r="E681" s="269" t="s">
        <v>20</v>
      </c>
      <c r="F681" s="38" t="s">
        <v>19</v>
      </c>
      <c r="G681" s="266">
        <v>19250145</v>
      </c>
      <c r="H681" s="314">
        <v>45938</v>
      </c>
      <c r="I681" s="39" t="s">
        <v>1329</v>
      </c>
      <c r="J681" s="261" t="s">
        <v>1330</v>
      </c>
      <c r="K681" s="262" t="s">
        <v>940</v>
      </c>
      <c r="L681" s="315">
        <v>107100</v>
      </c>
      <c r="M681" s="350">
        <v>45931</v>
      </c>
    </row>
    <row r="682" spans="1:13" ht="25.5" x14ac:dyDescent="0.2">
      <c r="A682" s="36" t="s">
        <v>39</v>
      </c>
      <c r="B682" s="50" t="s">
        <v>0</v>
      </c>
      <c r="C682" s="257" t="s">
        <v>113</v>
      </c>
      <c r="D682" s="112" t="s">
        <v>0</v>
      </c>
      <c r="E682" s="258">
        <v>45517</v>
      </c>
      <c r="F682" s="38" t="s">
        <v>19</v>
      </c>
      <c r="G682" s="266">
        <v>19250146</v>
      </c>
      <c r="H682" s="314">
        <v>45938</v>
      </c>
      <c r="I682" s="39" t="s">
        <v>1331</v>
      </c>
      <c r="J682" s="261" t="s">
        <v>1169</v>
      </c>
      <c r="K682" s="262" t="s">
        <v>21</v>
      </c>
      <c r="L682" s="315">
        <v>318082</v>
      </c>
      <c r="M682" s="350">
        <v>45931</v>
      </c>
    </row>
    <row r="683" spans="1:13" ht="25.5" x14ac:dyDescent="0.2">
      <c r="A683" s="36" t="s">
        <v>39</v>
      </c>
      <c r="B683" s="50" t="s">
        <v>0</v>
      </c>
      <c r="C683" s="257" t="s">
        <v>113</v>
      </c>
      <c r="D683" s="112" t="s">
        <v>0</v>
      </c>
      <c r="E683" s="258">
        <v>45517</v>
      </c>
      <c r="F683" s="38" t="s">
        <v>19</v>
      </c>
      <c r="G683" s="266">
        <v>19250148</v>
      </c>
      <c r="H683" s="314">
        <v>45940</v>
      </c>
      <c r="I683" s="39" t="s">
        <v>1332</v>
      </c>
      <c r="J683" s="261" t="s">
        <v>1169</v>
      </c>
      <c r="K683" s="262" t="s">
        <v>21</v>
      </c>
      <c r="L683" s="315">
        <v>200392</v>
      </c>
      <c r="M683" s="350">
        <v>45931</v>
      </c>
    </row>
    <row r="684" spans="1:13" ht="25.5" x14ac:dyDescent="0.2">
      <c r="A684" s="36" t="s">
        <v>39</v>
      </c>
      <c r="B684" s="50" t="s">
        <v>0</v>
      </c>
      <c r="C684" s="257" t="s">
        <v>113</v>
      </c>
      <c r="D684" s="112" t="s">
        <v>0</v>
      </c>
      <c r="E684" s="258">
        <v>45517</v>
      </c>
      <c r="F684" s="38" t="s">
        <v>19</v>
      </c>
      <c r="G684" s="266">
        <v>19250149</v>
      </c>
      <c r="H684" s="314">
        <v>45947</v>
      </c>
      <c r="I684" s="39" t="s">
        <v>1333</v>
      </c>
      <c r="J684" s="261" t="s">
        <v>1169</v>
      </c>
      <c r="K684" s="262" t="s">
        <v>21</v>
      </c>
      <c r="L684" s="315">
        <v>196416</v>
      </c>
      <c r="M684" s="350">
        <v>45931</v>
      </c>
    </row>
    <row r="685" spans="1:13" ht="25.5" x14ac:dyDescent="0.2">
      <c r="A685" s="36" t="s">
        <v>39</v>
      </c>
      <c r="B685" s="50" t="s">
        <v>0</v>
      </c>
      <c r="C685" s="257" t="s">
        <v>113</v>
      </c>
      <c r="D685" s="112" t="s">
        <v>0</v>
      </c>
      <c r="E685" s="258">
        <v>45517</v>
      </c>
      <c r="F685" s="38" t="s">
        <v>19</v>
      </c>
      <c r="G685" s="266">
        <v>19250150</v>
      </c>
      <c r="H685" s="314">
        <v>45953</v>
      </c>
      <c r="I685" s="39" t="s">
        <v>1334</v>
      </c>
      <c r="J685" s="261" t="s">
        <v>1169</v>
      </c>
      <c r="K685" s="262" t="s">
        <v>21</v>
      </c>
      <c r="L685" s="315">
        <v>223376</v>
      </c>
      <c r="M685" s="350">
        <v>45931</v>
      </c>
    </row>
    <row r="686" spans="1:13" ht="25.5" x14ac:dyDescent="0.2">
      <c r="A686" s="36" t="s">
        <v>39</v>
      </c>
      <c r="B686" s="50" t="s">
        <v>0</v>
      </c>
      <c r="C686" s="257" t="s">
        <v>113</v>
      </c>
      <c r="D686" s="112" t="s">
        <v>0</v>
      </c>
      <c r="E686" s="258">
        <v>45517</v>
      </c>
      <c r="F686" s="38" t="s">
        <v>19</v>
      </c>
      <c r="G686" s="266">
        <v>19250151</v>
      </c>
      <c r="H686" s="314">
        <v>45954</v>
      </c>
      <c r="I686" s="39" t="s">
        <v>1335</v>
      </c>
      <c r="J686" s="261" t="s">
        <v>1169</v>
      </c>
      <c r="K686" s="262" t="s">
        <v>21</v>
      </c>
      <c r="L686" s="315">
        <v>311750</v>
      </c>
      <c r="M686" s="350">
        <v>45931</v>
      </c>
    </row>
    <row r="687" spans="1:13" ht="25.5" x14ac:dyDescent="0.2">
      <c r="A687" s="36" t="s">
        <v>39</v>
      </c>
      <c r="B687" s="50" t="s">
        <v>0</v>
      </c>
      <c r="C687" s="257" t="s">
        <v>113</v>
      </c>
      <c r="D687" s="112" t="s">
        <v>0</v>
      </c>
      <c r="E687" s="258">
        <v>45517</v>
      </c>
      <c r="F687" s="38" t="s">
        <v>19</v>
      </c>
      <c r="G687" s="266">
        <v>19250152</v>
      </c>
      <c r="H687" s="314">
        <v>45954</v>
      </c>
      <c r="I687" s="39" t="s">
        <v>1336</v>
      </c>
      <c r="J687" s="261" t="s">
        <v>1169</v>
      </c>
      <c r="K687" s="262" t="s">
        <v>21</v>
      </c>
      <c r="L687" s="315">
        <v>252894</v>
      </c>
      <c r="M687" s="350">
        <v>45931</v>
      </c>
    </row>
    <row r="688" spans="1:13" ht="25.5" x14ac:dyDescent="0.2">
      <c r="A688" s="36" t="s">
        <v>39</v>
      </c>
      <c r="B688" s="50" t="s">
        <v>0</v>
      </c>
      <c r="C688" s="257" t="s">
        <v>113</v>
      </c>
      <c r="D688" s="112" t="s">
        <v>0</v>
      </c>
      <c r="E688" s="258">
        <v>45517</v>
      </c>
      <c r="F688" s="38" t="s">
        <v>19</v>
      </c>
      <c r="G688" s="266">
        <v>19250155</v>
      </c>
      <c r="H688" s="314">
        <v>45959</v>
      </c>
      <c r="I688" s="39" t="s">
        <v>1337</v>
      </c>
      <c r="J688" s="261" t="s">
        <v>1169</v>
      </c>
      <c r="K688" s="262" t="s">
        <v>21</v>
      </c>
      <c r="L688" s="315">
        <v>671486</v>
      </c>
      <c r="M688" s="350">
        <v>45931</v>
      </c>
    </row>
    <row r="689" spans="1:13" ht="25.5" x14ac:dyDescent="0.2">
      <c r="A689" s="36" t="s">
        <v>39</v>
      </c>
      <c r="B689" s="264" t="s">
        <v>149</v>
      </c>
      <c r="C689" s="272" t="s">
        <v>20</v>
      </c>
      <c r="D689" s="121" t="s">
        <v>42</v>
      </c>
      <c r="E689" s="269" t="s">
        <v>20</v>
      </c>
      <c r="F689" s="38" t="s">
        <v>19</v>
      </c>
      <c r="G689" s="266">
        <v>19250156</v>
      </c>
      <c r="H689" s="314">
        <v>45959</v>
      </c>
      <c r="I689" s="39" t="s">
        <v>1338</v>
      </c>
      <c r="J689" s="261" t="s">
        <v>161</v>
      </c>
      <c r="K689" s="262" t="s">
        <v>23</v>
      </c>
      <c r="L689" s="315">
        <v>156740</v>
      </c>
      <c r="M689" s="350">
        <v>45931</v>
      </c>
    </row>
    <row r="690" spans="1:13" ht="25.5" x14ac:dyDescent="0.2">
      <c r="A690" s="36" t="s">
        <v>38</v>
      </c>
      <c r="B690" s="50" t="s">
        <v>0</v>
      </c>
      <c r="C690" s="257" t="s">
        <v>113</v>
      </c>
      <c r="D690" s="112" t="s">
        <v>0</v>
      </c>
      <c r="E690" s="258">
        <v>45517</v>
      </c>
      <c r="F690" s="38" t="s">
        <v>19</v>
      </c>
      <c r="G690" s="282">
        <v>10250210</v>
      </c>
      <c r="H690" s="316">
        <v>45932</v>
      </c>
      <c r="I690" s="317" t="s">
        <v>1339</v>
      </c>
      <c r="J690" s="261" t="s">
        <v>1169</v>
      </c>
      <c r="K690" s="262" t="s">
        <v>21</v>
      </c>
      <c r="L690" s="318">
        <v>64000</v>
      </c>
      <c r="M690" s="350">
        <v>45931</v>
      </c>
    </row>
    <row r="691" spans="1:13" ht="25.5" x14ac:dyDescent="0.2">
      <c r="A691" s="36" t="s">
        <v>38</v>
      </c>
      <c r="B691" s="50" t="s">
        <v>0</v>
      </c>
      <c r="C691" s="257" t="s">
        <v>113</v>
      </c>
      <c r="D691" s="112" t="s">
        <v>0</v>
      </c>
      <c r="E691" s="258">
        <v>45517</v>
      </c>
      <c r="F691" s="38" t="s">
        <v>19</v>
      </c>
      <c r="G691" s="282">
        <v>10250211</v>
      </c>
      <c r="H691" s="316">
        <v>45932</v>
      </c>
      <c r="I691" s="317" t="s">
        <v>1340</v>
      </c>
      <c r="J691" s="261" t="s">
        <v>1169</v>
      </c>
      <c r="K691" s="262" t="s">
        <v>21</v>
      </c>
      <c r="L691" s="318">
        <v>369904</v>
      </c>
      <c r="M691" s="350">
        <v>45931</v>
      </c>
    </row>
    <row r="692" spans="1:13" ht="25.5" x14ac:dyDescent="0.2">
      <c r="A692" s="36" t="s">
        <v>38</v>
      </c>
      <c r="B692" s="50" t="s">
        <v>0</v>
      </c>
      <c r="C692" s="257" t="s">
        <v>113</v>
      </c>
      <c r="D692" s="112" t="s">
        <v>0</v>
      </c>
      <c r="E692" s="258">
        <v>45517</v>
      </c>
      <c r="F692" s="38" t="s">
        <v>19</v>
      </c>
      <c r="G692" s="282">
        <v>10250212</v>
      </c>
      <c r="H692" s="316">
        <v>45932</v>
      </c>
      <c r="I692" s="317" t="s">
        <v>1341</v>
      </c>
      <c r="J692" s="261" t="s">
        <v>1169</v>
      </c>
      <c r="K692" s="262" t="s">
        <v>21</v>
      </c>
      <c r="L692" s="318">
        <v>265904</v>
      </c>
      <c r="M692" s="350">
        <v>45931</v>
      </c>
    </row>
    <row r="693" spans="1:13" ht="25.5" x14ac:dyDescent="0.2">
      <c r="A693" s="36" t="s">
        <v>38</v>
      </c>
      <c r="B693" s="50" t="s">
        <v>0</v>
      </c>
      <c r="C693" s="257" t="s">
        <v>113</v>
      </c>
      <c r="D693" s="112" t="s">
        <v>0</v>
      </c>
      <c r="E693" s="258">
        <v>45517</v>
      </c>
      <c r="F693" s="38" t="s">
        <v>19</v>
      </c>
      <c r="G693" s="282">
        <v>10250213</v>
      </c>
      <c r="H693" s="316">
        <v>45932</v>
      </c>
      <c r="I693" s="317" t="s">
        <v>1341</v>
      </c>
      <c r="J693" s="261" t="s">
        <v>1169</v>
      </c>
      <c r="K693" s="262" t="s">
        <v>21</v>
      </c>
      <c r="L693" s="318">
        <v>289904</v>
      </c>
      <c r="M693" s="350">
        <v>45931</v>
      </c>
    </row>
    <row r="694" spans="1:13" ht="25.5" x14ac:dyDescent="0.2">
      <c r="A694" s="36" t="s">
        <v>38</v>
      </c>
      <c r="B694" s="50" t="s">
        <v>0</v>
      </c>
      <c r="C694" s="257" t="s">
        <v>113</v>
      </c>
      <c r="D694" s="112" t="s">
        <v>0</v>
      </c>
      <c r="E694" s="258">
        <v>45517</v>
      </c>
      <c r="F694" s="38" t="s">
        <v>19</v>
      </c>
      <c r="G694" s="282">
        <v>10250214</v>
      </c>
      <c r="H694" s="316">
        <v>45933</v>
      </c>
      <c r="I694" s="317" t="s">
        <v>1342</v>
      </c>
      <c r="J694" s="261" t="s">
        <v>1169</v>
      </c>
      <c r="K694" s="262" t="s">
        <v>21</v>
      </c>
      <c r="L694" s="318">
        <v>176686</v>
      </c>
      <c r="M694" s="350">
        <v>45931</v>
      </c>
    </row>
    <row r="695" spans="1:13" ht="25.5" x14ac:dyDescent="0.2">
      <c r="A695" s="36" t="s">
        <v>38</v>
      </c>
      <c r="B695" s="50" t="s">
        <v>0</v>
      </c>
      <c r="C695" s="257" t="s">
        <v>113</v>
      </c>
      <c r="D695" s="112" t="s">
        <v>0</v>
      </c>
      <c r="E695" s="258">
        <v>45517</v>
      </c>
      <c r="F695" s="38" t="s">
        <v>19</v>
      </c>
      <c r="G695" s="282">
        <v>10250215</v>
      </c>
      <c r="H695" s="316">
        <v>45933</v>
      </c>
      <c r="I695" s="317" t="s">
        <v>1343</v>
      </c>
      <c r="J695" s="261" t="s">
        <v>1169</v>
      </c>
      <c r="K695" s="262" t="s">
        <v>21</v>
      </c>
      <c r="L695" s="318">
        <v>167960</v>
      </c>
      <c r="M695" s="350">
        <v>45931</v>
      </c>
    </row>
    <row r="696" spans="1:13" ht="25.5" x14ac:dyDescent="0.2">
      <c r="A696" s="36" t="s">
        <v>38</v>
      </c>
      <c r="B696" s="50" t="s">
        <v>0</v>
      </c>
      <c r="C696" s="257" t="s">
        <v>113</v>
      </c>
      <c r="D696" s="112" t="s">
        <v>0</v>
      </c>
      <c r="E696" s="258">
        <v>45517</v>
      </c>
      <c r="F696" s="38" t="s">
        <v>19</v>
      </c>
      <c r="G696" s="282">
        <v>10250216</v>
      </c>
      <c r="H696" s="316">
        <v>45933</v>
      </c>
      <c r="I696" s="317" t="s">
        <v>1344</v>
      </c>
      <c r="J696" s="261" t="s">
        <v>1169</v>
      </c>
      <c r="K696" s="262" t="s">
        <v>21</v>
      </c>
      <c r="L696" s="318">
        <v>434790</v>
      </c>
      <c r="M696" s="350">
        <v>45931</v>
      </c>
    </row>
    <row r="697" spans="1:13" ht="25.5" x14ac:dyDescent="0.2">
      <c r="A697" s="36" t="s">
        <v>38</v>
      </c>
      <c r="B697" s="50" t="s">
        <v>0</v>
      </c>
      <c r="C697" s="257" t="s">
        <v>113</v>
      </c>
      <c r="D697" s="112" t="s">
        <v>0</v>
      </c>
      <c r="E697" s="258">
        <v>45517</v>
      </c>
      <c r="F697" s="38" t="s">
        <v>19</v>
      </c>
      <c r="G697" s="282">
        <v>10250217</v>
      </c>
      <c r="H697" s="316">
        <v>45933</v>
      </c>
      <c r="I697" s="317" t="s">
        <v>1344</v>
      </c>
      <c r="J697" s="261" t="s">
        <v>1169</v>
      </c>
      <c r="K697" s="262" t="s">
        <v>21</v>
      </c>
      <c r="L697" s="318">
        <v>458790</v>
      </c>
      <c r="M697" s="350">
        <v>45931</v>
      </c>
    </row>
    <row r="698" spans="1:13" ht="25.5" x14ac:dyDescent="0.2">
      <c r="A698" s="36" t="s">
        <v>38</v>
      </c>
      <c r="B698" s="50" t="s">
        <v>0</v>
      </c>
      <c r="C698" s="257" t="s">
        <v>113</v>
      </c>
      <c r="D698" s="112" t="s">
        <v>0</v>
      </c>
      <c r="E698" s="258">
        <v>45517</v>
      </c>
      <c r="F698" s="38" t="s">
        <v>19</v>
      </c>
      <c r="G698" s="282">
        <v>10250218</v>
      </c>
      <c r="H698" s="316">
        <v>45936</v>
      </c>
      <c r="I698" s="317" t="s">
        <v>1343</v>
      </c>
      <c r="J698" s="261" t="s">
        <v>1169</v>
      </c>
      <c r="K698" s="262" t="s">
        <v>21</v>
      </c>
      <c r="L698" s="318">
        <v>167960</v>
      </c>
      <c r="M698" s="350">
        <v>45931</v>
      </c>
    </row>
    <row r="699" spans="1:13" ht="25.5" x14ac:dyDescent="0.2">
      <c r="A699" s="36" t="s">
        <v>38</v>
      </c>
      <c r="B699" s="50" t="s">
        <v>0</v>
      </c>
      <c r="C699" s="257" t="s">
        <v>113</v>
      </c>
      <c r="D699" s="112" t="s">
        <v>0</v>
      </c>
      <c r="E699" s="258">
        <v>45517</v>
      </c>
      <c r="F699" s="38" t="s">
        <v>19</v>
      </c>
      <c r="G699" s="282">
        <v>10250219</v>
      </c>
      <c r="H699" s="316">
        <v>45937</v>
      </c>
      <c r="I699" s="317" t="s">
        <v>1345</v>
      </c>
      <c r="J699" s="261" t="s">
        <v>1169</v>
      </c>
      <c r="K699" s="262" t="s">
        <v>21</v>
      </c>
      <c r="L699" s="318">
        <v>209102</v>
      </c>
      <c r="M699" s="350">
        <v>45931</v>
      </c>
    </row>
    <row r="700" spans="1:13" ht="25.5" x14ac:dyDescent="0.2">
      <c r="A700" s="36" t="s">
        <v>38</v>
      </c>
      <c r="B700" s="50" t="s">
        <v>0</v>
      </c>
      <c r="C700" s="257" t="s">
        <v>113</v>
      </c>
      <c r="D700" s="112" t="s">
        <v>0</v>
      </c>
      <c r="E700" s="258">
        <v>45517</v>
      </c>
      <c r="F700" s="38" t="s">
        <v>19</v>
      </c>
      <c r="G700" s="282">
        <v>10250220</v>
      </c>
      <c r="H700" s="316">
        <v>45937</v>
      </c>
      <c r="I700" s="317" t="s">
        <v>1345</v>
      </c>
      <c r="J700" s="261" t="s">
        <v>1169</v>
      </c>
      <c r="K700" s="262" t="s">
        <v>21</v>
      </c>
      <c r="L700" s="318">
        <v>209102</v>
      </c>
      <c r="M700" s="350">
        <v>45931</v>
      </c>
    </row>
    <row r="701" spans="1:13" ht="25.5" x14ac:dyDescent="0.2">
      <c r="A701" s="36" t="s">
        <v>38</v>
      </c>
      <c r="B701" s="50" t="s">
        <v>0</v>
      </c>
      <c r="C701" s="257" t="s">
        <v>113</v>
      </c>
      <c r="D701" s="112" t="s">
        <v>0</v>
      </c>
      <c r="E701" s="258">
        <v>45517</v>
      </c>
      <c r="F701" s="38" t="s">
        <v>19</v>
      </c>
      <c r="G701" s="282">
        <v>10250223</v>
      </c>
      <c r="H701" s="316">
        <v>45939</v>
      </c>
      <c r="I701" s="317" t="s">
        <v>1346</v>
      </c>
      <c r="J701" s="261" t="s">
        <v>1169</v>
      </c>
      <c r="K701" s="262" t="s">
        <v>21</v>
      </c>
      <c r="L701" s="318">
        <v>485818</v>
      </c>
      <c r="M701" s="350">
        <v>45931</v>
      </c>
    </row>
    <row r="702" spans="1:13" ht="25.5" x14ac:dyDescent="0.2">
      <c r="A702" s="36" t="s">
        <v>38</v>
      </c>
      <c r="B702" s="50" t="s">
        <v>0</v>
      </c>
      <c r="C702" s="257" t="s">
        <v>113</v>
      </c>
      <c r="D702" s="112" t="s">
        <v>0</v>
      </c>
      <c r="E702" s="258">
        <v>45517</v>
      </c>
      <c r="F702" s="38" t="s">
        <v>19</v>
      </c>
      <c r="G702" s="282">
        <v>10250224</v>
      </c>
      <c r="H702" s="316">
        <v>45940</v>
      </c>
      <c r="I702" s="317" t="s">
        <v>1347</v>
      </c>
      <c r="J702" s="261" t="s">
        <v>1169</v>
      </c>
      <c r="K702" s="262" t="s">
        <v>21</v>
      </c>
      <c r="L702" s="318">
        <v>332648</v>
      </c>
      <c r="M702" s="350">
        <v>45931</v>
      </c>
    </row>
    <row r="703" spans="1:13" ht="25.5" x14ac:dyDescent="0.2">
      <c r="A703" s="36" t="s">
        <v>38</v>
      </c>
      <c r="B703" s="264" t="s">
        <v>149</v>
      </c>
      <c r="C703" s="265" t="s">
        <v>12</v>
      </c>
      <c r="D703" s="121" t="s">
        <v>42</v>
      </c>
      <c r="E703" s="266" t="s">
        <v>12</v>
      </c>
      <c r="F703" s="38" t="s">
        <v>19</v>
      </c>
      <c r="G703" s="282">
        <v>10250226</v>
      </c>
      <c r="H703" s="316">
        <v>45944</v>
      </c>
      <c r="I703" s="317" t="s">
        <v>1348</v>
      </c>
      <c r="J703" s="319" t="s">
        <v>1349</v>
      </c>
      <c r="K703" s="320" t="s">
        <v>23</v>
      </c>
      <c r="L703" s="318">
        <v>110000</v>
      </c>
      <c r="M703" s="350">
        <v>45931</v>
      </c>
    </row>
    <row r="704" spans="1:13" ht="25.5" x14ac:dyDescent="0.2">
      <c r="A704" s="36" t="s">
        <v>38</v>
      </c>
      <c r="B704" s="50" t="s">
        <v>0</v>
      </c>
      <c r="C704" s="257" t="s">
        <v>113</v>
      </c>
      <c r="D704" s="112" t="s">
        <v>0</v>
      </c>
      <c r="E704" s="258">
        <v>45517</v>
      </c>
      <c r="F704" s="38" t="s">
        <v>19</v>
      </c>
      <c r="G704" s="282">
        <v>10250230</v>
      </c>
      <c r="H704" s="316">
        <v>45945</v>
      </c>
      <c r="I704" s="317" t="s">
        <v>1350</v>
      </c>
      <c r="J704" s="261" t="s">
        <v>1169</v>
      </c>
      <c r="K704" s="262" t="s">
        <v>21</v>
      </c>
      <c r="L704" s="318">
        <v>388864</v>
      </c>
      <c r="M704" s="350">
        <v>45931</v>
      </c>
    </row>
    <row r="705" spans="1:13" ht="25.5" x14ac:dyDescent="0.2">
      <c r="A705" s="36" t="s">
        <v>38</v>
      </c>
      <c r="B705" s="50" t="s">
        <v>0</v>
      </c>
      <c r="C705" s="257" t="s">
        <v>113</v>
      </c>
      <c r="D705" s="112" t="s">
        <v>0</v>
      </c>
      <c r="E705" s="258">
        <v>45517</v>
      </c>
      <c r="F705" s="38" t="s">
        <v>19</v>
      </c>
      <c r="G705" s="282">
        <v>10250231</v>
      </c>
      <c r="H705" s="316">
        <v>45945</v>
      </c>
      <c r="I705" s="317" t="s">
        <v>1350</v>
      </c>
      <c r="J705" s="261" t="s">
        <v>1169</v>
      </c>
      <c r="K705" s="262" t="s">
        <v>21</v>
      </c>
      <c r="L705" s="318">
        <v>388864</v>
      </c>
      <c r="M705" s="350">
        <v>45931</v>
      </c>
    </row>
    <row r="706" spans="1:13" ht="25.5" x14ac:dyDescent="0.2">
      <c r="A706" s="36" t="s">
        <v>38</v>
      </c>
      <c r="B706" s="50" t="s">
        <v>0</v>
      </c>
      <c r="C706" s="257" t="s">
        <v>113</v>
      </c>
      <c r="D706" s="112" t="s">
        <v>0</v>
      </c>
      <c r="E706" s="258">
        <v>45517</v>
      </c>
      <c r="F706" s="38" t="s">
        <v>19</v>
      </c>
      <c r="G706" s="282">
        <v>10250232</v>
      </c>
      <c r="H706" s="316">
        <v>45946</v>
      </c>
      <c r="I706" s="317" t="s">
        <v>1351</v>
      </c>
      <c r="J706" s="261" t="s">
        <v>1169</v>
      </c>
      <c r="K706" s="262" t="s">
        <v>21</v>
      </c>
      <c r="L706" s="318">
        <v>331978</v>
      </c>
      <c r="M706" s="350">
        <v>45931</v>
      </c>
    </row>
    <row r="707" spans="1:13" ht="25.5" x14ac:dyDescent="0.2">
      <c r="A707" s="36" t="s">
        <v>38</v>
      </c>
      <c r="B707" s="50" t="s">
        <v>0</v>
      </c>
      <c r="C707" s="257" t="s">
        <v>113</v>
      </c>
      <c r="D707" s="112" t="s">
        <v>0</v>
      </c>
      <c r="E707" s="258">
        <v>45517</v>
      </c>
      <c r="F707" s="38" t="s">
        <v>19</v>
      </c>
      <c r="G707" s="282">
        <v>10250233</v>
      </c>
      <c r="H707" s="316">
        <v>45946</v>
      </c>
      <c r="I707" s="317" t="s">
        <v>1347</v>
      </c>
      <c r="J707" s="261" t="s">
        <v>1169</v>
      </c>
      <c r="K707" s="262" t="s">
        <v>21</v>
      </c>
      <c r="L707" s="318">
        <v>415978</v>
      </c>
      <c r="M707" s="350">
        <v>45931</v>
      </c>
    </row>
    <row r="708" spans="1:13" ht="25.5" x14ac:dyDescent="0.2">
      <c r="A708" s="36" t="s">
        <v>38</v>
      </c>
      <c r="B708" s="50" t="s">
        <v>0</v>
      </c>
      <c r="C708" s="257" t="s">
        <v>113</v>
      </c>
      <c r="D708" s="112" t="s">
        <v>0</v>
      </c>
      <c r="E708" s="258">
        <v>45517</v>
      </c>
      <c r="F708" s="38" t="s">
        <v>19</v>
      </c>
      <c r="G708" s="282">
        <v>10250234</v>
      </c>
      <c r="H708" s="316">
        <v>45947</v>
      </c>
      <c r="I708" s="317" t="s">
        <v>1352</v>
      </c>
      <c r="J708" s="261" t="s">
        <v>1169</v>
      </c>
      <c r="K708" s="262" t="s">
        <v>21</v>
      </c>
      <c r="L708" s="318">
        <v>302006</v>
      </c>
      <c r="M708" s="350">
        <v>45931</v>
      </c>
    </row>
    <row r="709" spans="1:13" ht="25.5" x14ac:dyDescent="0.2">
      <c r="A709" s="36" t="s">
        <v>38</v>
      </c>
      <c r="B709" s="50" t="s">
        <v>0</v>
      </c>
      <c r="C709" s="257" t="s">
        <v>113</v>
      </c>
      <c r="D709" s="112" t="s">
        <v>0</v>
      </c>
      <c r="E709" s="258">
        <v>45517</v>
      </c>
      <c r="F709" s="38" t="s">
        <v>19</v>
      </c>
      <c r="G709" s="282">
        <v>10250235</v>
      </c>
      <c r="H709" s="316">
        <v>45947</v>
      </c>
      <c r="I709" s="317" t="s">
        <v>1353</v>
      </c>
      <c r="J709" s="261" t="s">
        <v>1169</v>
      </c>
      <c r="K709" s="262" t="s">
        <v>21</v>
      </c>
      <c r="L709" s="318">
        <v>280006</v>
      </c>
      <c r="M709" s="350">
        <v>45931</v>
      </c>
    </row>
    <row r="710" spans="1:13" ht="25.5" x14ac:dyDescent="0.2">
      <c r="A710" s="36" t="s">
        <v>38</v>
      </c>
      <c r="B710" s="50" t="s">
        <v>0</v>
      </c>
      <c r="C710" s="257" t="s">
        <v>113</v>
      </c>
      <c r="D710" s="112" t="s">
        <v>0</v>
      </c>
      <c r="E710" s="258">
        <v>45517</v>
      </c>
      <c r="F710" s="38" t="s">
        <v>19</v>
      </c>
      <c r="G710" s="282">
        <v>10250236</v>
      </c>
      <c r="H710" s="316">
        <v>45947</v>
      </c>
      <c r="I710" s="317" t="s">
        <v>1354</v>
      </c>
      <c r="J710" s="261" t="s">
        <v>1169</v>
      </c>
      <c r="K710" s="262" t="s">
        <v>21</v>
      </c>
      <c r="L710" s="318">
        <v>186006</v>
      </c>
      <c r="M710" s="350">
        <v>45931</v>
      </c>
    </row>
    <row r="711" spans="1:13" ht="25.5" x14ac:dyDescent="0.2">
      <c r="A711" s="36" t="s">
        <v>38</v>
      </c>
      <c r="B711" s="50" t="s">
        <v>0</v>
      </c>
      <c r="C711" s="257" t="s">
        <v>113</v>
      </c>
      <c r="D711" s="112" t="s">
        <v>0</v>
      </c>
      <c r="E711" s="258">
        <v>45517</v>
      </c>
      <c r="F711" s="38" t="s">
        <v>19</v>
      </c>
      <c r="G711" s="282">
        <v>10250237</v>
      </c>
      <c r="H711" s="316">
        <v>45951</v>
      </c>
      <c r="I711" s="317" t="s">
        <v>1355</v>
      </c>
      <c r="J711" s="261" t="s">
        <v>1169</v>
      </c>
      <c r="K711" s="262" t="s">
        <v>21</v>
      </c>
      <c r="L711" s="318">
        <v>35980</v>
      </c>
      <c r="M711" s="350">
        <v>45931</v>
      </c>
    </row>
    <row r="712" spans="1:13" ht="25.5" x14ac:dyDescent="0.2">
      <c r="A712" s="36" t="s">
        <v>38</v>
      </c>
      <c r="B712" s="50" t="s">
        <v>0</v>
      </c>
      <c r="C712" s="257" t="s">
        <v>113</v>
      </c>
      <c r="D712" s="112" t="s">
        <v>0</v>
      </c>
      <c r="E712" s="258">
        <v>45517</v>
      </c>
      <c r="F712" s="38" t="s">
        <v>19</v>
      </c>
      <c r="G712" s="282">
        <v>10250238</v>
      </c>
      <c r="H712" s="316">
        <v>45951</v>
      </c>
      <c r="I712" s="317" t="s">
        <v>1356</v>
      </c>
      <c r="J712" s="261" t="s">
        <v>1169</v>
      </c>
      <c r="K712" s="262" t="s">
        <v>21</v>
      </c>
      <c r="L712" s="318">
        <v>145096</v>
      </c>
      <c r="M712" s="350">
        <v>45931</v>
      </c>
    </row>
    <row r="713" spans="1:13" ht="25.5" x14ac:dyDescent="0.2">
      <c r="A713" s="36" t="s">
        <v>38</v>
      </c>
      <c r="B713" s="50" t="s">
        <v>0</v>
      </c>
      <c r="C713" s="257" t="s">
        <v>113</v>
      </c>
      <c r="D713" s="112" t="s">
        <v>0</v>
      </c>
      <c r="E713" s="258">
        <v>45517</v>
      </c>
      <c r="F713" s="38" t="s">
        <v>19</v>
      </c>
      <c r="G713" s="282">
        <v>10250240</v>
      </c>
      <c r="H713" s="316">
        <v>45952</v>
      </c>
      <c r="I713" s="317" t="s">
        <v>1357</v>
      </c>
      <c r="J713" s="261" t="s">
        <v>1169</v>
      </c>
      <c r="K713" s="262" t="s">
        <v>21</v>
      </c>
      <c r="L713" s="318">
        <v>165108</v>
      </c>
      <c r="M713" s="350">
        <v>45931</v>
      </c>
    </row>
    <row r="714" spans="1:13" ht="38.25" x14ac:dyDescent="0.2">
      <c r="A714" s="36" t="s">
        <v>29</v>
      </c>
      <c r="B714" s="50" t="s">
        <v>0</v>
      </c>
      <c r="C714" s="257" t="s">
        <v>113</v>
      </c>
      <c r="D714" s="112" t="s">
        <v>0</v>
      </c>
      <c r="E714" s="258">
        <v>45517</v>
      </c>
      <c r="F714" s="121" t="s">
        <v>18</v>
      </c>
      <c r="G714" s="321">
        <v>1125214</v>
      </c>
      <c r="H714" s="322">
        <v>45938</v>
      </c>
      <c r="I714" s="264" t="s">
        <v>1358</v>
      </c>
      <c r="J714" s="261" t="s">
        <v>1169</v>
      </c>
      <c r="K714" s="262" t="s">
        <v>21</v>
      </c>
      <c r="L714" s="323">
        <v>424204</v>
      </c>
      <c r="M714" s="350">
        <v>45931</v>
      </c>
    </row>
    <row r="715" spans="1:13" ht="38.25" x14ac:dyDescent="0.2">
      <c r="A715" s="36" t="s">
        <v>29</v>
      </c>
      <c r="B715" s="50" t="s">
        <v>0</v>
      </c>
      <c r="C715" s="257" t="s">
        <v>113</v>
      </c>
      <c r="D715" s="112" t="s">
        <v>0</v>
      </c>
      <c r="E715" s="258">
        <v>45517</v>
      </c>
      <c r="F715" s="121" t="s">
        <v>18</v>
      </c>
      <c r="G715" s="321">
        <v>1125215</v>
      </c>
      <c r="H715" s="322">
        <v>45938</v>
      </c>
      <c r="I715" s="264" t="s">
        <v>1359</v>
      </c>
      <c r="J715" s="261" t="s">
        <v>1169</v>
      </c>
      <c r="K715" s="262" t="s">
        <v>21</v>
      </c>
      <c r="L715" s="323">
        <v>490638</v>
      </c>
      <c r="M715" s="350">
        <v>45931</v>
      </c>
    </row>
    <row r="716" spans="1:13" ht="25.5" x14ac:dyDescent="0.2">
      <c r="A716" s="36" t="s">
        <v>29</v>
      </c>
      <c r="B716" s="121" t="s">
        <v>222</v>
      </c>
      <c r="C716" s="37" t="s">
        <v>1360</v>
      </c>
      <c r="D716" s="121" t="s">
        <v>42</v>
      </c>
      <c r="E716" s="324">
        <v>45916</v>
      </c>
      <c r="F716" s="121" t="s">
        <v>18</v>
      </c>
      <c r="G716" s="321">
        <v>1125216</v>
      </c>
      <c r="H716" s="322">
        <v>45939</v>
      </c>
      <c r="I716" s="121" t="s">
        <v>1361</v>
      </c>
      <c r="J716" s="264" t="s">
        <v>1362</v>
      </c>
      <c r="K716" s="321" t="s">
        <v>1363</v>
      </c>
      <c r="L716" s="323">
        <v>24947934</v>
      </c>
      <c r="M716" s="350">
        <v>45931</v>
      </c>
    </row>
    <row r="717" spans="1:13" ht="25.5" x14ac:dyDescent="0.2">
      <c r="A717" s="36" t="s">
        <v>29</v>
      </c>
      <c r="B717" s="264" t="s">
        <v>149</v>
      </c>
      <c r="C717" s="265" t="s">
        <v>12</v>
      </c>
      <c r="D717" s="121" t="s">
        <v>42</v>
      </c>
      <c r="E717" s="266" t="s">
        <v>12</v>
      </c>
      <c r="F717" s="121" t="s">
        <v>18</v>
      </c>
      <c r="G717" s="321">
        <v>1125219</v>
      </c>
      <c r="H717" s="322">
        <v>45940</v>
      </c>
      <c r="I717" s="264" t="s">
        <v>1364</v>
      </c>
      <c r="J717" s="264" t="s">
        <v>92</v>
      </c>
      <c r="K717" s="321" t="s">
        <v>93</v>
      </c>
      <c r="L717" s="323">
        <v>30345</v>
      </c>
      <c r="M717" s="350">
        <v>45931</v>
      </c>
    </row>
    <row r="718" spans="1:13" ht="38.25" x14ac:dyDescent="0.2">
      <c r="A718" s="36" t="s">
        <v>29</v>
      </c>
      <c r="B718" s="264" t="s">
        <v>149</v>
      </c>
      <c r="C718" s="265" t="s">
        <v>12</v>
      </c>
      <c r="D718" s="121" t="s">
        <v>42</v>
      </c>
      <c r="E718" s="266" t="s">
        <v>12</v>
      </c>
      <c r="F718" s="121" t="s">
        <v>18</v>
      </c>
      <c r="G718" s="321">
        <v>1125224</v>
      </c>
      <c r="H718" s="322">
        <v>45957</v>
      </c>
      <c r="I718" s="264" t="s">
        <v>1365</v>
      </c>
      <c r="J718" s="264" t="s">
        <v>1366</v>
      </c>
      <c r="K718" s="321" t="s">
        <v>1367</v>
      </c>
      <c r="L718" s="323">
        <v>113050</v>
      </c>
      <c r="M718" s="350">
        <v>45931</v>
      </c>
    </row>
    <row r="719" spans="1:13" ht="38.25" x14ac:dyDescent="0.2">
      <c r="A719" s="36" t="s">
        <v>29</v>
      </c>
      <c r="B719" s="50" t="s">
        <v>0</v>
      </c>
      <c r="C719" s="257" t="s">
        <v>113</v>
      </c>
      <c r="D719" s="112" t="s">
        <v>0</v>
      </c>
      <c r="E719" s="258">
        <v>45517</v>
      </c>
      <c r="F719" s="121" t="s">
        <v>18</v>
      </c>
      <c r="G719" s="321">
        <v>1125225</v>
      </c>
      <c r="H719" s="322">
        <v>45957</v>
      </c>
      <c r="I719" s="264" t="s">
        <v>1368</v>
      </c>
      <c r="J719" s="261" t="s">
        <v>1169</v>
      </c>
      <c r="K719" s="262" t="s">
        <v>21</v>
      </c>
      <c r="L719" s="323">
        <v>801788</v>
      </c>
      <c r="M719" s="350">
        <v>45931</v>
      </c>
    </row>
    <row r="720" spans="1:13" ht="25.5" x14ac:dyDescent="0.2">
      <c r="A720" s="36" t="s">
        <v>29</v>
      </c>
      <c r="B720" s="121" t="s">
        <v>222</v>
      </c>
      <c r="C720" s="37" t="s">
        <v>1369</v>
      </c>
      <c r="D720" s="121" t="s">
        <v>42</v>
      </c>
      <c r="E720" s="324">
        <v>45952</v>
      </c>
      <c r="F720" s="121" t="s">
        <v>18</v>
      </c>
      <c r="G720" s="321">
        <v>1125226</v>
      </c>
      <c r="H720" s="322">
        <v>45957</v>
      </c>
      <c r="I720" s="264" t="s">
        <v>1370</v>
      </c>
      <c r="J720" s="264" t="s">
        <v>1362</v>
      </c>
      <c r="K720" s="321" t="s">
        <v>1363</v>
      </c>
      <c r="L720" s="323">
        <v>297500</v>
      </c>
      <c r="M720" s="350">
        <v>45931</v>
      </c>
    </row>
    <row r="721" spans="1:13" ht="25.5" x14ac:dyDescent="0.2">
      <c r="A721" s="36" t="s">
        <v>28</v>
      </c>
      <c r="B721" s="50" t="s">
        <v>0</v>
      </c>
      <c r="C721" s="257" t="s">
        <v>113</v>
      </c>
      <c r="D721" s="112" t="s">
        <v>0</v>
      </c>
      <c r="E721" s="258">
        <v>45517</v>
      </c>
      <c r="F721" s="38" t="s">
        <v>19</v>
      </c>
      <c r="G721" s="281">
        <v>12250176</v>
      </c>
      <c r="H721" s="279">
        <v>45933</v>
      </c>
      <c r="I721" s="121" t="s">
        <v>1371</v>
      </c>
      <c r="J721" s="261" t="s">
        <v>1169</v>
      </c>
      <c r="K721" s="262" t="s">
        <v>21</v>
      </c>
      <c r="L721" s="315">
        <v>392790</v>
      </c>
      <c r="M721" s="350">
        <v>45931</v>
      </c>
    </row>
    <row r="722" spans="1:13" ht="25.5" x14ac:dyDescent="0.2">
      <c r="A722" s="36" t="s">
        <v>28</v>
      </c>
      <c r="B722" s="50" t="s">
        <v>0</v>
      </c>
      <c r="C722" s="257" t="s">
        <v>113</v>
      </c>
      <c r="D722" s="112" t="s">
        <v>0</v>
      </c>
      <c r="E722" s="258">
        <v>45517</v>
      </c>
      <c r="F722" s="38" t="s">
        <v>19</v>
      </c>
      <c r="G722" s="281">
        <v>12250177</v>
      </c>
      <c r="H722" s="279">
        <v>45933</v>
      </c>
      <c r="I722" s="121" t="s">
        <v>1372</v>
      </c>
      <c r="J722" s="261" t="s">
        <v>1169</v>
      </c>
      <c r="K722" s="262" t="s">
        <v>21</v>
      </c>
      <c r="L722" s="315">
        <v>15688</v>
      </c>
      <c r="M722" s="350">
        <v>45931</v>
      </c>
    </row>
    <row r="723" spans="1:13" ht="25.5" x14ac:dyDescent="0.2">
      <c r="A723" s="36" t="s">
        <v>28</v>
      </c>
      <c r="B723" s="50" t="s">
        <v>0</v>
      </c>
      <c r="C723" s="257" t="s">
        <v>113</v>
      </c>
      <c r="D723" s="112" t="s">
        <v>0</v>
      </c>
      <c r="E723" s="258">
        <v>45517</v>
      </c>
      <c r="F723" s="38" t="s">
        <v>19</v>
      </c>
      <c r="G723" s="325">
        <v>12250179</v>
      </c>
      <c r="H723" s="279">
        <v>45936</v>
      </c>
      <c r="I723" s="121" t="s">
        <v>1373</v>
      </c>
      <c r="J723" s="261" t="s">
        <v>1169</v>
      </c>
      <c r="K723" s="262" t="s">
        <v>21</v>
      </c>
      <c r="L723" s="315">
        <v>115110</v>
      </c>
      <c r="M723" s="350">
        <v>45931</v>
      </c>
    </row>
    <row r="724" spans="1:13" ht="25.5" x14ac:dyDescent="0.2">
      <c r="A724" s="36" t="s">
        <v>28</v>
      </c>
      <c r="B724" s="264" t="s">
        <v>149</v>
      </c>
      <c r="C724" s="265" t="s">
        <v>12</v>
      </c>
      <c r="D724" s="121" t="s">
        <v>42</v>
      </c>
      <c r="E724" s="266" t="s">
        <v>12</v>
      </c>
      <c r="F724" s="38" t="s">
        <v>19</v>
      </c>
      <c r="G724" s="325">
        <v>12250180</v>
      </c>
      <c r="H724" s="279">
        <v>45937</v>
      </c>
      <c r="I724" s="121" t="s">
        <v>1374</v>
      </c>
      <c r="J724" s="274" t="s">
        <v>1375</v>
      </c>
      <c r="K724" s="281" t="s">
        <v>1376</v>
      </c>
      <c r="L724" s="315">
        <v>23771</v>
      </c>
      <c r="M724" s="350">
        <v>45931</v>
      </c>
    </row>
    <row r="725" spans="1:13" ht="51" x14ac:dyDescent="0.2">
      <c r="A725" s="36" t="s">
        <v>28</v>
      </c>
      <c r="B725" s="50" t="s">
        <v>0</v>
      </c>
      <c r="C725" s="257" t="s">
        <v>113</v>
      </c>
      <c r="D725" s="112" t="s">
        <v>0</v>
      </c>
      <c r="E725" s="258">
        <v>45517</v>
      </c>
      <c r="F725" s="38" t="s">
        <v>19</v>
      </c>
      <c r="G725" s="325">
        <v>12250183</v>
      </c>
      <c r="H725" s="279">
        <v>45937</v>
      </c>
      <c r="I725" s="121" t="s">
        <v>1377</v>
      </c>
      <c r="J725" s="261" t="s">
        <v>1169</v>
      </c>
      <c r="K725" s="262" t="s">
        <v>21</v>
      </c>
      <c r="L725" s="315">
        <v>799864</v>
      </c>
      <c r="M725" s="350">
        <v>45931</v>
      </c>
    </row>
    <row r="726" spans="1:13" ht="25.5" x14ac:dyDescent="0.2">
      <c r="A726" s="36" t="s">
        <v>28</v>
      </c>
      <c r="B726" s="50" t="s">
        <v>0</v>
      </c>
      <c r="C726" s="257" t="s">
        <v>113</v>
      </c>
      <c r="D726" s="112" t="s">
        <v>0</v>
      </c>
      <c r="E726" s="258">
        <v>45517</v>
      </c>
      <c r="F726" s="38" t="s">
        <v>19</v>
      </c>
      <c r="G726" s="325">
        <v>12250184</v>
      </c>
      <c r="H726" s="279">
        <v>45937</v>
      </c>
      <c r="I726" s="121" t="s">
        <v>1378</v>
      </c>
      <c r="J726" s="261" t="s">
        <v>1169</v>
      </c>
      <c r="K726" s="262" t="s">
        <v>21</v>
      </c>
      <c r="L726" s="315">
        <v>375932</v>
      </c>
      <c r="M726" s="350">
        <v>45931</v>
      </c>
    </row>
    <row r="727" spans="1:13" ht="25.5" x14ac:dyDescent="0.2">
      <c r="A727" s="36" t="s">
        <v>28</v>
      </c>
      <c r="B727" s="50" t="s">
        <v>0</v>
      </c>
      <c r="C727" s="257" t="s">
        <v>113</v>
      </c>
      <c r="D727" s="112" t="s">
        <v>0</v>
      </c>
      <c r="E727" s="258">
        <v>45517</v>
      </c>
      <c r="F727" s="38" t="s">
        <v>19</v>
      </c>
      <c r="G727" s="325">
        <v>12250186</v>
      </c>
      <c r="H727" s="279">
        <v>45938</v>
      </c>
      <c r="I727" s="264" t="s">
        <v>1379</v>
      </c>
      <c r="J727" s="261" t="s">
        <v>1169</v>
      </c>
      <c r="K727" s="262" t="s">
        <v>21</v>
      </c>
      <c r="L727" s="315">
        <v>254234</v>
      </c>
      <c r="M727" s="350">
        <v>45931</v>
      </c>
    </row>
    <row r="728" spans="1:13" ht="25.5" x14ac:dyDescent="0.2">
      <c r="A728" s="36" t="s">
        <v>28</v>
      </c>
      <c r="B728" s="50" t="s">
        <v>0</v>
      </c>
      <c r="C728" s="257" t="s">
        <v>113</v>
      </c>
      <c r="D728" s="112" t="s">
        <v>0</v>
      </c>
      <c r="E728" s="258">
        <v>45517</v>
      </c>
      <c r="F728" s="38" t="s">
        <v>19</v>
      </c>
      <c r="G728" s="325">
        <v>12250189</v>
      </c>
      <c r="H728" s="279">
        <v>45943</v>
      </c>
      <c r="I728" s="264" t="s">
        <v>1380</v>
      </c>
      <c r="J728" s="261" t="s">
        <v>1169</v>
      </c>
      <c r="K728" s="262" t="s">
        <v>21</v>
      </c>
      <c r="L728" s="315">
        <v>536506</v>
      </c>
      <c r="M728" s="350">
        <v>45931</v>
      </c>
    </row>
    <row r="729" spans="1:13" ht="25.5" x14ac:dyDescent="0.2">
      <c r="A729" s="36" t="s">
        <v>28</v>
      </c>
      <c r="B729" s="50" t="s">
        <v>0</v>
      </c>
      <c r="C729" s="257" t="s">
        <v>113</v>
      </c>
      <c r="D729" s="112" t="s">
        <v>0</v>
      </c>
      <c r="E729" s="258">
        <v>45517</v>
      </c>
      <c r="F729" s="38" t="s">
        <v>19</v>
      </c>
      <c r="G729" s="325">
        <v>12250190</v>
      </c>
      <c r="H729" s="279">
        <v>45944</v>
      </c>
      <c r="I729" s="264" t="s">
        <v>1381</v>
      </c>
      <c r="J729" s="261" t="s">
        <v>1169</v>
      </c>
      <c r="K729" s="262" t="s">
        <v>21</v>
      </c>
      <c r="L729" s="315">
        <v>492676</v>
      </c>
      <c r="M729" s="350">
        <v>45931</v>
      </c>
    </row>
    <row r="730" spans="1:13" ht="25.5" x14ac:dyDescent="0.2">
      <c r="A730" s="36" t="s">
        <v>28</v>
      </c>
      <c r="B730" s="264" t="s">
        <v>149</v>
      </c>
      <c r="C730" s="265" t="s">
        <v>12</v>
      </c>
      <c r="D730" s="121" t="s">
        <v>42</v>
      </c>
      <c r="E730" s="266" t="s">
        <v>12</v>
      </c>
      <c r="F730" s="38" t="s">
        <v>19</v>
      </c>
      <c r="G730" s="325">
        <v>12250192</v>
      </c>
      <c r="H730" s="279">
        <v>45944</v>
      </c>
      <c r="I730" s="264" t="s">
        <v>1382</v>
      </c>
      <c r="J730" s="274" t="s">
        <v>1383</v>
      </c>
      <c r="K730" s="281" t="s">
        <v>1384</v>
      </c>
      <c r="L730" s="315">
        <v>107100</v>
      </c>
      <c r="M730" s="350">
        <v>45931</v>
      </c>
    </row>
    <row r="731" spans="1:13" ht="25.5" x14ac:dyDescent="0.2">
      <c r="A731" s="36" t="s">
        <v>28</v>
      </c>
      <c r="B731" s="264" t="s">
        <v>149</v>
      </c>
      <c r="C731" s="265" t="s">
        <v>12</v>
      </c>
      <c r="D731" s="121" t="s">
        <v>42</v>
      </c>
      <c r="E731" s="266" t="s">
        <v>12</v>
      </c>
      <c r="F731" s="38" t="s">
        <v>19</v>
      </c>
      <c r="G731" s="325">
        <v>12250193</v>
      </c>
      <c r="H731" s="279">
        <v>45945</v>
      </c>
      <c r="I731" s="264" t="s">
        <v>1385</v>
      </c>
      <c r="J731" s="274" t="s">
        <v>1386</v>
      </c>
      <c r="K731" s="281" t="s">
        <v>207</v>
      </c>
      <c r="L731" s="315">
        <v>203550</v>
      </c>
      <c r="M731" s="350">
        <v>45931</v>
      </c>
    </row>
    <row r="732" spans="1:13" ht="25.5" x14ac:dyDescent="0.2">
      <c r="A732" s="36" t="s">
        <v>28</v>
      </c>
      <c r="B732" s="121" t="s">
        <v>222</v>
      </c>
      <c r="C732" s="265" t="s">
        <v>1387</v>
      </c>
      <c r="D732" s="121" t="s">
        <v>42</v>
      </c>
      <c r="E732" s="324">
        <v>45944</v>
      </c>
      <c r="F732" s="38" t="s">
        <v>19</v>
      </c>
      <c r="G732" s="325">
        <v>12250194</v>
      </c>
      <c r="H732" s="279">
        <v>45951</v>
      </c>
      <c r="I732" s="264" t="s">
        <v>1388</v>
      </c>
      <c r="J732" s="274" t="s">
        <v>1383</v>
      </c>
      <c r="K732" s="281" t="s">
        <v>1384</v>
      </c>
      <c r="L732" s="315">
        <v>27448375</v>
      </c>
      <c r="M732" s="350">
        <v>45931</v>
      </c>
    </row>
    <row r="733" spans="1:13" ht="25.5" x14ac:dyDescent="0.2">
      <c r="A733" s="36" t="s">
        <v>28</v>
      </c>
      <c r="B733" s="264" t="s">
        <v>149</v>
      </c>
      <c r="C733" s="265" t="s">
        <v>12</v>
      </c>
      <c r="D733" s="121" t="s">
        <v>42</v>
      </c>
      <c r="E733" s="266" t="s">
        <v>12</v>
      </c>
      <c r="F733" s="38" t="s">
        <v>19</v>
      </c>
      <c r="G733" s="325">
        <v>12250195</v>
      </c>
      <c r="H733" s="279">
        <v>45951</v>
      </c>
      <c r="I733" s="264" t="s">
        <v>1389</v>
      </c>
      <c r="J733" s="274" t="s">
        <v>975</v>
      </c>
      <c r="K733" s="281" t="s">
        <v>1390</v>
      </c>
      <c r="L733" s="315">
        <v>198000</v>
      </c>
      <c r="M733" s="350">
        <v>45931</v>
      </c>
    </row>
    <row r="734" spans="1:13" ht="25.5" x14ac:dyDescent="0.2">
      <c r="A734" s="36" t="s">
        <v>28</v>
      </c>
      <c r="B734" s="50" t="s">
        <v>0</v>
      </c>
      <c r="C734" s="257" t="s">
        <v>113</v>
      </c>
      <c r="D734" s="112" t="s">
        <v>0</v>
      </c>
      <c r="E734" s="258">
        <v>45517</v>
      </c>
      <c r="F734" s="38" t="s">
        <v>19</v>
      </c>
      <c r="G734" s="325">
        <v>12250199</v>
      </c>
      <c r="H734" s="279">
        <v>45952</v>
      </c>
      <c r="I734" s="264" t="s">
        <v>1391</v>
      </c>
      <c r="J734" s="261" t="s">
        <v>1169</v>
      </c>
      <c r="K734" s="262" t="s">
        <v>21</v>
      </c>
      <c r="L734" s="315">
        <v>263502</v>
      </c>
      <c r="M734" s="350">
        <v>45931</v>
      </c>
    </row>
    <row r="735" spans="1:13" x14ac:dyDescent="0.2">
      <c r="A735" s="36" t="s">
        <v>28</v>
      </c>
      <c r="B735" s="264" t="s">
        <v>149</v>
      </c>
      <c r="C735" s="265" t="s">
        <v>12</v>
      </c>
      <c r="D735" s="121" t="s">
        <v>42</v>
      </c>
      <c r="E735" s="266" t="s">
        <v>12</v>
      </c>
      <c r="F735" s="38" t="s">
        <v>19</v>
      </c>
      <c r="G735" s="325">
        <v>12250202</v>
      </c>
      <c r="H735" s="279">
        <v>45953</v>
      </c>
      <c r="I735" s="264" t="s">
        <v>1392</v>
      </c>
      <c r="J735" s="274" t="s">
        <v>1393</v>
      </c>
      <c r="K735" s="281" t="s">
        <v>1394</v>
      </c>
      <c r="L735" s="315">
        <v>68900</v>
      </c>
      <c r="M735" s="350">
        <v>45931</v>
      </c>
    </row>
    <row r="736" spans="1:13" x14ac:dyDescent="0.2">
      <c r="A736" s="36" t="s">
        <v>28</v>
      </c>
      <c r="B736" s="264" t="s">
        <v>149</v>
      </c>
      <c r="C736" s="265" t="s">
        <v>12</v>
      </c>
      <c r="D736" s="121" t="s">
        <v>42</v>
      </c>
      <c r="E736" s="266" t="s">
        <v>12</v>
      </c>
      <c r="F736" s="38" t="s">
        <v>19</v>
      </c>
      <c r="G736" s="325">
        <v>12250203</v>
      </c>
      <c r="H736" s="279">
        <v>45953</v>
      </c>
      <c r="I736" s="264" t="s">
        <v>1395</v>
      </c>
      <c r="J736" s="274" t="s">
        <v>1396</v>
      </c>
      <c r="K736" s="281" t="s">
        <v>1397</v>
      </c>
      <c r="L736" s="315">
        <v>49900</v>
      </c>
      <c r="M736" s="350">
        <v>45931</v>
      </c>
    </row>
    <row r="737" spans="1:13" ht="25.5" x14ac:dyDescent="0.2">
      <c r="A737" s="36" t="s">
        <v>28</v>
      </c>
      <c r="B737" s="50" t="s">
        <v>0</v>
      </c>
      <c r="C737" s="257" t="s">
        <v>113</v>
      </c>
      <c r="D737" s="112" t="s">
        <v>0</v>
      </c>
      <c r="E737" s="258">
        <v>45517</v>
      </c>
      <c r="F737" s="38" t="s">
        <v>19</v>
      </c>
      <c r="G737" s="325">
        <v>12250204</v>
      </c>
      <c r="H737" s="279">
        <v>45954</v>
      </c>
      <c r="I737" s="264" t="s">
        <v>1398</v>
      </c>
      <c r="J737" s="261" t="s">
        <v>1169</v>
      </c>
      <c r="K737" s="262" t="s">
        <v>21</v>
      </c>
      <c r="L737" s="315">
        <v>4909</v>
      </c>
      <c r="M737" s="350">
        <v>45931</v>
      </c>
    </row>
    <row r="738" spans="1:13" ht="25.5" x14ac:dyDescent="0.2">
      <c r="A738" s="36" t="s">
        <v>28</v>
      </c>
      <c r="B738" s="121" t="s">
        <v>222</v>
      </c>
      <c r="C738" s="265" t="s">
        <v>1399</v>
      </c>
      <c r="D738" s="121" t="s">
        <v>42</v>
      </c>
      <c r="E738" s="324">
        <v>45950</v>
      </c>
      <c r="F738" s="38" t="s">
        <v>19</v>
      </c>
      <c r="G738" s="325">
        <v>12250205</v>
      </c>
      <c r="H738" s="279">
        <v>45957</v>
      </c>
      <c r="I738" s="264" t="s">
        <v>1400</v>
      </c>
      <c r="J738" s="274" t="s">
        <v>1401</v>
      </c>
      <c r="K738" s="281" t="s">
        <v>1402</v>
      </c>
      <c r="L738" s="315">
        <v>8717940</v>
      </c>
      <c r="M738" s="350">
        <v>45931</v>
      </c>
    </row>
    <row r="739" spans="1:13" x14ac:dyDescent="0.2">
      <c r="A739" s="36" t="s">
        <v>28</v>
      </c>
      <c r="B739" s="264" t="s">
        <v>149</v>
      </c>
      <c r="C739" s="265" t="s">
        <v>12</v>
      </c>
      <c r="D739" s="121" t="s">
        <v>42</v>
      </c>
      <c r="E739" s="266" t="s">
        <v>12</v>
      </c>
      <c r="F739" s="38" t="s">
        <v>19</v>
      </c>
      <c r="G739" s="325">
        <v>12250208</v>
      </c>
      <c r="H739" s="279">
        <v>45957</v>
      </c>
      <c r="I739" s="264" t="s">
        <v>1403</v>
      </c>
      <c r="J739" s="274" t="s">
        <v>165</v>
      </c>
      <c r="K739" s="281" t="s">
        <v>166</v>
      </c>
      <c r="L739" s="315">
        <v>184990</v>
      </c>
      <c r="M739" s="350">
        <v>45931</v>
      </c>
    </row>
    <row r="740" spans="1:13" ht="89.25" x14ac:dyDescent="0.2">
      <c r="A740" s="36" t="s">
        <v>28</v>
      </c>
      <c r="B740" s="50" t="s">
        <v>0</v>
      </c>
      <c r="C740" s="257" t="s">
        <v>113</v>
      </c>
      <c r="D740" s="112" t="s">
        <v>0</v>
      </c>
      <c r="E740" s="258">
        <v>45517</v>
      </c>
      <c r="F740" s="38" t="s">
        <v>19</v>
      </c>
      <c r="G740" s="325">
        <v>12250212</v>
      </c>
      <c r="H740" s="279">
        <v>45958</v>
      </c>
      <c r="I740" s="264" t="s">
        <v>1404</v>
      </c>
      <c r="J740" s="261" t="s">
        <v>1169</v>
      </c>
      <c r="K740" s="262" t="s">
        <v>21</v>
      </c>
      <c r="L740" s="315">
        <v>2101872</v>
      </c>
      <c r="M740" s="350">
        <v>45931</v>
      </c>
    </row>
    <row r="741" spans="1:13" x14ac:dyDescent="0.2">
      <c r="A741" s="36" t="s">
        <v>31</v>
      </c>
      <c r="B741" s="264" t="s">
        <v>149</v>
      </c>
      <c r="C741" s="272" t="s">
        <v>20</v>
      </c>
      <c r="D741" s="121" t="s">
        <v>42</v>
      </c>
      <c r="E741" s="269" t="s">
        <v>20</v>
      </c>
      <c r="F741" s="38" t="s">
        <v>19</v>
      </c>
      <c r="G741" s="259">
        <v>13250169</v>
      </c>
      <c r="H741" s="260">
        <v>45933</v>
      </c>
      <c r="I741" s="121" t="s">
        <v>1405</v>
      </c>
      <c r="J741" s="267" t="s">
        <v>142</v>
      </c>
      <c r="K741" s="259" t="s">
        <v>143</v>
      </c>
      <c r="L741" s="326">
        <v>104720</v>
      </c>
      <c r="M741" s="350">
        <v>45931</v>
      </c>
    </row>
    <row r="742" spans="1:13" x14ac:dyDescent="0.2">
      <c r="A742" s="36" t="s">
        <v>31</v>
      </c>
      <c r="B742" s="264" t="s">
        <v>149</v>
      </c>
      <c r="C742" s="272" t="s">
        <v>20</v>
      </c>
      <c r="D742" s="121" t="s">
        <v>42</v>
      </c>
      <c r="E742" s="269" t="s">
        <v>20</v>
      </c>
      <c r="F742" s="38" t="s">
        <v>19</v>
      </c>
      <c r="G742" s="259">
        <v>13250177</v>
      </c>
      <c r="H742" s="260">
        <v>45944</v>
      </c>
      <c r="I742" s="121" t="s">
        <v>1406</v>
      </c>
      <c r="J742" s="267" t="s">
        <v>1407</v>
      </c>
      <c r="K742" s="259" t="s">
        <v>1408</v>
      </c>
      <c r="L742" s="326">
        <v>83276</v>
      </c>
      <c r="M742" s="350">
        <v>45931</v>
      </c>
    </row>
    <row r="743" spans="1:13" ht="16.5" x14ac:dyDescent="0.2">
      <c r="A743" s="36" t="s">
        <v>31</v>
      </c>
      <c r="B743" s="50" t="s">
        <v>0</v>
      </c>
      <c r="C743" s="274" t="s">
        <v>87</v>
      </c>
      <c r="D743" s="112" t="s">
        <v>0</v>
      </c>
      <c r="E743" s="269">
        <v>45631</v>
      </c>
      <c r="F743" s="38" t="s">
        <v>19</v>
      </c>
      <c r="G743" s="259">
        <v>13250178</v>
      </c>
      <c r="H743" s="260">
        <v>45944</v>
      </c>
      <c r="I743" s="121" t="s">
        <v>1409</v>
      </c>
      <c r="J743" s="267" t="s">
        <v>1410</v>
      </c>
      <c r="K743" s="259" t="s">
        <v>174</v>
      </c>
      <c r="L743" s="326">
        <v>572909</v>
      </c>
      <c r="M743" s="350">
        <v>45931</v>
      </c>
    </row>
    <row r="744" spans="1:13" x14ac:dyDescent="0.2">
      <c r="A744" s="36" t="s">
        <v>31</v>
      </c>
      <c r="B744" s="264" t="s">
        <v>149</v>
      </c>
      <c r="C744" s="265" t="s">
        <v>12</v>
      </c>
      <c r="D744" s="121" t="s">
        <v>42</v>
      </c>
      <c r="E744" s="266" t="s">
        <v>12</v>
      </c>
      <c r="F744" s="38" t="s">
        <v>19</v>
      </c>
      <c r="G744" s="259">
        <v>13250179</v>
      </c>
      <c r="H744" s="260">
        <v>45944</v>
      </c>
      <c r="I744" s="121" t="s">
        <v>1411</v>
      </c>
      <c r="J744" s="267" t="s">
        <v>1412</v>
      </c>
      <c r="K744" s="259" t="s">
        <v>79</v>
      </c>
      <c r="L744" s="326">
        <v>197554</v>
      </c>
      <c r="M744" s="350">
        <v>45931</v>
      </c>
    </row>
    <row r="745" spans="1:13" x14ac:dyDescent="0.2">
      <c r="A745" s="36" t="s">
        <v>31</v>
      </c>
      <c r="B745" s="121" t="s">
        <v>222</v>
      </c>
      <c r="C745" s="274" t="s">
        <v>1413</v>
      </c>
      <c r="D745" s="121" t="s">
        <v>42</v>
      </c>
      <c r="E745" s="269">
        <v>45944</v>
      </c>
      <c r="F745" s="38" t="s">
        <v>19</v>
      </c>
      <c r="G745" s="259">
        <v>13250182</v>
      </c>
      <c r="H745" s="260">
        <v>45945</v>
      </c>
      <c r="I745" s="121" t="s">
        <v>1414</v>
      </c>
      <c r="J745" s="267" t="s">
        <v>1415</v>
      </c>
      <c r="K745" s="259" t="s">
        <v>1416</v>
      </c>
      <c r="L745" s="326">
        <v>339500</v>
      </c>
      <c r="M745" s="350">
        <v>45931</v>
      </c>
    </row>
    <row r="746" spans="1:13" x14ac:dyDescent="0.2">
      <c r="A746" s="36" t="s">
        <v>31</v>
      </c>
      <c r="B746" s="264" t="s">
        <v>149</v>
      </c>
      <c r="C746" s="272" t="s">
        <v>20</v>
      </c>
      <c r="D746" s="121" t="s">
        <v>42</v>
      </c>
      <c r="E746" s="269" t="s">
        <v>20</v>
      </c>
      <c r="F746" s="38" t="s">
        <v>19</v>
      </c>
      <c r="G746" s="259">
        <v>13250183</v>
      </c>
      <c r="H746" s="260">
        <v>45950</v>
      </c>
      <c r="I746" s="121" t="s">
        <v>1417</v>
      </c>
      <c r="J746" s="267" t="s">
        <v>208</v>
      </c>
      <c r="K746" s="259" t="s">
        <v>209</v>
      </c>
      <c r="L746" s="326">
        <v>206013</v>
      </c>
      <c r="M746" s="350">
        <v>45931</v>
      </c>
    </row>
    <row r="747" spans="1:13" x14ac:dyDescent="0.2">
      <c r="A747" s="36" t="s">
        <v>31</v>
      </c>
      <c r="B747" s="264" t="s">
        <v>149</v>
      </c>
      <c r="C747" s="272" t="s">
        <v>20</v>
      </c>
      <c r="D747" s="121" t="s">
        <v>42</v>
      </c>
      <c r="E747" s="269" t="s">
        <v>20</v>
      </c>
      <c r="F747" s="38" t="s">
        <v>19</v>
      </c>
      <c r="G747" s="259">
        <v>13250184</v>
      </c>
      <c r="H747" s="260">
        <v>45951</v>
      </c>
      <c r="I747" s="121" t="s">
        <v>1418</v>
      </c>
      <c r="J747" s="267" t="s">
        <v>1419</v>
      </c>
      <c r="K747" s="259" t="s">
        <v>1420</v>
      </c>
      <c r="L747" s="326">
        <v>79989</v>
      </c>
      <c r="M747" s="350">
        <v>45931</v>
      </c>
    </row>
    <row r="748" spans="1:13" x14ac:dyDescent="0.2">
      <c r="A748" s="36" t="s">
        <v>31</v>
      </c>
      <c r="B748" s="121" t="s">
        <v>222</v>
      </c>
      <c r="C748" s="274" t="s">
        <v>1421</v>
      </c>
      <c r="D748" s="121" t="s">
        <v>42</v>
      </c>
      <c r="E748" s="269">
        <v>45950</v>
      </c>
      <c r="F748" s="38" t="s">
        <v>19</v>
      </c>
      <c r="G748" s="259">
        <v>13250186</v>
      </c>
      <c r="H748" s="260">
        <v>45951</v>
      </c>
      <c r="I748" s="121" t="s">
        <v>1422</v>
      </c>
      <c r="J748" s="267" t="s">
        <v>1423</v>
      </c>
      <c r="K748" s="259" t="s">
        <v>1424</v>
      </c>
      <c r="L748" s="326">
        <v>2452113</v>
      </c>
      <c r="M748" s="350">
        <v>45931</v>
      </c>
    </row>
    <row r="749" spans="1:13" x14ac:dyDescent="0.2">
      <c r="A749" s="36" t="s">
        <v>31</v>
      </c>
      <c r="B749" s="264" t="s">
        <v>149</v>
      </c>
      <c r="C749" s="272" t="s">
        <v>20</v>
      </c>
      <c r="D749" s="121" t="s">
        <v>42</v>
      </c>
      <c r="E749" s="269" t="s">
        <v>20</v>
      </c>
      <c r="F749" s="38" t="s">
        <v>19</v>
      </c>
      <c r="G749" s="259">
        <v>13250189</v>
      </c>
      <c r="H749" s="260">
        <v>45952</v>
      </c>
      <c r="I749" s="121" t="s">
        <v>1425</v>
      </c>
      <c r="J749" s="267" t="s">
        <v>24</v>
      </c>
      <c r="K749" s="259" t="s">
        <v>25</v>
      </c>
      <c r="L749" s="326">
        <v>205418</v>
      </c>
      <c r="M749" s="350">
        <v>45931</v>
      </c>
    </row>
    <row r="750" spans="1:13" x14ac:dyDescent="0.2">
      <c r="A750" s="36" t="s">
        <v>31</v>
      </c>
      <c r="B750" s="264" t="s">
        <v>149</v>
      </c>
      <c r="C750" s="272" t="s">
        <v>20</v>
      </c>
      <c r="D750" s="121" t="s">
        <v>42</v>
      </c>
      <c r="E750" s="269" t="s">
        <v>20</v>
      </c>
      <c r="F750" s="38" t="s">
        <v>19</v>
      </c>
      <c r="G750" s="259">
        <v>13250191</v>
      </c>
      <c r="H750" s="260">
        <v>45954</v>
      </c>
      <c r="I750" s="121" t="s">
        <v>1426</v>
      </c>
      <c r="J750" s="267" t="s">
        <v>1427</v>
      </c>
      <c r="K750" s="259" t="s">
        <v>1035</v>
      </c>
      <c r="L750" s="326">
        <v>206999</v>
      </c>
      <c r="M750" s="350">
        <v>45931</v>
      </c>
    </row>
    <row r="751" spans="1:13" x14ac:dyDescent="0.2">
      <c r="A751" s="36" t="s">
        <v>31</v>
      </c>
      <c r="B751" s="264" t="s">
        <v>149</v>
      </c>
      <c r="C751" s="272" t="s">
        <v>20</v>
      </c>
      <c r="D751" s="121" t="s">
        <v>42</v>
      </c>
      <c r="E751" s="269" t="s">
        <v>20</v>
      </c>
      <c r="F751" s="38" t="s">
        <v>19</v>
      </c>
      <c r="G751" s="259">
        <v>13250192</v>
      </c>
      <c r="H751" s="260">
        <v>45957</v>
      </c>
      <c r="I751" s="121" t="s">
        <v>1428</v>
      </c>
      <c r="J751" s="267" t="s">
        <v>1429</v>
      </c>
      <c r="K751" s="259" t="s">
        <v>1430</v>
      </c>
      <c r="L751" s="326">
        <v>123900</v>
      </c>
      <c r="M751" s="350">
        <v>45931</v>
      </c>
    </row>
    <row r="752" spans="1:13" x14ac:dyDescent="0.2">
      <c r="A752" s="36" t="s">
        <v>31</v>
      </c>
      <c r="B752" s="264" t="s">
        <v>149</v>
      </c>
      <c r="C752" s="272" t="s">
        <v>20</v>
      </c>
      <c r="D752" s="121" t="s">
        <v>42</v>
      </c>
      <c r="E752" s="269" t="s">
        <v>20</v>
      </c>
      <c r="F752" s="38" t="s">
        <v>19</v>
      </c>
      <c r="G752" s="259">
        <v>13250193</v>
      </c>
      <c r="H752" s="260">
        <v>45957</v>
      </c>
      <c r="I752" s="121" t="s">
        <v>1431</v>
      </c>
      <c r="J752" s="267" t="s">
        <v>1429</v>
      </c>
      <c r="K752" s="259" t="s">
        <v>1430</v>
      </c>
      <c r="L752" s="326">
        <v>207003</v>
      </c>
      <c r="M752" s="350">
        <v>45931</v>
      </c>
    </row>
    <row r="753" spans="1:13" x14ac:dyDescent="0.2">
      <c r="A753" s="36" t="s">
        <v>31</v>
      </c>
      <c r="B753" s="264" t="s">
        <v>149</v>
      </c>
      <c r="C753" s="272" t="s">
        <v>20</v>
      </c>
      <c r="D753" s="121" t="s">
        <v>42</v>
      </c>
      <c r="E753" s="269" t="s">
        <v>20</v>
      </c>
      <c r="F753" s="38" t="s">
        <v>19</v>
      </c>
      <c r="G753" s="259">
        <v>13250195</v>
      </c>
      <c r="H753" s="260">
        <v>45958</v>
      </c>
      <c r="I753" s="121" t="s">
        <v>1432</v>
      </c>
      <c r="J753" s="267" t="s">
        <v>131</v>
      </c>
      <c r="K753" s="259" t="s">
        <v>181</v>
      </c>
      <c r="L753" s="326">
        <v>202419</v>
      </c>
      <c r="M753" s="350">
        <v>45931</v>
      </c>
    </row>
    <row r="754" spans="1:13" x14ac:dyDescent="0.2">
      <c r="A754" s="36" t="s">
        <v>31</v>
      </c>
      <c r="B754" s="121" t="s">
        <v>222</v>
      </c>
      <c r="C754" s="274" t="s">
        <v>1433</v>
      </c>
      <c r="D754" s="121" t="s">
        <v>42</v>
      </c>
      <c r="E754" s="269">
        <v>45946</v>
      </c>
      <c r="F754" s="38" t="s">
        <v>19</v>
      </c>
      <c r="G754" s="259">
        <v>13250197</v>
      </c>
      <c r="H754" s="260">
        <v>45959</v>
      </c>
      <c r="I754" s="121" t="s">
        <v>1434</v>
      </c>
      <c r="J754" s="267" t="s">
        <v>1435</v>
      </c>
      <c r="K754" s="259" t="s">
        <v>1000</v>
      </c>
      <c r="L754" s="326">
        <v>3354578</v>
      </c>
      <c r="M754" s="350">
        <v>45931</v>
      </c>
    </row>
    <row r="755" spans="1:13" x14ac:dyDescent="0.2">
      <c r="A755" s="36" t="s">
        <v>31</v>
      </c>
      <c r="B755" s="264" t="s">
        <v>149</v>
      </c>
      <c r="C755" s="272" t="s">
        <v>20</v>
      </c>
      <c r="D755" s="121" t="s">
        <v>42</v>
      </c>
      <c r="E755" s="269" t="s">
        <v>20</v>
      </c>
      <c r="F755" s="38" t="s">
        <v>19</v>
      </c>
      <c r="G755" s="259">
        <v>13250201</v>
      </c>
      <c r="H755" s="260">
        <v>45960</v>
      </c>
      <c r="I755" s="121" t="s">
        <v>1436</v>
      </c>
      <c r="J755" s="267" t="s">
        <v>1437</v>
      </c>
      <c r="K755" s="259" t="s">
        <v>61</v>
      </c>
      <c r="L755" s="326">
        <v>141346</v>
      </c>
      <c r="M755" s="350">
        <v>45931</v>
      </c>
    </row>
    <row r="756" spans="1:13" ht="25.5" x14ac:dyDescent="0.2">
      <c r="A756" s="36" t="s">
        <v>33</v>
      </c>
      <c r="B756" s="264" t="s">
        <v>149</v>
      </c>
      <c r="C756" s="265" t="s">
        <v>12</v>
      </c>
      <c r="D756" s="121" t="s">
        <v>42</v>
      </c>
      <c r="E756" s="266" t="s">
        <v>12</v>
      </c>
      <c r="F756" s="38" t="s">
        <v>19</v>
      </c>
      <c r="G756" s="259">
        <v>14250185</v>
      </c>
      <c r="H756" s="273">
        <v>45932</v>
      </c>
      <c r="I756" s="264" t="s">
        <v>1438</v>
      </c>
      <c r="J756" s="327" t="s">
        <v>180</v>
      </c>
      <c r="K756" s="259" t="s">
        <v>88</v>
      </c>
      <c r="L756" s="263">
        <v>139999</v>
      </c>
      <c r="M756" s="350">
        <v>45931</v>
      </c>
    </row>
    <row r="757" spans="1:13" ht="25.5" x14ac:dyDescent="0.2">
      <c r="A757" s="36" t="s">
        <v>33</v>
      </c>
      <c r="B757" s="264" t="s">
        <v>149</v>
      </c>
      <c r="C757" s="265" t="s">
        <v>12</v>
      </c>
      <c r="D757" s="121" t="s">
        <v>42</v>
      </c>
      <c r="E757" s="266" t="s">
        <v>12</v>
      </c>
      <c r="F757" s="38" t="s">
        <v>19</v>
      </c>
      <c r="G757" s="259">
        <v>14250186</v>
      </c>
      <c r="H757" s="273">
        <v>45932</v>
      </c>
      <c r="I757" s="264" t="s">
        <v>1439</v>
      </c>
      <c r="J757" s="327" t="s">
        <v>62</v>
      </c>
      <c r="K757" s="259" t="s">
        <v>61</v>
      </c>
      <c r="L757" s="263">
        <v>23562</v>
      </c>
      <c r="M757" s="350">
        <v>45931</v>
      </c>
    </row>
    <row r="758" spans="1:13" ht="25.5" x14ac:dyDescent="0.2">
      <c r="A758" s="36" t="s">
        <v>33</v>
      </c>
      <c r="B758" s="264" t="s">
        <v>149</v>
      </c>
      <c r="C758" s="265" t="s">
        <v>12</v>
      </c>
      <c r="D758" s="121" t="s">
        <v>42</v>
      </c>
      <c r="E758" s="266" t="s">
        <v>12</v>
      </c>
      <c r="F758" s="38" t="s">
        <v>19</v>
      </c>
      <c r="G758" s="259">
        <v>14250187</v>
      </c>
      <c r="H758" s="273">
        <v>45932</v>
      </c>
      <c r="I758" s="264" t="s">
        <v>1440</v>
      </c>
      <c r="J758" s="327" t="s">
        <v>62</v>
      </c>
      <c r="K758" s="259" t="s">
        <v>61</v>
      </c>
      <c r="L758" s="263">
        <v>11781</v>
      </c>
      <c r="M758" s="350">
        <v>45931</v>
      </c>
    </row>
    <row r="759" spans="1:13" ht="25.5" x14ac:dyDescent="0.2">
      <c r="A759" s="36" t="s">
        <v>33</v>
      </c>
      <c r="B759" s="264" t="s">
        <v>149</v>
      </c>
      <c r="C759" s="265" t="s">
        <v>12</v>
      </c>
      <c r="D759" s="121" t="s">
        <v>42</v>
      </c>
      <c r="E759" s="266" t="s">
        <v>12</v>
      </c>
      <c r="F759" s="38" t="s">
        <v>19</v>
      </c>
      <c r="G759" s="259">
        <v>14250189</v>
      </c>
      <c r="H759" s="273">
        <v>45933</v>
      </c>
      <c r="I759" s="264" t="s">
        <v>1441</v>
      </c>
      <c r="J759" s="327" t="s">
        <v>598</v>
      </c>
      <c r="K759" s="259" t="s">
        <v>599</v>
      </c>
      <c r="L759" s="263">
        <v>70729</v>
      </c>
      <c r="M759" s="350">
        <v>45931</v>
      </c>
    </row>
    <row r="760" spans="1:13" ht="25.5" x14ac:dyDescent="0.2">
      <c r="A760" s="36" t="s">
        <v>33</v>
      </c>
      <c r="B760" s="264" t="s">
        <v>149</v>
      </c>
      <c r="C760" s="265" t="s">
        <v>12</v>
      </c>
      <c r="D760" s="121" t="s">
        <v>42</v>
      </c>
      <c r="E760" s="266" t="s">
        <v>12</v>
      </c>
      <c r="F760" s="38" t="s">
        <v>19</v>
      </c>
      <c r="G760" s="259">
        <v>14250194</v>
      </c>
      <c r="H760" s="273">
        <v>45939</v>
      </c>
      <c r="I760" s="264" t="s">
        <v>1442</v>
      </c>
      <c r="J760" s="327" t="s">
        <v>588</v>
      </c>
      <c r="K760" s="259" t="s">
        <v>589</v>
      </c>
      <c r="L760" s="263">
        <v>154582</v>
      </c>
      <c r="M760" s="350">
        <v>45931</v>
      </c>
    </row>
    <row r="761" spans="1:13" x14ac:dyDescent="0.2">
      <c r="A761" s="36" t="s">
        <v>33</v>
      </c>
      <c r="B761" s="264" t="s">
        <v>149</v>
      </c>
      <c r="C761" s="265" t="s">
        <v>12</v>
      </c>
      <c r="D761" s="121" t="s">
        <v>42</v>
      </c>
      <c r="E761" s="266" t="s">
        <v>12</v>
      </c>
      <c r="F761" s="38" t="s">
        <v>19</v>
      </c>
      <c r="G761" s="259">
        <v>14250195</v>
      </c>
      <c r="H761" s="273">
        <v>45939</v>
      </c>
      <c r="I761" s="264" t="s">
        <v>1443</v>
      </c>
      <c r="J761" s="327" t="s">
        <v>566</v>
      </c>
      <c r="K761" s="259" t="s">
        <v>567</v>
      </c>
      <c r="L761" s="263">
        <v>205275</v>
      </c>
      <c r="M761" s="350">
        <v>45931</v>
      </c>
    </row>
    <row r="762" spans="1:13" ht="25.5" x14ac:dyDescent="0.2">
      <c r="A762" s="36" t="s">
        <v>33</v>
      </c>
      <c r="B762" s="264" t="s">
        <v>149</v>
      </c>
      <c r="C762" s="265" t="s">
        <v>12</v>
      </c>
      <c r="D762" s="121" t="s">
        <v>42</v>
      </c>
      <c r="E762" s="266" t="s">
        <v>12</v>
      </c>
      <c r="F762" s="38" t="s">
        <v>19</v>
      </c>
      <c r="G762" s="259">
        <v>14250196</v>
      </c>
      <c r="H762" s="273">
        <v>45939</v>
      </c>
      <c r="I762" s="264" t="s">
        <v>1444</v>
      </c>
      <c r="J762" s="327" t="s">
        <v>1445</v>
      </c>
      <c r="K762" s="259" t="s">
        <v>1446</v>
      </c>
      <c r="L762" s="263">
        <v>101800</v>
      </c>
      <c r="M762" s="350">
        <v>45931</v>
      </c>
    </row>
    <row r="763" spans="1:13" x14ac:dyDescent="0.2">
      <c r="A763" s="36" t="s">
        <v>33</v>
      </c>
      <c r="B763" s="264" t="s">
        <v>149</v>
      </c>
      <c r="C763" s="265" t="s">
        <v>12</v>
      </c>
      <c r="D763" s="121" t="s">
        <v>42</v>
      </c>
      <c r="E763" s="266" t="s">
        <v>12</v>
      </c>
      <c r="F763" s="38" t="s">
        <v>19</v>
      </c>
      <c r="G763" s="259">
        <v>14250211</v>
      </c>
      <c r="H763" s="273">
        <v>45951</v>
      </c>
      <c r="I763" s="264" t="s">
        <v>1447</v>
      </c>
      <c r="J763" s="327" t="s">
        <v>1448</v>
      </c>
      <c r="K763" s="259" t="s">
        <v>1449</v>
      </c>
      <c r="L763" s="263">
        <v>135645</v>
      </c>
      <c r="M763" s="350">
        <v>45931</v>
      </c>
    </row>
    <row r="764" spans="1:13" x14ac:dyDescent="0.2">
      <c r="A764" s="36" t="s">
        <v>33</v>
      </c>
      <c r="B764" s="264" t="s">
        <v>149</v>
      </c>
      <c r="C764" s="265" t="s">
        <v>12</v>
      </c>
      <c r="D764" s="121" t="s">
        <v>42</v>
      </c>
      <c r="E764" s="266" t="s">
        <v>12</v>
      </c>
      <c r="F764" s="38" t="s">
        <v>19</v>
      </c>
      <c r="G764" s="259">
        <v>14250212</v>
      </c>
      <c r="H764" s="273">
        <v>45952</v>
      </c>
      <c r="I764" s="264" t="s">
        <v>1450</v>
      </c>
      <c r="J764" s="327" t="s">
        <v>107</v>
      </c>
      <c r="K764" s="259" t="s">
        <v>108</v>
      </c>
      <c r="L764" s="263">
        <v>203999</v>
      </c>
      <c r="M764" s="350">
        <v>45931</v>
      </c>
    </row>
    <row r="765" spans="1:13" x14ac:dyDescent="0.2">
      <c r="A765" s="36" t="s">
        <v>33</v>
      </c>
      <c r="B765" s="264" t="s">
        <v>149</v>
      </c>
      <c r="C765" s="265" t="s">
        <v>12</v>
      </c>
      <c r="D765" s="121" t="s">
        <v>42</v>
      </c>
      <c r="E765" s="266" t="s">
        <v>12</v>
      </c>
      <c r="F765" s="38" t="s">
        <v>19</v>
      </c>
      <c r="G765" s="259">
        <v>14250213</v>
      </c>
      <c r="H765" s="273">
        <v>45953</v>
      </c>
      <c r="I765" s="264" t="s">
        <v>1451</v>
      </c>
      <c r="J765" s="327" t="s">
        <v>1452</v>
      </c>
      <c r="K765" s="259" t="s">
        <v>210</v>
      </c>
      <c r="L765" s="263">
        <v>120000</v>
      </c>
      <c r="M765" s="350">
        <v>45931</v>
      </c>
    </row>
    <row r="766" spans="1:13" x14ac:dyDescent="0.2">
      <c r="A766" s="36" t="s">
        <v>33</v>
      </c>
      <c r="B766" s="264" t="s">
        <v>149</v>
      </c>
      <c r="C766" s="265" t="s">
        <v>12</v>
      </c>
      <c r="D766" s="121" t="s">
        <v>42</v>
      </c>
      <c r="E766" s="266" t="s">
        <v>12</v>
      </c>
      <c r="F766" s="38" t="s">
        <v>19</v>
      </c>
      <c r="G766" s="259">
        <v>14250217</v>
      </c>
      <c r="H766" s="273">
        <v>45954</v>
      </c>
      <c r="I766" s="264" t="s">
        <v>1453</v>
      </c>
      <c r="J766" s="327" t="s">
        <v>107</v>
      </c>
      <c r="K766" s="259" t="s">
        <v>108</v>
      </c>
      <c r="L766" s="263">
        <v>171001</v>
      </c>
      <c r="M766" s="350">
        <v>45931</v>
      </c>
    </row>
    <row r="767" spans="1:13" ht="25.5" x14ac:dyDescent="0.2">
      <c r="A767" s="36" t="s">
        <v>33</v>
      </c>
      <c r="B767" s="264" t="s">
        <v>149</v>
      </c>
      <c r="C767" s="265" t="s">
        <v>12</v>
      </c>
      <c r="D767" s="121" t="s">
        <v>42</v>
      </c>
      <c r="E767" s="266" t="s">
        <v>12</v>
      </c>
      <c r="F767" s="38" t="s">
        <v>19</v>
      </c>
      <c r="G767" s="259">
        <v>14250218</v>
      </c>
      <c r="H767" s="273">
        <v>45957</v>
      </c>
      <c r="I767" s="264" t="s">
        <v>1454</v>
      </c>
      <c r="J767" s="327" t="s">
        <v>1455</v>
      </c>
      <c r="K767" s="259" t="s">
        <v>1456</v>
      </c>
      <c r="L767" s="263">
        <v>189989</v>
      </c>
      <c r="M767" s="350">
        <v>45931</v>
      </c>
    </row>
    <row r="768" spans="1:13" ht="25.5" x14ac:dyDescent="0.2">
      <c r="A768" s="36" t="s">
        <v>33</v>
      </c>
      <c r="B768" s="121" t="s">
        <v>222</v>
      </c>
      <c r="C768" s="302" t="s">
        <v>1457</v>
      </c>
      <c r="D768" s="121" t="s">
        <v>42</v>
      </c>
      <c r="E768" s="258">
        <v>45945</v>
      </c>
      <c r="F768" s="38" t="s">
        <v>19</v>
      </c>
      <c r="G768" s="259">
        <v>14250222</v>
      </c>
      <c r="H768" s="273">
        <v>45960</v>
      </c>
      <c r="I768" s="264" t="s">
        <v>1458</v>
      </c>
      <c r="J768" s="327" t="s">
        <v>1459</v>
      </c>
      <c r="K768" s="259" t="s">
        <v>376</v>
      </c>
      <c r="L768" s="263">
        <v>122975107</v>
      </c>
      <c r="M768" s="350">
        <v>45931</v>
      </c>
    </row>
    <row r="769" spans="1:13" ht="25.5" x14ac:dyDescent="0.2">
      <c r="A769" s="36" t="s">
        <v>33</v>
      </c>
      <c r="B769" s="264" t="s">
        <v>149</v>
      </c>
      <c r="C769" s="265" t="s">
        <v>12</v>
      </c>
      <c r="D769" s="121" t="s">
        <v>42</v>
      </c>
      <c r="E769" s="266" t="s">
        <v>12</v>
      </c>
      <c r="F769" s="38" t="s">
        <v>19</v>
      </c>
      <c r="G769" s="259">
        <v>14250223</v>
      </c>
      <c r="H769" s="273">
        <v>45960</v>
      </c>
      <c r="I769" s="264" t="s">
        <v>1460</v>
      </c>
      <c r="J769" s="327" t="s">
        <v>129</v>
      </c>
      <c r="K769" s="259" t="s">
        <v>130</v>
      </c>
      <c r="L769" s="263">
        <v>119000</v>
      </c>
      <c r="M769" s="350">
        <v>45931</v>
      </c>
    </row>
    <row r="770" spans="1:13" ht="38.25" x14ac:dyDescent="0.2">
      <c r="A770" s="36" t="s">
        <v>26</v>
      </c>
      <c r="B770" s="121" t="s">
        <v>222</v>
      </c>
      <c r="C770" s="260" t="s">
        <v>1461</v>
      </c>
      <c r="D770" s="121" t="s">
        <v>42</v>
      </c>
      <c r="E770" s="269">
        <v>45653</v>
      </c>
      <c r="F770" s="38" t="s">
        <v>19</v>
      </c>
      <c r="G770" s="259">
        <v>15250224</v>
      </c>
      <c r="H770" s="273">
        <v>45940</v>
      </c>
      <c r="I770" s="121" t="s">
        <v>1462</v>
      </c>
      <c r="J770" s="267" t="s">
        <v>1463</v>
      </c>
      <c r="K770" s="268" t="s">
        <v>61</v>
      </c>
      <c r="L770" s="263">
        <v>235025</v>
      </c>
      <c r="M770" s="350">
        <v>45931</v>
      </c>
    </row>
    <row r="771" spans="1:13" ht="25.5" x14ac:dyDescent="0.2">
      <c r="A771" s="36" t="s">
        <v>26</v>
      </c>
      <c r="B771" s="264" t="s">
        <v>149</v>
      </c>
      <c r="C771" s="272" t="s">
        <v>20</v>
      </c>
      <c r="D771" s="121" t="s">
        <v>42</v>
      </c>
      <c r="E771" s="269" t="s">
        <v>20</v>
      </c>
      <c r="F771" s="38" t="s">
        <v>19</v>
      </c>
      <c r="G771" s="259">
        <v>15250236</v>
      </c>
      <c r="H771" s="273">
        <v>45943</v>
      </c>
      <c r="I771" s="121" t="s">
        <v>1464</v>
      </c>
      <c r="J771" s="267" t="s">
        <v>1465</v>
      </c>
      <c r="K771" s="268" t="s">
        <v>1466</v>
      </c>
      <c r="L771" s="263">
        <v>178500</v>
      </c>
      <c r="M771" s="350">
        <v>45931</v>
      </c>
    </row>
    <row r="772" spans="1:13" ht="25.5" x14ac:dyDescent="0.2">
      <c r="A772" s="36" t="s">
        <v>26</v>
      </c>
      <c r="B772" s="264" t="s">
        <v>149</v>
      </c>
      <c r="C772" s="272" t="s">
        <v>20</v>
      </c>
      <c r="D772" s="121" t="s">
        <v>42</v>
      </c>
      <c r="E772" s="269" t="s">
        <v>20</v>
      </c>
      <c r="F772" s="38" t="s">
        <v>19</v>
      </c>
      <c r="G772" s="259">
        <v>15250239</v>
      </c>
      <c r="H772" s="273">
        <v>45946</v>
      </c>
      <c r="I772" s="121" t="s">
        <v>1467</v>
      </c>
      <c r="J772" s="267" t="s">
        <v>1468</v>
      </c>
      <c r="K772" s="268" t="s">
        <v>1469</v>
      </c>
      <c r="L772" s="263">
        <v>175168</v>
      </c>
      <c r="M772" s="350">
        <v>45931</v>
      </c>
    </row>
    <row r="773" spans="1:13" ht="25.5" x14ac:dyDescent="0.2">
      <c r="A773" s="36" t="s">
        <v>26</v>
      </c>
      <c r="B773" s="264" t="s">
        <v>149</v>
      </c>
      <c r="C773" s="272" t="s">
        <v>20</v>
      </c>
      <c r="D773" s="121" t="s">
        <v>42</v>
      </c>
      <c r="E773" s="269" t="s">
        <v>20</v>
      </c>
      <c r="F773" s="38" t="s">
        <v>19</v>
      </c>
      <c r="G773" s="259">
        <v>15250247</v>
      </c>
      <c r="H773" s="273">
        <v>45960</v>
      </c>
      <c r="I773" s="121" t="s">
        <v>605</v>
      </c>
      <c r="J773" s="267" t="s">
        <v>24</v>
      </c>
      <c r="K773" s="268" t="s">
        <v>25</v>
      </c>
      <c r="L773" s="263">
        <v>48909</v>
      </c>
      <c r="M773" s="350">
        <v>45931</v>
      </c>
    </row>
    <row r="774" spans="1:13" ht="25.5" x14ac:dyDescent="0.2">
      <c r="A774" s="36" t="s">
        <v>36</v>
      </c>
      <c r="B774" s="121" t="s">
        <v>222</v>
      </c>
      <c r="C774" s="328" t="s">
        <v>20</v>
      </c>
      <c r="D774" s="121" t="s">
        <v>42</v>
      </c>
      <c r="E774" s="329" t="s">
        <v>20</v>
      </c>
      <c r="F774" s="38" t="s">
        <v>19</v>
      </c>
      <c r="G774" s="259">
        <v>16250209</v>
      </c>
      <c r="H774" s="273">
        <v>45933</v>
      </c>
      <c r="I774" s="121" t="s">
        <v>1470</v>
      </c>
      <c r="J774" s="267" t="s">
        <v>1471</v>
      </c>
      <c r="K774" s="268" t="s">
        <v>1472</v>
      </c>
      <c r="L774" s="263">
        <v>7802830</v>
      </c>
      <c r="M774" s="350">
        <v>45931</v>
      </c>
    </row>
    <row r="775" spans="1:13" ht="63.75" x14ac:dyDescent="0.2">
      <c r="A775" s="36" t="s">
        <v>36</v>
      </c>
      <c r="B775" s="264" t="s">
        <v>149</v>
      </c>
      <c r="C775" s="265" t="s">
        <v>12</v>
      </c>
      <c r="D775" s="121" t="s">
        <v>42</v>
      </c>
      <c r="E775" s="266" t="s">
        <v>12</v>
      </c>
      <c r="F775" s="38" t="s">
        <v>19</v>
      </c>
      <c r="G775" s="259">
        <v>16250211</v>
      </c>
      <c r="H775" s="273">
        <v>45938</v>
      </c>
      <c r="I775" s="121" t="s">
        <v>1473</v>
      </c>
      <c r="J775" s="267" t="s">
        <v>89</v>
      </c>
      <c r="K775" s="268" t="s">
        <v>90</v>
      </c>
      <c r="L775" s="263">
        <v>205870</v>
      </c>
      <c r="M775" s="350">
        <v>45931</v>
      </c>
    </row>
    <row r="776" spans="1:13" ht="51" x14ac:dyDescent="0.2">
      <c r="A776" s="36" t="s">
        <v>36</v>
      </c>
      <c r="B776" s="264" t="s">
        <v>149</v>
      </c>
      <c r="C776" s="265" t="s">
        <v>12</v>
      </c>
      <c r="D776" s="121" t="s">
        <v>42</v>
      </c>
      <c r="E776" s="266" t="s">
        <v>12</v>
      </c>
      <c r="F776" s="38" t="s">
        <v>19</v>
      </c>
      <c r="G776" s="259">
        <v>16250215</v>
      </c>
      <c r="H776" s="273">
        <v>45940</v>
      </c>
      <c r="I776" s="121" t="s">
        <v>1474</v>
      </c>
      <c r="J776" s="267" t="s">
        <v>1475</v>
      </c>
      <c r="K776" s="268" t="s">
        <v>1476</v>
      </c>
      <c r="L776" s="263">
        <v>205870</v>
      </c>
      <c r="M776" s="350">
        <v>45931</v>
      </c>
    </row>
    <row r="777" spans="1:13" ht="51" x14ac:dyDescent="0.2">
      <c r="A777" s="36" t="s">
        <v>36</v>
      </c>
      <c r="B777" s="264" t="s">
        <v>149</v>
      </c>
      <c r="C777" s="328" t="s">
        <v>20</v>
      </c>
      <c r="D777" s="121" t="s">
        <v>42</v>
      </c>
      <c r="E777" s="330" t="s">
        <v>20</v>
      </c>
      <c r="F777" s="38" t="s">
        <v>19</v>
      </c>
      <c r="G777" s="259">
        <v>16250219</v>
      </c>
      <c r="H777" s="273">
        <v>45943</v>
      </c>
      <c r="I777" s="121" t="s">
        <v>1477</v>
      </c>
      <c r="J777" s="267" t="s">
        <v>1478</v>
      </c>
      <c r="K777" s="268" t="s">
        <v>1479</v>
      </c>
      <c r="L777" s="263">
        <v>204680</v>
      </c>
      <c r="M777" s="350">
        <v>45931</v>
      </c>
    </row>
    <row r="778" spans="1:13" ht="51" x14ac:dyDescent="0.2">
      <c r="A778" s="36" t="s">
        <v>36</v>
      </c>
      <c r="B778" s="264" t="s">
        <v>149</v>
      </c>
      <c r="C778" s="265" t="s">
        <v>12</v>
      </c>
      <c r="D778" s="121" t="s">
        <v>42</v>
      </c>
      <c r="E778" s="266" t="s">
        <v>12</v>
      </c>
      <c r="F778" s="38" t="s">
        <v>19</v>
      </c>
      <c r="G778" s="259">
        <v>16250222</v>
      </c>
      <c r="H778" s="273">
        <v>45945</v>
      </c>
      <c r="I778" s="121" t="s">
        <v>1480</v>
      </c>
      <c r="J778" s="267" t="s">
        <v>1478</v>
      </c>
      <c r="K778" s="268" t="s">
        <v>1479</v>
      </c>
      <c r="L778" s="263">
        <v>205000</v>
      </c>
      <c r="M778" s="350">
        <v>45931</v>
      </c>
    </row>
    <row r="779" spans="1:13" ht="25.5" x14ac:dyDescent="0.2">
      <c r="A779" s="36" t="s">
        <v>36</v>
      </c>
      <c r="B779" s="264" t="s">
        <v>149</v>
      </c>
      <c r="C779" s="328" t="s">
        <v>20</v>
      </c>
      <c r="D779" s="121" t="s">
        <v>42</v>
      </c>
      <c r="E779" s="329" t="s">
        <v>20</v>
      </c>
      <c r="F779" s="38" t="s">
        <v>19</v>
      </c>
      <c r="G779" s="259">
        <v>16250227</v>
      </c>
      <c r="H779" s="273">
        <v>45946</v>
      </c>
      <c r="I779" s="121" t="s">
        <v>1481</v>
      </c>
      <c r="J779" s="267" t="s">
        <v>24</v>
      </c>
      <c r="K779" s="268" t="s">
        <v>25</v>
      </c>
      <c r="L779" s="263">
        <v>48909</v>
      </c>
      <c r="M779" s="350">
        <v>45931</v>
      </c>
    </row>
    <row r="780" spans="1:13" ht="38.25" x14ac:dyDescent="0.2">
      <c r="A780" s="36" t="s">
        <v>36</v>
      </c>
      <c r="B780" s="121" t="s">
        <v>222</v>
      </c>
      <c r="C780" s="328" t="s">
        <v>20</v>
      </c>
      <c r="D780" s="121" t="s">
        <v>42</v>
      </c>
      <c r="E780" s="329" t="s">
        <v>20</v>
      </c>
      <c r="F780" s="38" t="s">
        <v>19</v>
      </c>
      <c r="G780" s="259">
        <v>16250229</v>
      </c>
      <c r="H780" s="273">
        <v>45947</v>
      </c>
      <c r="I780" s="121" t="s">
        <v>1482</v>
      </c>
      <c r="J780" s="267" t="s">
        <v>1483</v>
      </c>
      <c r="K780" s="268" t="s">
        <v>1484</v>
      </c>
      <c r="L780" s="263">
        <v>692352</v>
      </c>
      <c r="M780" s="350">
        <v>45931</v>
      </c>
    </row>
    <row r="781" spans="1:13" ht="25.5" x14ac:dyDescent="0.2">
      <c r="A781" s="36" t="s">
        <v>36</v>
      </c>
      <c r="B781" s="121" t="s">
        <v>222</v>
      </c>
      <c r="C781" s="328" t="s">
        <v>1485</v>
      </c>
      <c r="D781" s="121" t="s">
        <v>42</v>
      </c>
      <c r="E781" s="330">
        <v>45953</v>
      </c>
      <c r="F781" s="38" t="s">
        <v>19</v>
      </c>
      <c r="G781" s="259">
        <v>16250233</v>
      </c>
      <c r="H781" s="273">
        <v>45953</v>
      </c>
      <c r="I781" s="121" t="s">
        <v>1486</v>
      </c>
      <c r="J781" s="267" t="s">
        <v>134</v>
      </c>
      <c r="K781" s="268" t="s">
        <v>135</v>
      </c>
      <c r="L781" s="263">
        <v>675837</v>
      </c>
      <c r="M781" s="350">
        <v>45931</v>
      </c>
    </row>
    <row r="782" spans="1:13" ht="51" x14ac:dyDescent="0.2">
      <c r="A782" s="36" t="s">
        <v>36</v>
      </c>
      <c r="B782" s="264" t="s">
        <v>149</v>
      </c>
      <c r="C782" s="265" t="s">
        <v>12</v>
      </c>
      <c r="D782" s="121" t="s">
        <v>42</v>
      </c>
      <c r="E782" s="266" t="s">
        <v>12</v>
      </c>
      <c r="F782" s="38" t="s">
        <v>19</v>
      </c>
      <c r="G782" s="259">
        <v>16250235</v>
      </c>
      <c r="H782" s="273">
        <v>45953</v>
      </c>
      <c r="I782" s="121" t="s">
        <v>1487</v>
      </c>
      <c r="J782" s="267" t="s">
        <v>1478</v>
      </c>
      <c r="K782" s="268" t="s">
        <v>1479</v>
      </c>
      <c r="L782" s="263">
        <v>205000</v>
      </c>
      <c r="M782" s="350">
        <v>45931</v>
      </c>
    </row>
    <row r="783" spans="1:13" ht="38.25" x14ac:dyDescent="0.2">
      <c r="A783" s="36" t="s">
        <v>36</v>
      </c>
      <c r="B783" s="264" t="s">
        <v>149</v>
      </c>
      <c r="C783" s="328" t="s">
        <v>20</v>
      </c>
      <c r="D783" s="121" t="s">
        <v>42</v>
      </c>
      <c r="E783" s="329" t="s">
        <v>20</v>
      </c>
      <c r="F783" s="38" t="s">
        <v>19</v>
      </c>
      <c r="G783" s="259">
        <v>16250236</v>
      </c>
      <c r="H783" s="273">
        <v>45953</v>
      </c>
      <c r="I783" s="121" t="s">
        <v>1488</v>
      </c>
      <c r="J783" s="267" t="s">
        <v>1478</v>
      </c>
      <c r="K783" s="268" t="s">
        <v>1479</v>
      </c>
      <c r="L783" s="263">
        <v>205000</v>
      </c>
      <c r="M783" s="350">
        <v>45931</v>
      </c>
    </row>
    <row r="784" spans="1:13" ht="51" x14ac:dyDescent="0.2">
      <c r="A784" s="36" t="s">
        <v>36</v>
      </c>
      <c r="B784" s="264" t="s">
        <v>149</v>
      </c>
      <c r="C784" s="328" t="s">
        <v>20</v>
      </c>
      <c r="D784" s="121" t="s">
        <v>42</v>
      </c>
      <c r="E784" s="329" t="s">
        <v>20</v>
      </c>
      <c r="F784" s="38" t="s">
        <v>19</v>
      </c>
      <c r="G784" s="259">
        <v>16250237</v>
      </c>
      <c r="H784" s="273">
        <v>45953</v>
      </c>
      <c r="I784" s="121" t="s">
        <v>1489</v>
      </c>
      <c r="J784" s="267" t="s">
        <v>24</v>
      </c>
      <c r="K784" s="268" t="s">
        <v>25</v>
      </c>
      <c r="L784" s="263">
        <v>48909</v>
      </c>
      <c r="M784" s="350">
        <v>45931</v>
      </c>
    </row>
    <row r="785" spans="1:13" ht="63.75" x14ac:dyDescent="0.2">
      <c r="A785" s="36" t="s">
        <v>36</v>
      </c>
      <c r="B785" s="264" t="s">
        <v>149</v>
      </c>
      <c r="C785" s="265" t="s">
        <v>12</v>
      </c>
      <c r="D785" s="121" t="s">
        <v>42</v>
      </c>
      <c r="E785" s="266" t="s">
        <v>12</v>
      </c>
      <c r="F785" s="38" t="s">
        <v>19</v>
      </c>
      <c r="G785" s="259">
        <v>16250238</v>
      </c>
      <c r="H785" s="273">
        <v>45953</v>
      </c>
      <c r="I785" s="121" t="s">
        <v>1490</v>
      </c>
      <c r="J785" s="267" t="s">
        <v>62</v>
      </c>
      <c r="K785" s="268" t="s">
        <v>61</v>
      </c>
      <c r="L785" s="263">
        <v>47600</v>
      </c>
      <c r="M785" s="350">
        <v>45931</v>
      </c>
    </row>
    <row r="786" spans="1:13" ht="25.5" x14ac:dyDescent="0.2">
      <c r="A786" s="36" t="s">
        <v>36</v>
      </c>
      <c r="B786" s="264" t="s">
        <v>149</v>
      </c>
      <c r="C786" s="265" t="s">
        <v>12</v>
      </c>
      <c r="D786" s="121" t="s">
        <v>42</v>
      </c>
      <c r="E786" s="266" t="s">
        <v>12</v>
      </c>
      <c r="F786" s="38" t="s">
        <v>19</v>
      </c>
      <c r="G786" s="259">
        <v>16250242</v>
      </c>
      <c r="H786" s="273">
        <v>45958</v>
      </c>
      <c r="I786" s="121" t="s">
        <v>1491</v>
      </c>
      <c r="J786" s="267" t="s">
        <v>615</v>
      </c>
      <c r="K786" s="268" t="s">
        <v>59</v>
      </c>
      <c r="L786" s="263">
        <v>190000</v>
      </c>
      <c r="M786" s="350">
        <v>45931</v>
      </c>
    </row>
    <row r="787" spans="1:13" ht="25.5" x14ac:dyDescent="0.2">
      <c r="A787" s="36" t="s">
        <v>36</v>
      </c>
      <c r="B787" s="264" t="s">
        <v>149</v>
      </c>
      <c r="C787" s="265" t="s">
        <v>12</v>
      </c>
      <c r="D787" s="121" t="s">
        <v>42</v>
      </c>
      <c r="E787" s="266" t="s">
        <v>12</v>
      </c>
      <c r="F787" s="38" t="s">
        <v>19</v>
      </c>
      <c r="G787" s="259">
        <v>16250243</v>
      </c>
      <c r="H787" s="273">
        <v>45958</v>
      </c>
      <c r="I787" s="121" t="s">
        <v>1492</v>
      </c>
      <c r="J787" s="267" t="s">
        <v>100</v>
      </c>
      <c r="K787" s="268" t="s">
        <v>104</v>
      </c>
      <c r="L787" s="263">
        <v>190400</v>
      </c>
      <c r="M787" s="350">
        <v>45931</v>
      </c>
    </row>
    <row r="788" spans="1:13" ht="25.5" x14ac:dyDescent="0.2">
      <c r="A788" s="36" t="s">
        <v>36</v>
      </c>
      <c r="B788" s="121" t="s">
        <v>222</v>
      </c>
      <c r="C788" s="328" t="s">
        <v>1493</v>
      </c>
      <c r="D788" s="121" t="s">
        <v>42</v>
      </c>
      <c r="E788" s="330">
        <v>45947</v>
      </c>
      <c r="F788" s="38" t="s">
        <v>19</v>
      </c>
      <c r="G788" s="259">
        <v>16250245</v>
      </c>
      <c r="H788" s="273">
        <v>45960</v>
      </c>
      <c r="I788" s="121" t="s">
        <v>1494</v>
      </c>
      <c r="J788" s="267" t="s">
        <v>1495</v>
      </c>
      <c r="K788" s="268" t="s">
        <v>184</v>
      </c>
      <c r="L788" s="263">
        <v>1800000</v>
      </c>
      <c r="M788" s="350">
        <v>45931</v>
      </c>
    </row>
    <row r="789" spans="1:13" ht="38.25" x14ac:dyDescent="0.2">
      <c r="A789" s="36" t="s">
        <v>13</v>
      </c>
      <c r="B789" s="50" t="s">
        <v>0</v>
      </c>
      <c r="C789" s="257" t="s">
        <v>113</v>
      </c>
      <c r="D789" s="112" t="s">
        <v>0</v>
      </c>
      <c r="E789" s="258">
        <v>45517</v>
      </c>
      <c r="F789" s="38" t="s">
        <v>19</v>
      </c>
      <c r="G789" s="331">
        <v>17250666</v>
      </c>
      <c r="H789" s="311">
        <v>45931</v>
      </c>
      <c r="I789" s="332" t="s">
        <v>1496</v>
      </c>
      <c r="J789" s="261" t="s">
        <v>1169</v>
      </c>
      <c r="K789" s="262" t="s">
        <v>21</v>
      </c>
      <c r="L789" s="333">
        <v>37170</v>
      </c>
      <c r="M789" s="350">
        <v>45931</v>
      </c>
    </row>
    <row r="790" spans="1:13" ht="25.5" x14ac:dyDescent="0.2">
      <c r="A790" s="36" t="s">
        <v>13</v>
      </c>
      <c r="B790" s="121" t="s">
        <v>222</v>
      </c>
      <c r="C790" s="334" t="s">
        <v>1497</v>
      </c>
      <c r="D790" s="121" t="s">
        <v>42</v>
      </c>
      <c r="E790" s="335">
        <v>45926</v>
      </c>
      <c r="F790" s="38" t="s">
        <v>19</v>
      </c>
      <c r="G790" s="331">
        <v>17250667</v>
      </c>
      <c r="H790" s="311">
        <v>45931</v>
      </c>
      <c r="I790" s="121" t="s">
        <v>1498</v>
      </c>
      <c r="J790" s="274" t="s">
        <v>1499</v>
      </c>
      <c r="K790" s="286" t="s">
        <v>1500</v>
      </c>
      <c r="L790" s="333">
        <v>21200000</v>
      </c>
      <c r="M790" s="350">
        <v>45931</v>
      </c>
    </row>
    <row r="791" spans="1:13" ht="51" x14ac:dyDescent="0.2">
      <c r="A791" s="36" t="s">
        <v>13</v>
      </c>
      <c r="B791" s="50" t="s">
        <v>0</v>
      </c>
      <c r="C791" s="257" t="s">
        <v>113</v>
      </c>
      <c r="D791" s="112" t="s">
        <v>0</v>
      </c>
      <c r="E791" s="258">
        <v>45517</v>
      </c>
      <c r="F791" s="38" t="s">
        <v>19</v>
      </c>
      <c r="G791" s="331">
        <v>17250669</v>
      </c>
      <c r="H791" s="311">
        <v>45932</v>
      </c>
      <c r="I791" s="332" t="s">
        <v>1501</v>
      </c>
      <c r="J791" s="261" t="s">
        <v>1169</v>
      </c>
      <c r="K791" s="262" t="s">
        <v>21</v>
      </c>
      <c r="L791" s="333">
        <v>404074</v>
      </c>
      <c r="M791" s="350">
        <v>45931</v>
      </c>
    </row>
    <row r="792" spans="1:13" ht="51" x14ac:dyDescent="0.2">
      <c r="A792" s="36" t="s">
        <v>13</v>
      </c>
      <c r="B792" s="50" t="s">
        <v>0</v>
      </c>
      <c r="C792" s="257" t="s">
        <v>113</v>
      </c>
      <c r="D792" s="112" t="s">
        <v>0</v>
      </c>
      <c r="E792" s="258">
        <v>45517</v>
      </c>
      <c r="F792" s="38" t="s">
        <v>19</v>
      </c>
      <c r="G792" s="331">
        <v>17250670</v>
      </c>
      <c r="H792" s="311">
        <v>45932</v>
      </c>
      <c r="I792" s="332" t="s">
        <v>1502</v>
      </c>
      <c r="J792" s="261" t="s">
        <v>1169</v>
      </c>
      <c r="K792" s="262" t="s">
        <v>21</v>
      </c>
      <c r="L792" s="333">
        <v>404074</v>
      </c>
      <c r="M792" s="350">
        <v>45931</v>
      </c>
    </row>
    <row r="793" spans="1:13" ht="51" x14ac:dyDescent="0.2">
      <c r="A793" s="36" t="s">
        <v>13</v>
      </c>
      <c r="B793" s="50" t="s">
        <v>0</v>
      </c>
      <c r="C793" s="257" t="s">
        <v>113</v>
      </c>
      <c r="D793" s="112" t="s">
        <v>0</v>
      </c>
      <c r="E793" s="258">
        <v>45517</v>
      </c>
      <c r="F793" s="38" t="s">
        <v>19</v>
      </c>
      <c r="G793" s="331">
        <v>17250671</v>
      </c>
      <c r="H793" s="311">
        <v>45932</v>
      </c>
      <c r="I793" s="332" t="s">
        <v>1503</v>
      </c>
      <c r="J793" s="261" t="s">
        <v>1169</v>
      </c>
      <c r="K793" s="262" t="s">
        <v>21</v>
      </c>
      <c r="L793" s="333">
        <v>304074</v>
      </c>
      <c r="M793" s="350">
        <v>45931</v>
      </c>
    </row>
    <row r="794" spans="1:13" ht="51" x14ac:dyDescent="0.2">
      <c r="A794" s="36" t="s">
        <v>13</v>
      </c>
      <c r="B794" s="50" t="s">
        <v>0</v>
      </c>
      <c r="C794" s="257" t="s">
        <v>113</v>
      </c>
      <c r="D794" s="112" t="s">
        <v>0</v>
      </c>
      <c r="E794" s="258">
        <v>45517</v>
      </c>
      <c r="F794" s="38" t="s">
        <v>19</v>
      </c>
      <c r="G794" s="331">
        <v>17250672</v>
      </c>
      <c r="H794" s="311">
        <v>45932</v>
      </c>
      <c r="I794" s="332" t="s">
        <v>1504</v>
      </c>
      <c r="J794" s="261" t="s">
        <v>1169</v>
      </c>
      <c r="K794" s="262" t="s">
        <v>21</v>
      </c>
      <c r="L794" s="333">
        <v>329074</v>
      </c>
      <c r="M794" s="350">
        <v>45931</v>
      </c>
    </row>
    <row r="795" spans="1:13" ht="51" x14ac:dyDescent="0.2">
      <c r="A795" s="36" t="s">
        <v>13</v>
      </c>
      <c r="B795" s="50" t="s">
        <v>0</v>
      </c>
      <c r="C795" s="257" t="s">
        <v>113</v>
      </c>
      <c r="D795" s="112" t="s">
        <v>0</v>
      </c>
      <c r="E795" s="258">
        <v>45517</v>
      </c>
      <c r="F795" s="38" t="s">
        <v>19</v>
      </c>
      <c r="G795" s="331">
        <v>17250673</v>
      </c>
      <c r="H795" s="311">
        <v>45932</v>
      </c>
      <c r="I795" s="332" t="s">
        <v>1505</v>
      </c>
      <c r="J795" s="261" t="s">
        <v>1169</v>
      </c>
      <c r="K795" s="262" t="s">
        <v>21</v>
      </c>
      <c r="L795" s="333">
        <v>329074</v>
      </c>
      <c r="M795" s="350">
        <v>45931</v>
      </c>
    </row>
    <row r="796" spans="1:13" ht="63.75" x14ac:dyDescent="0.2">
      <c r="A796" s="36" t="s">
        <v>13</v>
      </c>
      <c r="B796" s="121" t="s">
        <v>16</v>
      </c>
      <c r="C796" s="334" t="s">
        <v>70</v>
      </c>
      <c r="D796" s="148" t="s">
        <v>16</v>
      </c>
      <c r="E796" s="335">
        <v>45159</v>
      </c>
      <c r="F796" s="38" t="s">
        <v>19</v>
      </c>
      <c r="G796" s="331">
        <v>17250679</v>
      </c>
      <c r="H796" s="311">
        <v>45933</v>
      </c>
      <c r="I796" s="121" t="s">
        <v>1506</v>
      </c>
      <c r="J796" s="274" t="s">
        <v>71</v>
      </c>
      <c r="K796" s="286" t="s">
        <v>72</v>
      </c>
      <c r="L796" s="333">
        <v>954960</v>
      </c>
      <c r="M796" s="350">
        <v>45931</v>
      </c>
    </row>
    <row r="797" spans="1:13" ht="89.25" x14ac:dyDescent="0.2">
      <c r="A797" s="36" t="s">
        <v>13</v>
      </c>
      <c r="B797" s="121" t="s">
        <v>16</v>
      </c>
      <c r="C797" s="334" t="s">
        <v>70</v>
      </c>
      <c r="D797" s="148" t="s">
        <v>16</v>
      </c>
      <c r="E797" s="335">
        <v>45159</v>
      </c>
      <c r="F797" s="38" t="s">
        <v>19</v>
      </c>
      <c r="G797" s="331">
        <v>17250680</v>
      </c>
      <c r="H797" s="311">
        <v>45933</v>
      </c>
      <c r="I797" s="121" t="s">
        <v>1507</v>
      </c>
      <c r="J797" s="274" t="s">
        <v>71</v>
      </c>
      <c r="K797" s="286" t="s">
        <v>72</v>
      </c>
      <c r="L797" s="333">
        <v>1473800</v>
      </c>
      <c r="M797" s="350">
        <v>45931</v>
      </c>
    </row>
    <row r="798" spans="1:13" ht="51" x14ac:dyDescent="0.2">
      <c r="A798" s="36" t="s">
        <v>13</v>
      </c>
      <c r="B798" s="121" t="s">
        <v>16</v>
      </c>
      <c r="C798" s="334" t="s">
        <v>70</v>
      </c>
      <c r="D798" s="148" t="s">
        <v>16</v>
      </c>
      <c r="E798" s="335">
        <v>45159</v>
      </c>
      <c r="F798" s="38" t="s">
        <v>19</v>
      </c>
      <c r="G798" s="331">
        <v>17250681</v>
      </c>
      <c r="H798" s="311">
        <v>45933</v>
      </c>
      <c r="I798" s="121" t="s">
        <v>1508</v>
      </c>
      <c r="J798" s="274" t="s">
        <v>71</v>
      </c>
      <c r="K798" s="286" t="s">
        <v>72</v>
      </c>
      <c r="L798" s="333">
        <v>204500</v>
      </c>
      <c r="M798" s="350">
        <v>45931</v>
      </c>
    </row>
    <row r="799" spans="1:13" ht="51" x14ac:dyDescent="0.2">
      <c r="A799" s="36" t="s">
        <v>13</v>
      </c>
      <c r="B799" s="121" t="s">
        <v>16</v>
      </c>
      <c r="C799" s="334" t="s">
        <v>70</v>
      </c>
      <c r="D799" s="148" t="s">
        <v>16</v>
      </c>
      <c r="E799" s="335">
        <v>45159</v>
      </c>
      <c r="F799" s="38" t="s">
        <v>19</v>
      </c>
      <c r="G799" s="331">
        <v>17250682</v>
      </c>
      <c r="H799" s="311">
        <v>45933</v>
      </c>
      <c r="I799" s="121" t="s">
        <v>1509</v>
      </c>
      <c r="J799" s="274" t="s">
        <v>71</v>
      </c>
      <c r="K799" s="286" t="s">
        <v>72</v>
      </c>
      <c r="L799" s="333">
        <v>254656</v>
      </c>
      <c r="M799" s="350">
        <v>45931</v>
      </c>
    </row>
    <row r="800" spans="1:13" ht="63.75" x14ac:dyDescent="0.2">
      <c r="A800" s="36" t="s">
        <v>13</v>
      </c>
      <c r="B800" s="50" t="s">
        <v>0</v>
      </c>
      <c r="C800" s="257" t="s">
        <v>113</v>
      </c>
      <c r="D800" s="112" t="s">
        <v>0</v>
      </c>
      <c r="E800" s="258">
        <v>45517</v>
      </c>
      <c r="F800" s="38" t="s">
        <v>19</v>
      </c>
      <c r="G800" s="331">
        <v>17250683</v>
      </c>
      <c r="H800" s="311">
        <v>45933</v>
      </c>
      <c r="I800" s="332" t="s">
        <v>1510</v>
      </c>
      <c r="J800" s="261" t="s">
        <v>1169</v>
      </c>
      <c r="K800" s="262" t="s">
        <v>21</v>
      </c>
      <c r="L800" s="333">
        <v>467790</v>
      </c>
      <c r="M800" s="350">
        <v>45931</v>
      </c>
    </row>
    <row r="801" spans="1:13" ht="63.75" x14ac:dyDescent="0.2">
      <c r="A801" s="36" t="s">
        <v>13</v>
      </c>
      <c r="B801" s="50" t="s">
        <v>0</v>
      </c>
      <c r="C801" s="257" t="s">
        <v>113</v>
      </c>
      <c r="D801" s="112" t="s">
        <v>0</v>
      </c>
      <c r="E801" s="258">
        <v>45517</v>
      </c>
      <c r="F801" s="38" t="s">
        <v>19</v>
      </c>
      <c r="G801" s="331">
        <v>17250684</v>
      </c>
      <c r="H801" s="311">
        <v>45933</v>
      </c>
      <c r="I801" s="332" t="s">
        <v>1511</v>
      </c>
      <c r="J801" s="261" t="s">
        <v>1169</v>
      </c>
      <c r="K801" s="262" t="s">
        <v>21</v>
      </c>
      <c r="L801" s="333">
        <v>467790</v>
      </c>
      <c r="M801" s="350">
        <v>45931</v>
      </c>
    </row>
    <row r="802" spans="1:13" ht="76.5" x14ac:dyDescent="0.2">
      <c r="A802" s="36" t="s">
        <v>13</v>
      </c>
      <c r="B802" s="50" t="s">
        <v>0</v>
      </c>
      <c r="C802" s="257" t="s">
        <v>113</v>
      </c>
      <c r="D802" s="112" t="s">
        <v>0</v>
      </c>
      <c r="E802" s="258">
        <v>45517</v>
      </c>
      <c r="F802" s="38" t="s">
        <v>19</v>
      </c>
      <c r="G802" s="331">
        <v>17250685</v>
      </c>
      <c r="H802" s="311">
        <v>45933</v>
      </c>
      <c r="I802" s="332" t="s">
        <v>1512</v>
      </c>
      <c r="J802" s="261" t="s">
        <v>1169</v>
      </c>
      <c r="K802" s="262" t="s">
        <v>21</v>
      </c>
      <c r="L802" s="333">
        <v>467790</v>
      </c>
      <c r="M802" s="350">
        <v>45931</v>
      </c>
    </row>
    <row r="803" spans="1:13" ht="76.5" x14ac:dyDescent="0.2">
      <c r="A803" s="36" t="s">
        <v>13</v>
      </c>
      <c r="B803" s="50" t="s">
        <v>0</v>
      </c>
      <c r="C803" s="257" t="s">
        <v>113</v>
      </c>
      <c r="D803" s="112" t="s">
        <v>0</v>
      </c>
      <c r="E803" s="258">
        <v>45517</v>
      </c>
      <c r="F803" s="38" t="s">
        <v>19</v>
      </c>
      <c r="G803" s="331">
        <v>17250686</v>
      </c>
      <c r="H803" s="311">
        <v>45933</v>
      </c>
      <c r="I803" s="332" t="s">
        <v>1513</v>
      </c>
      <c r="J803" s="261" t="s">
        <v>1169</v>
      </c>
      <c r="K803" s="262" t="s">
        <v>21</v>
      </c>
      <c r="L803" s="333">
        <v>373790</v>
      </c>
      <c r="M803" s="350">
        <v>45931</v>
      </c>
    </row>
    <row r="804" spans="1:13" ht="63.75" x14ac:dyDescent="0.2">
      <c r="A804" s="36" t="s">
        <v>13</v>
      </c>
      <c r="B804" s="50" t="s">
        <v>0</v>
      </c>
      <c r="C804" s="257" t="s">
        <v>113</v>
      </c>
      <c r="D804" s="112" t="s">
        <v>0</v>
      </c>
      <c r="E804" s="258">
        <v>45517</v>
      </c>
      <c r="F804" s="38" t="s">
        <v>19</v>
      </c>
      <c r="G804" s="331">
        <v>17250687</v>
      </c>
      <c r="H804" s="311">
        <v>45933</v>
      </c>
      <c r="I804" s="332" t="s">
        <v>1514</v>
      </c>
      <c r="J804" s="261" t="s">
        <v>1169</v>
      </c>
      <c r="K804" s="262" t="s">
        <v>21</v>
      </c>
      <c r="L804" s="333">
        <v>373790</v>
      </c>
      <c r="M804" s="350">
        <v>45931</v>
      </c>
    </row>
    <row r="805" spans="1:13" ht="38.25" x14ac:dyDescent="0.2">
      <c r="A805" s="36" t="s">
        <v>13</v>
      </c>
      <c r="B805" s="50" t="s">
        <v>0</v>
      </c>
      <c r="C805" s="257" t="s">
        <v>113</v>
      </c>
      <c r="D805" s="112" t="s">
        <v>0</v>
      </c>
      <c r="E805" s="258">
        <v>45517</v>
      </c>
      <c r="F805" s="38" t="s">
        <v>19</v>
      </c>
      <c r="G805" s="331">
        <v>17250688</v>
      </c>
      <c r="H805" s="311">
        <v>45933</v>
      </c>
      <c r="I805" s="332" t="s">
        <v>1515</v>
      </c>
      <c r="J805" s="261" t="s">
        <v>1169</v>
      </c>
      <c r="K805" s="262" t="s">
        <v>21</v>
      </c>
      <c r="L805" s="333">
        <v>236790</v>
      </c>
      <c r="M805" s="350">
        <v>45931</v>
      </c>
    </row>
    <row r="806" spans="1:13" ht="38.25" x14ac:dyDescent="0.2">
      <c r="A806" s="36" t="s">
        <v>13</v>
      </c>
      <c r="B806" s="50" t="s">
        <v>0</v>
      </c>
      <c r="C806" s="257" t="s">
        <v>113</v>
      </c>
      <c r="D806" s="112" t="s">
        <v>0</v>
      </c>
      <c r="E806" s="258">
        <v>45517</v>
      </c>
      <c r="F806" s="38" t="s">
        <v>19</v>
      </c>
      <c r="G806" s="331">
        <v>17250689</v>
      </c>
      <c r="H806" s="311">
        <v>45933</v>
      </c>
      <c r="I806" s="332" t="s">
        <v>1516</v>
      </c>
      <c r="J806" s="261" t="s">
        <v>1169</v>
      </c>
      <c r="K806" s="262" t="s">
        <v>21</v>
      </c>
      <c r="L806" s="333">
        <v>236790</v>
      </c>
      <c r="M806" s="350">
        <v>45931</v>
      </c>
    </row>
    <row r="807" spans="1:13" ht="38.25" x14ac:dyDescent="0.2">
      <c r="A807" s="36" t="s">
        <v>13</v>
      </c>
      <c r="B807" s="50" t="s">
        <v>0</v>
      </c>
      <c r="C807" s="257" t="s">
        <v>113</v>
      </c>
      <c r="D807" s="112" t="s">
        <v>0</v>
      </c>
      <c r="E807" s="258">
        <v>45517</v>
      </c>
      <c r="F807" s="38" t="s">
        <v>19</v>
      </c>
      <c r="G807" s="331">
        <v>17250690</v>
      </c>
      <c r="H807" s="311">
        <v>45933</v>
      </c>
      <c r="I807" s="332" t="s">
        <v>1517</v>
      </c>
      <c r="J807" s="261" t="s">
        <v>1169</v>
      </c>
      <c r="K807" s="262" t="s">
        <v>21</v>
      </c>
      <c r="L807" s="333">
        <v>236790</v>
      </c>
      <c r="M807" s="350">
        <v>45931</v>
      </c>
    </row>
    <row r="808" spans="1:13" ht="76.5" x14ac:dyDescent="0.2">
      <c r="A808" s="36" t="s">
        <v>13</v>
      </c>
      <c r="B808" s="50" t="s">
        <v>0</v>
      </c>
      <c r="C808" s="257" t="s">
        <v>113</v>
      </c>
      <c r="D808" s="112" t="s">
        <v>0</v>
      </c>
      <c r="E808" s="258">
        <v>45517</v>
      </c>
      <c r="F808" s="38" t="s">
        <v>19</v>
      </c>
      <c r="G808" s="331">
        <v>17250698</v>
      </c>
      <c r="H808" s="311">
        <v>45937</v>
      </c>
      <c r="I808" s="332" t="s">
        <v>1518</v>
      </c>
      <c r="J808" s="261" t="s">
        <v>1169</v>
      </c>
      <c r="K808" s="262" t="s">
        <v>21</v>
      </c>
      <c r="L808" s="333">
        <v>71536</v>
      </c>
      <c r="M808" s="350">
        <v>45931</v>
      </c>
    </row>
    <row r="809" spans="1:13" ht="38.25" x14ac:dyDescent="0.2">
      <c r="A809" s="36" t="s">
        <v>13</v>
      </c>
      <c r="B809" s="50" t="s">
        <v>0</v>
      </c>
      <c r="C809" s="257" t="s">
        <v>113</v>
      </c>
      <c r="D809" s="112" t="s">
        <v>0</v>
      </c>
      <c r="E809" s="258">
        <v>45517</v>
      </c>
      <c r="F809" s="38" t="s">
        <v>19</v>
      </c>
      <c r="G809" s="331">
        <v>17250699</v>
      </c>
      <c r="H809" s="311">
        <v>45937</v>
      </c>
      <c r="I809" s="332" t="s">
        <v>1519</v>
      </c>
      <c r="J809" s="261" t="s">
        <v>1169</v>
      </c>
      <c r="K809" s="262" t="s">
        <v>21</v>
      </c>
      <c r="L809" s="333">
        <v>757884.96</v>
      </c>
      <c r="M809" s="350">
        <v>45931</v>
      </c>
    </row>
    <row r="810" spans="1:13" ht="51" x14ac:dyDescent="0.2">
      <c r="A810" s="36" t="s">
        <v>13</v>
      </c>
      <c r="B810" s="50" t="s">
        <v>0</v>
      </c>
      <c r="C810" s="257" t="s">
        <v>113</v>
      </c>
      <c r="D810" s="112" t="s">
        <v>0</v>
      </c>
      <c r="E810" s="258">
        <v>45517</v>
      </c>
      <c r="F810" s="38" t="s">
        <v>19</v>
      </c>
      <c r="G810" s="331">
        <v>17250700</v>
      </c>
      <c r="H810" s="311">
        <v>45937</v>
      </c>
      <c r="I810" s="332" t="s">
        <v>1520</v>
      </c>
      <c r="J810" s="261" t="s">
        <v>1169</v>
      </c>
      <c r="K810" s="262" t="s">
        <v>21</v>
      </c>
      <c r="L810" s="333">
        <v>1045752.96</v>
      </c>
      <c r="M810" s="350">
        <v>45931</v>
      </c>
    </row>
    <row r="811" spans="1:13" ht="51" x14ac:dyDescent="0.2">
      <c r="A811" s="36" t="s">
        <v>13</v>
      </c>
      <c r="B811" s="50" t="s">
        <v>0</v>
      </c>
      <c r="C811" s="257" t="s">
        <v>113</v>
      </c>
      <c r="D811" s="112" t="s">
        <v>0</v>
      </c>
      <c r="E811" s="258">
        <v>45517</v>
      </c>
      <c r="F811" s="38" t="s">
        <v>19</v>
      </c>
      <c r="G811" s="331">
        <v>17250701</v>
      </c>
      <c r="H811" s="311">
        <v>45937</v>
      </c>
      <c r="I811" s="332" t="s">
        <v>1521</v>
      </c>
      <c r="J811" s="261" t="s">
        <v>1169</v>
      </c>
      <c r="K811" s="262" t="s">
        <v>21</v>
      </c>
      <c r="L811" s="333">
        <v>432555.48</v>
      </c>
      <c r="M811" s="350">
        <v>45931</v>
      </c>
    </row>
    <row r="812" spans="1:13" ht="51" x14ac:dyDescent="0.2">
      <c r="A812" s="36" t="s">
        <v>13</v>
      </c>
      <c r="B812" s="50" t="s">
        <v>0</v>
      </c>
      <c r="C812" s="257" t="s">
        <v>113</v>
      </c>
      <c r="D812" s="112" t="s">
        <v>0</v>
      </c>
      <c r="E812" s="258">
        <v>45517</v>
      </c>
      <c r="F812" s="38" t="s">
        <v>19</v>
      </c>
      <c r="G812" s="331">
        <v>17250702</v>
      </c>
      <c r="H812" s="311">
        <v>45938</v>
      </c>
      <c r="I812" s="332" t="s">
        <v>1522</v>
      </c>
      <c r="J812" s="261" t="s">
        <v>1169</v>
      </c>
      <c r="K812" s="262" t="s">
        <v>21</v>
      </c>
      <c r="L812" s="333">
        <v>269932</v>
      </c>
      <c r="M812" s="350">
        <v>45931</v>
      </c>
    </row>
    <row r="813" spans="1:13" ht="38.25" x14ac:dyDescent="0.2">
      <c r="A813" s="36" t="s">
        <v>13</v>
      </c>
      <c r="B813" s="121" t="s">
        <v>222</v>
      </c>
      <c r="C813" s="257" t="s">
        <v>1523</v>
      </c>
      <c r="D813" s="121" t="s">
        <v>42</v>
      </c>
      <c r="E813" s="258">
        <v>45932</v>
      </c>
      <c r="F813" s="38" t="s">
        <v>19</v>
      </c>
      <c r="G813" s="331">
        <v>17250703</v>
      </c>
      <c r="H813" s="311">
        <v>45938</v>
      </c>
      <c r="I813" s="121" t="s">
        <v>1524</v>
      </c>
      <c r="J813" s="274" t="s">
        <v>1084</v>
      </c>
      <c r="K813" s="286" t="s">
        <v>214</v>
      </c>
      <c r="L813" s="333">
        <v>13899200</v>
      </c>
      <c r="M813" s="350">
        <v>45931</v>
      </c>
    </row>
    <row r="814" spans="1:13" ht="25.5" x14ac:dyDescent="0.2">
      <c r="A814" s="36" t="s">
        <v>13</v>
      </c>
      <c r="B814" s="121" t="s">
        <v>222</v>
      </c>
      <c r="C814" s="257" t="s">
        <v>1523</v>
      </c>
      <c r="D814" s="121" t="s">
        <v>42</v>
      </c>
      <c r="E814" s="258">
        <v>45932</v>
      </c>
      <c r="F814" s="38" t="s">
        <v>19</v>
      </c>
      <c r="G814" s="331">
        <v>17250704</v>
      </c>
      <c r="H814" s="311">
        <v>45938</v>
      </c>
      <c r="I814" s="121" t="s">
        <v>1525</v>
      </c>
      <c r="J814" s="274" t="s">
        <v>1109</v>
      </c>
      <c r="K814" s="286" t="s">
        <v>376</v>
      </c>
      <c r="L814" s="333">
        <v>25054000</v>
      </c>
      <c r="M814" s="350">
        <v>45931</v>
      </c>
    </row>
    <row r="815" spans="1:13" x14ac:dyDescent="0.2">
      <c r="A815" s="36" t="s">
        <v>13</v>
      </c>
      <c r="B815" s="121" t="s">
        <v>222</v>
      </c>
      <c r="C815" s="257" t="s">
        <v>1526</v>
      </c>
      <c r="D815" s="121" t="s">
        <v>42</v>
      </c>
      <c r="E815" s="258">
        <v>45930</v>
      </c>
      <c r="F815" s="38" t="s">
        <v>19</v>
      </c>
      <c r="G815" s="331">
        <v>17250705</v>
      </c>
      <c r="H815" s="311">
        <v>45938</v>
      </c>
      <c r="I815" s="121" t="s">
        <v>1527</v>
      </c>
      <c r="J815" s="274" t="s">
        <v>1528</v>
      </c>
      <c r="K815" s="286" t="s">
        <v>1529</v>
      </c>
      <c r="L815" s="333">
        <v>26227128</v>
      </c>
      <c r="M815" s="350">
        <v>45931</v>
      </c>
    </row>
    <row r="816" spans="1:13" ht="51" x14ac:dyDescent="0.2">
      <c r="A816" s="36" t="s">
        <v>13</v>
      </c>
      <c r="B816" s="50" t="s">
        <v>0</v>
      </c>
      <c r="C816" s="257" t="s">
        <v>113</v>
      </c>
      <c r="D816" s="112" t="s">
        <v>0</v>
      </c>
      <c r="E816" s="258">
        <v>45517</v>
      </c>
      <c r="F816" s="38" t="s">
        <v>19</v>
      </c>
      <c r="G816" s="331">
        <v>17250712</v>
      </c>
      <c r="H816" s="311">
        <v>45939</v>
      </c>
      <c r="I816" s="332" t="s">
        <v>1530</v>
      </c>
      <c r="J816" s="261" t="s">
        <v>1169</v>
      </c>
      <c r="K816" s="262" t="s">
        <v>21</v>
      </c>
      <c r="L816" s="333">
        <v>435237.66</v>
      </c>
      <c r="M816" s="350">
        <v>45931</v>
      </c>
    </row>
    <row r="817" spans="1:13" ht="51" x14ac:dyDescent="0.2">
      <c r="A817" s="36" t="s">
        <v>13</v>
      </c>
      <c r="B817" s="50" t="s">
        <v>0</v>
      </c>
      <c r="C817" s="257" t="s">
        <v>113</v>
      </c>
      <c r="D817" s="112" t="s">
        <v>0</v>
      </c>
      <c r="E817" s="258">
        <v>45517</v>
      </c>
      <c r="F817" s="38" t="s">
        <v>19</v>
      </c>
      <c r="G817" s="331">
        <v>17250714</v>
      </c>
      <c r="H817" s="311">
        <v>45940</v>
      </c>
      <c r="I817" s="332" t="s">
        <v>1531</v>
      </c>
      <c r="J817" s="261" t="s">
        <v>1169</v>
      </c>
      <c r="K817" s="262" t="s">
        <v>21</v>
      </c>
      <c r="L817" s="333">
        <v>311516</v>
      </c>
      <c r="M817" s="350">
        <v>45931</v>
      </c>
    </row>
    <row r="818" spans="1:13" ht="51" x14ac:dyDescent="0.2">
      <c r="A818" s="36" t="s">
        <v>13</v>
      </c>
      <c r="B818" s="50" t="s">
        <v>0</v>
      </c>
      <c r="C818" s="257" t="s">
        <v>113</v>
      </c>
      <c r="D818" s="112" t="s">
        <v>0</v>
      </c>
      <c r="E818" s="258">
        <v>45517</v>
      </c>
      <c r="F818" s="38" t="s">
        <v>19</v>
      </c>
      <c r="G818" s="331">
        <v>17250715</v>
      </c>
      <c r="H818" s="311">
        <v>45940</v>
      </c>
      <c r="I818" s="332" t="s">
        <v>1532</v>
      </c>
      <c r="J818" s="261" t="s">
        <v>1169</v>
      </c>
      <c r="K818" s="262" t="s">
        <v>21</v>
      </c>
      <c r="L818" s="333">
        <v>311516</v>
      </c>
      <c r="M818" s="350">
        <v>45931</v>
      </c>
    </row>
    <row r="819" spans="1:13" ht="51" x14ac:dyDescent="0.2">
      <c r="A819" s="36" t="s">
        <v>13</v>
      </c>
      <c r="B819" s="50" t="s">
        <v>0</v>
      </c>
      <c r="C819" s="257" t="s">
        <v>113</v>
      </c>
      <c r="D819" s="112" t="s">
        <v>0</v>
      </c>
      <c r="E819" s="258">
        <v>45517</v>
      </c>
      <c r="F819" s="38" t="s">
        <v>19</v>
      </c>
      <c r="G819" s="331">
        <v>17250716</v>
      </c>
      <c r="H819" s="311">
        <v>45940</v>
      </c>
      <c r="I819" s="332" t="s">
        <v>1533</v>
      </c>
      <c r="J819" s="261" t="s">
        <v>1169</v>
      </c>
      <c r="K819" s="262" t="s">
        <v>21</v>
      </c>
      <c r="L819" s="333">
        <v>65000</v>
      </c>
      <c r="M819" s="350">
        <v>45931</v>
      </c>
    </row>
    <row r="820" spans="1:13" ht="25.5" x14ac:dyDescent="0.2">
      <c r="A820" s="36" t="s">
        <v>13</v>
      </c>
      <c r="B820" s="50" t="s">
        <v>0</v>
      </c>
      <c r="C820" s="257" t="s">
        <v>185</v>
      </c>
      <c r="D820" s="112" t="s">
        <v>0</v>
      </c>
      <c r="E820" s="258">
        <v>45611</v>
      </c>
      <c r="F820" s="38" t="s">
        <v>19</v>
      </c>
      <c r="G820" s="331">
        <v>17250717</v>
      </c>
      <c r="H820" s="311">
        <v>45943</v>
      </c>
      <c r="I820" s="336" t="s">
        <v>1534</v>
      </c>
      <c r="J820" s="274" t="s">
        <v>186</v>
      </c>
      <c r="K820" s="337" t="s">
        <v>187</v>
      </c>
      <c r="L820" s="333">
        <v>1929495</v>
      </c>
      <c r="M820" s="350">
        <v>45931</v>
      </c>
    </row>
    <row r="821" spans="1:13" ht="51" x14ac:dyDescent="0.2">
      <c r="A821" s="36" t="s">
        <v>13</v>
      </c>
      <c r="B821" s="50" t="s">
        <v>0</v>
      </c>
      <c r="C821" s="257" t="s">
        <v>113</v>
      </c>
      <c r="D821" s="112" t="s">
        <v>0</v>
      </c>
      <c r="E821" s="258">
        <v>45517</v>
      </c>
      <c r="F821" s="38" t="s">
        <v>19</v>
      </c>
      <c r="G821" s="331">
        <v>17250719</v>
      </c>
      <c r="H821" s="311">
        <v>45944</v>
      </c>
      <c r="I821" s="332" t="s">
        <v>1535</v>
      </c>
      <c r="J821" s="261" t="s">
        <v>1169</v>
      </c>
      <c r="K821" s="262" t="s">
        <v>21</v>
      </c>
      <c r="L821" s="333">
        <v>31716</v>
      </c>
      <c r="M821" s="350">
        <v>45931</v>
      </c>
    </row>
    <row r="822" spans="1:13" ht="25.5" x14ac:dyDescent="0.2">
      <c r="A822" s="36" t="s">
        <v>13</v>
      </c>
      <c r="B822" s="264" t="s">
        <v>149</v>
      </c>
      <c r="C822" s="272" t="s">
        <v>20</v>
      </c>
      <c r="D822" s="121" t="s">
        <v>42</v>
      </c>
      <c r="E822" s="269" t="s">
        <v>20</v>
      </c>
      <c r="F822" s="38" t="s">
        <v>19</v>
      </c>
      <c r="G822" s="331">
        <v>17250721</v>
      </c>
      <c r="H822" s="311">
        <v>45945</v>
      </c>
      <c r="I822" s="121" t="s">
        <v>1536</v>
      </c>
      <c r="J822" s="274" t="s">
        <v>1537</v>
      </c>
      <c r="K822" s="286" t="s">
        <v>1538</v>
      </c>
      <c r="L822" s="333">
        <v>107100</v>
      </c>
      <c r="M822" s="350">
        <v>45931</v>
      </c>
    </row>
    <row r="823" spans="1:13" ht="51" x14ac:dyDescent="0.2">
      <c r="A823" s="36" t="s">
        <v>13</v>
      </c>
      <c r="B823" s="50" t="s">
        <v>0</v>
      </c>
      <c r="C823" s="257" t="s">
        <v>113</v>
      </c>
      <c r="D823" s="112" t="s">
        <v>0</v>
      </c>
      <c r="E823" s="258">
        <v>45517</v>
      </c>
      <c r="F823" s="38" t="s">
        <v>19</v>
      </c>
      <c r="G823" s="331">
        <v>17250722</v>
      </c>
      <c r="H823" s="311">
        <v>45945</v>
      </c>
      <c r="I823" s="332" t="s">
        <v>1539</v>
      </c>
      <c r="J823" s="261" t="s">
        <v>1169</v>
      </c>
      <c r="K823" s="262" t="s">
        <v>21</v>
      </c>
      <c r="L823" s="333">
        <v>437818</v>
      </c>
      <c r="M823" s="350">
        <v>45931</v>
      </c>
    </row>
    <row r="824" spans="1:13" ht="38.25" x14ac:dyDescent="0.2">
      <c r="A824" s="36" t="s">
        <v>13</v>
      </c>
      <c r="B824" s="50" t="s">
        <v>0</v>
      </c>
      <c r="C824" s="257" t="s">
        <v>113</v>
      </c>
      <c r="D824" s="112" t="s">
        <v>0</v>
      </c>
      <c r="E824" s="258">
        <v>45517</v>
      </c>
      <c r="F824" s="38" t="s">
        <v>19</v>
      </c>
      <c r="G824" s="331">
        <v>17250731</v>
      </c>
      <c r="H824" s="311">
        <v>45947</v>
      </c>
      <c r="I824" s="332" t="s">
        <v>1540</v>
      </c>
      <c r="J824" s="261" t="s">
        <v>1169</v>
      </c>
      <c r="K824" s="262" t="s">
        <v>21</v>
      </c>
      <c r="L824" s="333">
        <v>300495</v>
      </c>
      <c r="M824" s="350">
        <v>45931</v>
      </c>
    </row>
    <row r="825" spans="1:13" ht="38.25" x14ac:dyDescent="0.2">
      <c r="A825" s="36" t="s">
        <v>13</v>
      </c>
      <c r="B825" s="50" t="s">
        <v>0</v>
      </c>
      <c r="C825" s="257" t="s">
        <v>113</v>
      </c>
      <c r="D825" s="112" t="s">
        <v>0</v>
      </c>
      <c r="E825" s="258">
        <v>45517</v>
      </c>
      <c r="F825" s="38" t="s">
        <v>19</v>
      </c>
      <c r="G825" s="331">
        <v>17250732</v>
      </c>
      <c r="H825" s="311">
        <v>45947</v>
      </c>
      <c r="I825" s="332" t="s">
        <v>1541</v>
      </c>
      <c r="J825" s="261" t="s">
        <v>1169</v>
      </c>
      <c r="K825" s="262" t="s">
        <v>21</v>
      </c>
      <c r="L825" s="333">
        <v>322978</v>
      </c>
      <c r="M825" s="350">
        <v>45931</v>
      </c>
    </row>
    <row r="826" spans="1:13" ht="25.5" x14ac:dyDescent="0.2">
      <c r="A826" s="36" t="s">
        <v>13</v>
      </c>
      <c r="B826" s="121" t="s">
        <v>222</v>
      </c>
      <c r="C826" s="334" t="s">
        <v>1542</v>
      </c>
      <c r="D826" s="121" t="s">
        <v>42</v>
      </c>
      <c r="E826" s="335">
        <v>45946</v>
      </c>
      <c r="F826" s="38" t="s">
        <v>19</v>
      </c>
      <c r="G826" s="331">
        <v>17250734</v>
      </c>
      <c r="H826" s="311">
        <v>45950</v>
      </c>
      <c r="I826" s="121" t="s">
        <v>1543</v>
      </c>
      <c r="J826" s="274" t="s">
        <v>139</v>
      </c>
      <c r="K826" s="286" t="s">
        <v>77</v>
      </c>
      <c r="L826" s="333">
        <v>431813</v>
      </c>
      <c r="M826" s="350">
        <v>45931</v>
      </c>
    </row>
    <row r="827" spans="1:13" ht="76.5" x14ac:dyDescent="0.2">
      <c r="A827" s="36" t="s">
        <v>13</v>
      </c>
      <c r="B827" s="121" t="s">
        <v>16</v>
      </c>
      <c r="C827" s="334" t="s">
        <v>70</v>
      </c>
      <c r="D827" s="148" t="s">
        <v>16</v>
      </c>
      <c r="E827" s="335">
        <v>45159</v>
      </c>
      <c r="F827" s="38" t="s">
        <v>19</v>
      </c>
      <c r="G827" s="331">
        <v>17250735</v>
      </c>
      <c r="H827" s="311">
        <v>45950</v>
      </c>
      <c r="I827" s="121" t="s">
        <v>1544</v>
      </c>
      <c r="J827" s="274" t="s">
        <v>71</v>
      </c>
      <c r="K827" s="286" t="s">
        <v>72</v>
      </c>
      <c r="L827" s="333">
        <v>718440</v>
      </c>
      <c r="M827" s="350">
        <v>45931</v>
      </c>
    </row>
    <row r="828" spans="1:13" ht="38.25" x14ac:dyDescent="0.2">
      <c r="A828" s="36" t="s">
        <v>13</v>
      </c>
      <c r="B828" s="50" t="s">
        <v>0</v>
      </c>
      <c r="C828" s="257" t="s">
        <v>113</v>
      </c>
      <c r="D828" s="112" t="s">
        <v>0</v>
      </c>
      <c r="E828" s="258">
        <v>45517</v>
      </c>
      <c r="F828" s="38" t="s">
        <v>19</v>
      </c>
      <c r="G828" s="331">
        <v>17250745</v>
      </c>
      <c r="H828" s="311">
        <v>45953</v>
      </c>
      <c r="I828" s="332" t="s">
        <v>1545</v>
      </c>
      <c r="J828" s="261" t="s">
        <v>1169</v>
      </c>
      <c r="K828" s="262" t="s">
        <v>21</v>
      </c>
      <c r="L828" s="333">
        <v>345864</v>
      </c>
      <c r="M828" s="350">
        <v>45931</v>
      </c>
    </row>
    <row r="829" spans="1:13" ht="51" x14ac:dyDescent="0.2">
      <c r="A829" s="36" t="s">
        <v>13</v>
      </c>
      <c r="B829" s="121" t="s">
        <v>16</v>
      </c>
      <c r="C829" s="334" t="s">
        <v>70</v>
      </c>
      <c r="D829" s="148" t="s">
        <v>16</v>
      </c>
      <c r="E829" s="335">
        <v>45159</v>
      </c>
      <c r="F829" s="38" t="s">
        <v>19</v>
      </c>
      <c r="G829" s="331">
        <v>17250746</v>
      </c>
      <c r="H829" s="311">
        <v>45953</v>
      </c>
      <c r="I829" s="121" t="s">
        <v>1546</v>
      </c>
      <c r="J829" s="274" t="s">
        <v>71</v>
      </c>
      <c r="K829" s="286" t="s">
        <v>72</v>
      </c>
      <c r="L829" s="333">
        <v>773800</v>
      </c>
      <c r="M829" s="350">
        <v>45931</v>
      </c>
    </row>
    <row r="830" spans="1:13" ht="63.75" x14ac:dyDescent="0.2">
      <c r="A830" s="36" t="s">
        <v>13</v>
      </c>
      <c r="B830" s="121" t="s">
        <v>16</v>
      </c>
      <c r="C830" s="334" t="s">
        <v>70</v>
      </c>
      <c r="D830" s="148" t="s">
        <v>16</v>
      </c>
      <c r="E830" s="335">
        <v>45159</v>
      </c>
      <c r="F830" s="38" t="s">
        <v>19</v>
      </c>
      <c r="G830" s="331">
        <v>17250747</v>
      </c>
      <c r="H830" s="311">
        <v>45953</v>
      </c>
      <c r="I830" s="121" t="s">
        <v>1547</v>
      </c>
      <c r="J830" s="274" t="s">
        <v>71</v>
      </c>
      <c r="K830" s="286" t="s">
        <v>72</v>
      </c>
      <c r="L830" s="333">
        <v>795800</v>
      </c>
      <c r="M830" s="350">
        <v>45931</v>
      </c>
    </row>
    <row r="831" spans="1:13" ht="63.75" x14ac:dyDescent="0.2">
      <c r="A831" s="36" t="s">
        <v>13</v>
      </c>
      <c r="B831" s="121" t="s">
        <v>16</v>
      </c>
      <c r="C831" s="334" t="s">
        <v>70</v>
      </c>
      <c r="D831" s="148" t="s">
        <v>16</v>
      </c>
      <c r="E831" s="335">
        <v>45159</v>
      </c>
      <c r="F831" s="38" t="s">
        <v>19</v>
      </c>
      <c r="G831" s="331">
        <v>17250748</v>
      </c>
      <c r="H831" s="311">
        <v>45953</v>
      </c>
      <c r="I831" s="121" t="s">
        <v>1548</v>
      </c>
      <c r="J831" s="274" t="s">
        <v>71</v>
      </c>
      <c r="K831" s="286" t="s">
        <v>72</v>
      </c>
      <c r="L831" s="333">
        <v>1915155</v>
      </c>
      <c r="M831" s="350">
        <v>45931</v>
      </c>
    </row>
    <row r="832" spans="1:13" ht="63.75" x14ac:dyDescent="0.2">
      <c r="A832" s="36" t="s">
        <v>13</v>
      </c>
      <c r="B832" s="121" t="s">
        <v>16</v>
      </c>
      <c r="C832" s="334" t="s">
        <v>70</v>
      </c>
      <c r="D832" s="148" t="s">
        <v>16</v>
      </c>
      <c r="E832" s="335">
        <v>45159</v>
      </c>
      <c r="F832" s="38" t="s">
        <v>19</v>
      </c>
      <c r="G832" s="331">
        <v>17250749</v>
      </c>
      <c r="H832" s="311">
        <v>45953</v>
      </c>
      <c r="I832" s="121" t="s">
        <v>1549</v>
      </c>
      <c r="J832" s="274" t="s">
        <v>71</v>
      </c>
      <c r="K832" s="286" t="s">
        <v>72</v>
      </c>
      <c r="L832" s="333">
        <v>773800</v>
      </c>
      <c r="M832" s="350">
        <v>45931</v>
      </c>
    </row>
    <row r="833" spans="1:13" ht="51" x14ac:dyDescent="0.2">
      <c r="A833" s="36" t="s">
        <v>13</v>
      </c>
      <c r="B833" s="50" t="s">
        <v>0</v>
      </c>
      <c r="C833" s="257" t="s">
        <v>113</v>
      </c>
      <c r="D833" s="112" t="s">
        <v>0</v>
      </c>
      <c r="E833" s="258">
        <v>45517</v>
      </c>
      <c r="F833" s="38" t="s">
        <v>19</v>
      </c>
      <c r="G833" s="331">
        <v>17250751</v>
      </c>
      <c r="H833" s="311">
        <v>45954</v>
      </c>
      <c r="I833" s="332" t="s">
        <v>1550</v>
      </c>
      <c r="J833" s="261" t="s">
        <v>1169</v>
      </c>
      <c r="K833" s="262" t="s">
        <v>21</v>
      </c>
      <c r="L833" s="333">
        <v>520033</v>
      </c>
      <c r="M833" s="350">
        <v>45931</v>
      </c>
    </row>
    <row r="834" spans="1:13" ht="38.25" x14ac:dyDescent="0.2">
      <c r="A834" s="36" t="s">
        <v>13</v>
      </c>
      <c r="B834" s="50" t="s">
        <v>0</v>
      </c>
      <c r="C834" s="257" t="s">
        <v>113</v>
      </c>
      <c r="D834" s="112" t="s">
        <v>0</v>
      </c>
      <c r="E834" s="258">
        <v>45517</v>
      </c>
      <c r="F834" s="38" t="s">
        <v>19</v>
      </c>
      <c r="G834" s="331">
        <v>17250753</v>
      </c>
      <c r="H834" s="311">
        <v>45954</v>
      </c>
      <c r="I834" s="121" t="s">
        <v>1551</v>
      </c>
      <c r="J834" s="261" t="s">
        <v>1169</v>
      </c>
      <c r="K834" s="262" t="s">
        <v>21</v>
      </c>
      <c r="L834" s="333">
        <v>76480</v>
      </c>
      <c r="M834" s="350">
        <v>45931</v>
      </c>
    </row>
    <row r="835" spans="1:13" ht="38.25" x14ac:dyDescent="0.2">
      <c r="A835" s="36" t="s">
        <v>13</v>
      </c>
      <c r="B835" s="50" t="s">
        <v>0</v>
      </c>
      <c r="C835" s="257" t="s">
        <v>113</v>
      </c>
      <c r="D835" s="112" t="s">
        <v>0</v>
      </c>
      <c r="E835" s="258">
        <v>45517</v>
      </c>
      <c r="F835" s="38" t="s">
        <v>19</v>
      </c>
      <c r="G835" s="331">
        <v>17250754</v>
      </c>
      <c r="H835" s="311">
        <v>45957</v>
      </c>
      <c r="I835" s="332" t="s">
        <v>1552</v>
      </c>
      <c r="J835" s="261" t="s">
        <v>1169</v>
      </c>
      <c r="K835" s="262" t="s">
        <v>21</v>
      </c>
      <c r="L835" s="333">
        <v>260666</v>
      </c>
      <c r="M835" s="350">
        <v>45931</v>
      </c>
    </row>
    <row r="836" spans="1:13" ht="38.25" x14ac:dyDescent="0.2">
      <c r="A836" s="36" t="s">
        <v>13</v>
      </c>
      <c r="B836" s="50" t="s">
        <v>0</v>
      </c>
      <c r="C836" s="257" t="s">
        <v>113</v>
      </c>
      <c r="D836" s="112" t="s">
        <v>0</v>
      </c>
      <c r="E836" s="258">
        <v>45517</v>
      </c>
      <c r="F836" s="38" t="s">
        <v>19</v>
      </c>
      <c r="G836" s="331">
        <v>17250760</v>
      </c>
      <c r="H836" s="311">
        <v>45959</v>
      </c>
      <c r="I836" s="332" t="s">
        <v>1553</v>
      </c>
      <c r="J836" s="261" t="s">
        <v>1169</v>
      </c>
      <c r="K836" s="262" t="s">
        <v>21</v>
      </c>
      <c r="L836" s="333">
        <v>92648</v>
      </c>
      <c r="M836" s="350">
        <v>45931</v>
      </c>
    </row>
    <row r="837" spans="1:13" ht="51" x14ac:dyDescent="0.2">
      <c r="A837" s="36" t="s">
        <v>13</v>
      </c>
      <c r="B837" s="50" t="s">
        <v>0</v>
      </c>
      <c r="C837" s="257" t="s">
        <v>113</v>
      </c>
      <c r="D837" s="112" t="s">
        <v>0</v>
      </c>
      <c r="E837" s="258">
        <v>45517</v>
      </c>
      <c r="F837" s="38" t="s">
        <v>19</v>
      </c>
      <c r="G837" s="331">
        <v>17250761</v>
      </c>
      <c r="H837" s="311">
        <v>45960</v>
      </c>
      <c r="I837" s="332" t="s">
        <v>1554</v>
      </c>
      <c r="J837" s="261" t="s">
        <v>1169</v>
      </c>
      <c r="K837" s="262" t="s">
        <v>21</v>
      </c>
      <c r="L837" s="333">
        <v>294303</v>
      </c>
      <c r="M837" s="350">
        <v>45931</v>
      </c>
    </row>
    <row r="838" spans="1:13" ht="63.75" x14ac:dyDescent="0.2">
      <c r="A838" s="36" t="s">
        <v>13</v>
      </c>
      <c r="B838" s="50" t="s">
        <v>0</v>
      </c>
      <c r="C838" s="257" t="s">
        <v>113</v>
      </c>
      <c r="D838" s="112" t="s">
        <v>0</v>
      </c>
      <c r="E838" s="258">
        <v>45517</v>
      </c>
      <c r="F838" s="38" t="s">
        <v>19</v>
      </c>
      <c r="G838" s="331">
        <v>17250762</v>
      </c>
      <c r="H838" s="311">
        <v>45960</v>
      </c>
      <c r="I838" s="332" t="s">
        <v>1555</v>
      </c>
      <c r="J838" s="261" t="s">
        <v>1169</v>
      </c>
      <c r="K838" s="262" t="s">
        <v>21</v>
      </c>
      <c r="L838" s="333">
        <v>408466</v>
      </c>
      <c r="M838" s="350">
        <v>45931</v>
      </c>
    </row>
    <row r="839" spans="1:13" x14ac:dyDescent="0.2">
      <c r="A839" s="36" t="s">
        <v>13</v>
      </c>
      <c r="B839" s="121" t="s">
        <v>222</v>
      </c>
      <c r="C839" s="265" t="s">
        <v>1556</v>
      </c>
      <c r="D839" s="121" t="s">
        <v>42</v>
      </c>
      <c r="E839" s="324">
        <v>45958</v>
      </c>
      <c r="F839" s="37" t="s">
        <v>17</v>
      </c>
      <c r="G839" s="338" t="s">
        <v>12</v>
      </c>
      <c r="H839" s="339">
        <v>45958</v>
      </c>
      <c r="I839" s="37" t="s">
        <v>1557</v>
      </c>
      <c r="J839" s="340" t="s">
        <v>1558</v>
      </c>
      <c r="K839" s="266" t="s">
        <v>1559</v>
      </c>
      <c r="L839" s="315">
        <f>700.63*40000</f>
        <v>28025200</v>
      </c>
      <c r="M839" s="350">
        <v>45931</v>
      </c>
    </row>
    <row r="840" spans="1:13" x14ac:dyDescent="0.2">
      <c r="A840" s="302"/>
      <c r="B840" s="351" t="s">
        <v>1560</v>
      </c>
      <c r="C840" s="352" t="s">
        <v>0</v>
      </c>
      <c r="D840" s="352" t="s">
        <v>0</v>
      </c>
      <c r="E840" s="314"/>
      <c r="F840" s="37"/>
      <c r="G840" s="353"/>
      <c r="H840" s="354">
        <v>46022.697233796294</v>
      </c>
      <c r="I840" s="340"/>
      <c r="J840" s="340"/>
      <c r="K840" s="265"/>
      <c r="L840" s="355">
        <v>27884569.09</v>
      </c>
      <c r="M840" s="350">
        <v>45992</v>
      </c>
    </row>
    <row r="841" spans="1:13" ht="38.25" x14ac:dyDescent="0.2">
      <c r="A841" s="302"/>
      <c r="B841" s="352" t="s">
        <v>1561</v>
      </c>
      <c r="C841" s="352" t="s">
        <v>1562</v>
      </c>
      <c r="D841" s="352" t="s">
        <v>86</v>
      </c>
      <c r="E841" s="314"/>
      <c r="F841" s="37"/>
      <c r="G841" s="353"/>
      <c r="H841" s="356">
        <v>46022.573946759258</v>
      </c>
      <c r="I841" s="340"/>
      <c r="J841" s="340"/>
      <c r="K841" s="265"/>
      <c r="L841" s="357">
        <v>3170457.5</v>
      </c>
      <c r="M841" s="350">
        <v>45992</v>
      </c>
    </row>
    <row r="842" spans="1:13" x14ac:dyDescent="0.2">
      <c r="A842" s="302"/>
      <c r="B842" s="351" t="s">
        <v>1563</v>
      </c>
      <c r="C842" s="352" t="s">
        <v>0</v>
      </c>
      <c r="D842" s="352" t="s">
        <v>0</v>
      </c>
      <c r="E842" s="314"/>
      <c r="F842" s="37"/>
      <c r="G842" s="353"/>
      <c r="H842" s="354">
        <v>46022.521932870368</v>
      </c>
      <c r="I842" s="340"/>
      <c r="J842" s="340"/>
      <c r="K842" s="265"/>
      <c r="L842" s="355">
        <v>250699680</v>
      </c>
      <c r="M842" s="350">
        <v>45992</v>
      </c>
    </row>
    <row r="843" spans="1:13" ht="38.25" x14ac:dyDescent="0.2">
      <c r="A843" s="302"/>
      <c r="B843" s="351" t="s">
        <v>1564</v>
      </c>
      <c r="C843" s="351" t="s">
        <v>1565</v>
      </c>
      <c r="D843" s="352" t="s">
        <v>86</v>
      </c>
      <c r="E843" s="314"/>
      <c r="F843" s="37"/>
      <c r="G843" s="353"/>
      <c r="H843" s="354">
        <v>46022.483738425923</v>
      </c>
      <c r="I843" s="340"/>
      <c r="J843" s="340"/>
      <c r="K843" s="265"/>
      <c r="L843" s="355">
        <v>3601344.6</v>
      </c>
      <c r="M843" s="350">
        <v>45992</v>
      </c>
    </row>
    <row r="844" spans="1:13" x14ac:dyDescent="0.2">
      <c r="A844" s="302"/>
      <c r="B844" s="352" t="s">
        <v>1566</v>
      </c>
      <c r="C844" s="351" t="s">
        <v>42</v>
      </c>
      <c r="D844" s="121" t="s">
        <v>42</v>
      </c>
      <c r="E844" s="314"/>
      <c r="F844" s="37"/>
      <c r="G844" s="353"/>
      <c r="H844" s="356">
        <v>46022.449849537035</v>
      </c>
      <c r="I844" s="340"/>
      <c r="J844" s="340"/>
      <c r="K844" s="265"/>
      <c r="L844" s="357">
        <v>323642381.72000003</v>
      </c>
      <c r="M844" s="350">
        <v>45992</v>
      </c>
    </row>
    <row r="845" spans="1:13" ht="38.25" x14ac:dyDescent="0.2">
      <c r="A845" s="302"/>
      <c r="B845" s="351" t="s">
        <v>1567</v>
      </c>
      <c r="C845" s="352" t="s">
        <v>1562</v>
      </c>
      <c r="D845" s="352" t="s">
        <v>86</v>
      </c>
      <c r="E845" s="314"/>
      <c r="F845" s="37"/>
      <c r="G845" s="353"/>
      <c r="H845" s="354">
        <v>46022.38994212963</v>
      </c>
      <c r="I845" s="340"/>
      <c r="J845" s="340"/>
      <c r="K845" s="265"/>
      <c r="L845" s="355">
        <v>3780630</v>
      </c>
      <c r="M845" s="350">
        <v>45992</v>
      </c>
    </row>
    <row r="846" spans="1:13" ht="38.25" x14ac:dyDescent="0.2">
      <c r="A846" s="302"/>
      <c r="B846" s="352" t="s">
        <v>1568</v>
      </c>
      <c r="C846" s="352" t="s">
        <v>1562</v>
      </c>
      <c r="D846" s="352" t="s">
        <v>86</v>
      </c>
      <c r="E846" s="314"/>
      <c r="F846" s="37"/>
      <c r="G846" s="353"/>
      <c r="H846" s="356">
        <v>46022.323425925926</v>
      </c>
      <c r="I846" s="340"/>
      <c r="J846" s="340"/>
      <c r="K846" s="265"/>
      <c r="L846" s="357">
        <v>1309000</v>
      </c>
      <c r="M846" s="350">
        <v>45992</v>
      </c>
    </row>
    <row r="847" spans="1:13" ht="38.25" x14ac:dyDescent="0.2">
      <c r="A847" s="302"/>
      <c r="B847" s="351" t="s">
        <v>1569</v>
      </c>
      <c r="C847" s="352" t="s">
        <v>1562</v>
      </c>
      <c r="D847" s="352" t="s">
        <v>86</v>
      </c>
      <c r="E847" s="314"/>
      <c r="F847" s="37"/>
      <c r="G847" s="353"/>
      <c r="H847" s="354">
        <v>46021.802523148152</v>
      </c>
      <c r="I847" s="340"/>
      <c r="J847" s="340"/>
      <c r="K847" s="265"/>
      <c r="L847" s="355">
        <v>557991</v>
      </c>
      <c r="M847" s="350">
        <v>45992</v>
      </c>
    </row>
    <row r="848" spans="1:13" ht="38.25" x14ac:dyDescent="0.2">
      <c r="A848" s="302"/>
      <c r="B848" s="352" t="s">
        <v>1570</v>
      </c>
      <c r="C848" s="351" t="s">
        <v>1565</v>
      </c>
      <c r="D848" s="352" t="s">
        <v>86</v>
      </c>
      <c r="E848" s="314"/>
      <c r="F848" s="37"/>
      <c r="G848" s="353"/>
      <c r="H848" s="356">
        <v>46021.739039351851</v>
      </c>
      <c r="I848" s="340"/>
      <c r="J848" s="340"/>
      <c r="K848" s="265"/>
      <c r="L848" s="357">
        <v>10000000</v>
      </c>
      <c r="M848" s="350">
        <v>45992</v>
      </c>
    </row>
    <row r="849" spans="1:13" ht="38.25" x14ac:dyDescent="0.2">
      <c r="A849" s="302"/>
      <c r="B849" s="351" t="s">
        <v>1571</v>
      </c>
      <c r="C849" s="352" t="s">
        <v>1562</v>
      </c>
      <c r="D849" s="352" t="s">
        <v>86</v>
      </c>
      <c r="E849" s="314"/>
      <c r="F849" s="37"/>
      <c r="G849" s="353"/>
      <c r="H849" s="354">
        <v>46021.712407407409</v>
      </c>
      <c r="I849" s="340"/>
      <c r="J849" s="340"/>
      <c r="K849" s="265"/>
      <c r="L849" s="355">
        <v>279650</v>
      </c>
      <c r="M849" s="350">
        <v>45992</v>
      </c>
    </row>
    <row r="850" spans="1:13" ht="38.25" x14ac:dyDescent="0.2">
      <c r="A850" s="302"/>
      <c r="B850" s="352" t="s">
        <v>1572</v>
      </c>
      <c r="C850" s="351" t="s">
        <v>1565</v>
      </c>
      <c r="D850" s="352" t="s">
        <v>86</v>
      </c>
      <c r="E850" s="314"/>
      <c r="F850" s="37"/>
      <c r="G850" s="353"/>
      <c r="H850" s="356">
        <v>46021.702453703707</v>
      </c>
      <c r="I850" s="340"/>
      <c r="J850" s="340"/>
      <c r="K850" s="265"/>
      <c r="L850" s="357">
        <v>2298342.2000000002</v>
      </c>
      <c r="M850" s="350">
        <v>45992</v>
      </c>
    </row>
    <row r="851" spans="1:13" x14ac:dyDescent="0.2">
      <c r="A851" s="302"/>
      <c r="B851" s="351" t="s">
        <v>1573</v>
      </c>
      <c r="C851" s="351" t="s">
        <v>42</v>
      </c>
      <c r="D851" s="121" t="s">
        <v>42</v>
      </c>
      <c r="E851" s="314"/>
      <c r="F851" s="37"/>
      <c r="G851" s="353"/>
      <c r="H851" s="354">
        <v>46021.695972222224</v>
      </c>
      <c r="I851" s="340"/>
      <c r="J851" s="340"/>
      <c r="K851" s="265"/>
      <c r="L851" s="355">
        <v>567781.13</v>
      </c>
      <c r="M851" s="350">
        <v>45992</v>
      </c>
    </row>
    <row r="852" spans="1:13" x14ac:dyDescent="0.2">
      <c r="A852" s="302"/>
      <c r="B852" s="351" t="s">
        <v>1574</v>
      </c>
      <c r="C852" s="351" t="s">
        <v>42</v>
      </c>
      <c r="D852" s="121" t="s">
        <v>42</v>
      </c>
      <c r="E852" s="314"/>
      <c r="F852" s="37"/>
      <c r="G852" s="353"/>
      <c r="H852" s="354">
        <v>46021.681018518517</v>
      </c>
      <c r="I852" s="340"/>
      <c r="J852" s="340"/>
      <c r="K852" s="265"/>
      <c r="L852" s="355">
        <v>34773702.810000002</v>
      </c>
      <c r="M852" s="350">
        <v>45992</v>
      </c>
    </row>
    <row r="853" spans="1:13" ht="38.25" x14ac:dyDescent="0.2">
      <c r="A853" s="302"/>
      <c r="B853" s="352" t="s">
        <v>1575</v>
      </c>
      <c r="C853" s="351" t="s">
        <v>1565</v>
      </c>
      <c r="D853" s="352" t="s">
        <v>86</v>
      </c>
      <c r="E853" s="314"/>
      <c r="F853" s="37"/>
      <c r="G853" s="353"/>
      <c r="H853" s="356">
        <v>46021.680069444446</v>
      </c>
      <c r="I853" s="340"/>
      <c r="J853" s="340"/>
      <c r="K853" s="265"/>
      <c r="L853" s="357">
        <v>3597960</v>
      </c>
      <c r="M853" s="350">
        <v>45992</v>
      </c>
    </row>
    <row r="854" spans="1:13" ht="38.25" x14ac:dyDescent="0.2">
      <c r="A854" s="302"/>
      <c r="B854" s="351" t="s">
        <v>1576</v>
      </c>
      <c r="C854" s="351" t="s">
        <v>1565</v>
      </c>
      <c r="D854" s="352" t="s">
        <v>86</v>
      </c>
      <c r="E854" s="314"/>
      <c r="F854" s="37"/>
      <c r="G854" s="353"/>
      <c r="H854" s="354">
        <v>46021.678043981483</v>
      </c>
      <c r="I854" s="340"/>
      <c r="J854" s="340"/>
      <c r="K854" s="265"/>
      <c r="L854" s="355">
        <v>5000000</v>
      </c>
      <c r="M854" s="350">
        <v>45992</v>
      </c>
    </row>
    <row r="855" spans="1:13" ht="38.25" x14ac:dyDescent="0.2">
      <c r="A855" s="302"/>
      <c r="B855" s="352" t="s">
        <v>1577</v>
      </c>
      <c r="C855" s="351" t="s">
        <v>1565</v>
      </c>
      <c r="D855" s="352" t="s">
        <v>86</v>
      </c>
      <c r="E855" s="314"/>
      <c r="F855" s="37"/>
      <c r="G855" s="353"/>
      <c r="H855" s="356">
        <v>46021.677488425928</v>
      </c>
      <c r="I855" s="340"/>
      <c r="J855" s="340"/>
      <c r="K855" s="265"/>
      <c r="L855" s="357">
        <v>17448494</v>
      </c>
      <c r="M855" s="350">
        <v>45992</v>
      </c>
    </row>
    <row r="856" spans="1:13" ht="38.25" x14ac:dyDescent="0.2">
      <c r="A856" s="302"/>
      <c r="B856" s="351" t="s">
        <v>1578</v>
      </c>
      <c r="C856" s="352" t="s">
        <v>1562</v>
      </c>
      <c r="D856" s="352" t="s">
        <v>86</v>
      </c>
      <c r="E856" s="314"/>
      <c r="F856" s="37"/>
      <c r="G856" s="353"/>
      <c r="H856" s="354">
        <v>46021.662581018521</v>
      </c>
      <c r="I856" s="340"/>
      <c r="J856" s="340"/>
      <c r="K856" s="265"/>
      <c r="L856" s="355">
        <v>2254883.4</v>
      </c>
      <c r="M856" s="350">
        <v>45992</v>
      </c>
    </row>
    <row r="857" spans="1:13" ht="38.25" x14ac:dyDescent="0.2">
      <c r="A857" s="302"/>
      <c r="B857" s="352" t="s">
        <v>1579</v>
      </c>
      <c r="C857" s="351" t="s">
        <v>1565</v>
      </c>
      <c r="D857" s="352" t="s">
        <v>86</v>
      </c>
      <c r="E857" s="314"/>
      <c r="F857" s="37"/>
      <c r="G857" s="353"/>
      <c r="H857" s="356">
        <v>46021.658541666664</v>
      </c>
      <c r="I857" s="340"/>
      <c r="J857" s="340"/>
      <c r="K857" s="265"/>
      <c r="L857" s="357">
        <v>5291420.68</v>
      </c>
      <c r="M857" s="350">
        <v>45992</v>
      </c>
    </row>
    <row r="858" spans="1:13" ht="38.25" x14ac:dyDescent="0.2">
      <c r="A858" s="302"/>
      <c r="B858" s="351" t="s">
        <v>1580</v>
      </c>
      <c r="C858" s="351" t="s">
        <v>1565</v>
      </c>
      <c r="D858" s="352" t="s">
        <v>86</v>
      </c>
      <c r="E858" s="314"/>
      <c r="F858" s="37"/>
      <c r="G858" s="353"/>
      <c r="H858" s="354">
        <v>46021.641168981485</v>
      </c>
      <c r="I858" s="340"/>
      <c r="J858" s="340"/>
      <c r="K858" s="265"/>
      <c r="L858" s="355">
        <v>3000000</v>
      </c>
      <c r="M858" s="350">
        <v>45992</v>
      </c>
    </row>
    <row r="859" spans="1:13" ht="38.25" x14ac:dyDescent="0.2">
      <c r="A859" s="302"/>
      <c r="B859" s="352" t="s">
        <v>1581</v>
      </c>
      <c r="C859" s="351" t="s">
        <v>1565</v>
      </c>
      <c r="D859" s="352" t="s">
        <v>86</v>
      </c>
      <c r="E859" s="314"/>
      <c r="F859" s="37"/>
      <c r="G859" s="353"/>
      <c r="H859" s="356">
        <v>46021.578483796293</v>
      </c>
      <c r="I859" s="340"/>
      <c r="J859" s="340"/>
      <c r="K859" s="265"/>
      <c r="L859" s="357">
        <v>5000000</v>
      </c>
      <c r="M859" s="350">
        <v>45992</v>
      </c>
    </row>
    <row r="860" spans="1:13" ht="38.25" x14ac:dyDescent="0.2">
      <c r="A860" s="302"/>
      <c r="B860" s="351" t="s">
        <v>1582</v>
      </c>
      <c r="C860" s="351" t="s">
        <v>1565</v>
      </c>
      <c r="D860" s="352" t="s">
        <v>86</v>
      </c>
      <c r="E860" s="314"/>
      <c r="F860" s="37"/>
      <c r="G860" s="353"/>
      <c r="H860" s="354">
        <v>46021.537476851852</v>
      </c>
      <c r="I860" s="340"/>
      <c r="J860" s="340"/>
      <c r="K860" s="265"/>
      <c r="L860" s="355">
        <v>4500000</v>
      </c>
      <c r="M860" s="350">
        <v>45992</v>
      </c>
    </row>
    <row r="861" spans="1:13" ht="38.25" x14ac:dyDescent="0.2">
      <c r="A861" s="302"/>
      <c r="B861" s="351" t="s">
        <v>1583</v>
      </c>
      <c r="C861" s="352" t="s">
        <v>1562</v>
      </c>
      <c r="D861" s="352" t="s">
        <v>86</v>
      </c>
      <c r="E861" s="314"/>
      <c r="F861" s="37"/>
      <c r="G861" s="353"/>
      <c r="H861" s="354">
        <v>46021.525925925926</v>
      </c>
      <c r="I861" s="340"/>
      <c r="J861" s="340"/>
      <c r="K861" s="265"/>
      <c r="L861" s="355">
        <v>2025136.05</v>
      </c>
      <c r="M861" s="350">
        <v>45992</v>
      </c>
    </row>
    <row r="862" spans="1:13" ht="38.25" x14ac:dyDescent="0.2">
      <c r="A862" s="302"/>
      <c r="B862" s="352" t="s">
        <v>1584</v>
      </c>
      <c r="C862" s="351" t="s">
        <v>1565</v>
      </c>
      <c r="D862" s="352" t="s">
        <v>86</v>
      </c>
      <c r="E862" s="314"/>
      <c r="F862" s="37"/>
      <c r="G862" s="353"/>
      <c r="H862" s="356">
        <v>46021.525636574072</v>
      </c>
      <c r="I862" s="340"/>
      <c r="J862" s="340"/>
      <c r="K862" s="265"/>
      <c r="L862" s="357">
        <v>4000000</v>
      </c>
      <c r="M862" s="350">
        <v>45992</v>
      </c>
    </row>
    <row r="863" spans="1:13" ht="38.25" x14ac:dyDescent="0.2">
      <c r="A863" s="302"/>
      <c r="B863" s="351" t="s">
        <v>1585</v>
      </c>
      <c r="C863" s="352" t="s">
        <v>1562</v>
      </c>
      <c r="D863" s="352" t="s">
        <v>86</v>
      </c>
      <c r="E863" s="314"/>
      <c r="F863" s="37"/>
      <c r="G863" s="353"/>
      <c r="H863" s="354">
        <v>46021.517106481479</v>
      </c>
      <c r="I863" s="340"/>
      <c r="J863" s="340"/>
      <c r="K863" s="265"/>
      <c r="L863" s="355">
        <v>416500</v>
      </c>
      <c r="M863" s="350">
        <v>45992</v>
      </c>
    </row>
    <row r="864" spans="1:13" ht="38.25" x14ac:dyDescent="0.2">
      <c r="A864" s="302"/>
      <c r="B864" s="351" t="s">
        <v>1586</v>
      </c>
      <c r="C864" s="351" t="s">
        <v>1565</v>
      </c>
      <c r="D864" s="352" t="s">
        <v>86</v>
      </c>
      <c r="E864" s="314"/>
      <c r="F864" s="37"/>
      <c r="G864" s="353"/>
      <c r="H864" s="354">
        <v>46021.479502314818</v>
      </c>
      <c r="I864" s="340"/>
      <c r="J864" s="340"/>
      <c r="K864" s="265"/>
      <c r="L864" s="355">
        <v>1375052.14</v>
      </c>
      <c r="M864" s="350">
        <v>45992</v>
      </c>
    </row>
    <row r="865" spans="1:13" ht="38.25" x14ac:dyDescent="0.2">
      <c r="A865" s="302"/>
      <c r="B865" s="352" t="s">
        <v>1587</v>
      </c>
      <c r="C865" s="351" t="s">
        <v>1565</v>
      </c>
      <c r="D865" s="352" t="s">
        <v>86</v>
      </c>
      <c r="E865" s="314"/>
      <c r="F865" s="37"/>
      <c r="G865" s="353"/>
      <c r="H865" s="356">
        <v>46021.478993055556</v>
      </c>
      <c r="I865" s="340"/>
      <c r="J865" s="340"/>
      <c r="K865" s="265"/>
      <c r="L865" s="357">
        <v>4000000</v>
      </c>
      <c r="M865" s="350">
        <v>45992</v>
      </c>
    </row>
    <row r="866" spans="1:13" ht="38.25" x14ac:dyDescent="0.2">
      <c r="A866" s="302"/>
      <c r="B866" s="351" t="s">
        <v>1588</v>
      </c>
      <c r="C866" s="352" t="s">
        <v>1562</v>
      </c>
      <c r="D866" s="352" t="s">
        <v>86</v>
      </c>
      <c r="E866" s="314"/>
      <c r="F866" s="37"/>
      <c r="G866" s="353"/>
      <c r="H866" s="354">
        <v>46021.475601851853</v>
      </c>
      <c r="I866" s="340"/>
      <c r="J866" s="340"/>
      <c r="K866" s="265"/>
      <c r="L866" s="355">
        <v>6596000</v>
      </c>
      <c r="M866" s="350">
        <v>45992</v>
      </c>
    </row>
    <row r="867" spans="1:13" ht="38.25" x14ac:dyDescent="0.2">
      <c r="A867" s="302"/>
      <c r="B867" s="352" t="s">
        <v>1589</v>
      </c>
      <c r="C867" s="351" t="s">
        <v>1565</v>
      </c>
      <c r="D867" s="352" t="s">
        <v>86</v>
      </c>
      <c r="E867" s="314"/>
      <c r="F867" s="37"/>
      <c r="G867" s="353"/>
      <c r="H867" s="356">
        <v>46021.471261574072</v>
      </c>
      <c r="I867" s="340"/>
      <c r="J867" s="340"/>
      <c r="K867" s="265"/>
      <c r="L867" s="357">
        <v>3411444.4</v>
      </c>
      <c r="M867" s="350">
        <v>45992</v>
      </c>
    </row>
    <row r="868" spans="1:13" x14ac:dyDescent="0.2">
      <c r="A868" s="302"/>
      <c r="B868" s="351" t="s">
        <v>1590</v>
      </c>
      <c r="C868" s="351" t="s">
        <v>42</v>
      </c>
      <c r="D868" s="121" t="s">
        <v>42</v>
      </c>
      <c r="E868" s="314"/>
      <c r="F868" s="37"/>
      <c r="G868" s="353"/>
      <c r="H868" s="354">
        <v>46021.453368055554</v>
      </c>
      <c r="I868" s="340"/>
      <c r="J868" s="340"/>
      <c r="K868" s="265"/>
      <c r="L868" s="355">
        <v>414120</v>
      </c>
      <c r="M868" s="350">
        <v>45992</v>
      </c>
    </row>
    <row r="869" spans="1:13" ht="38.25" x14ac:dyDescent="0.2">
      <c r="A869" s="302"/>
      <c r="B869" s="351" t="s">
        <v>1591</v>
      </c>
      <c r="C869" s="352" t="s">
        <v>1562</v>
      </c>
      <c r="D869" s="352" t="s">
        <v>86</v>
      </c>
      <c r="E869" s="314"/>
      <c r="F869" s="37"/>
      <c r="G869" s="353"/>
      <c r="H869" s="354">
        <v>46021.414259259262</v>
      </c>
      <c r="I869" s="340"/>
      <c r="J869" s="340"/>
      <c r="K869" s="265"/>
      <c r="L869" s="355">
        <v>1642200</v>
      </c>
      <c r="M869" s="350">
        <v>45992</v>
      </c>
    </row>
    <row r="870" spans="1:13" x14ac:dyDescent="0.2">
      <c r="A870" s="302"/>
      <c r="B870" s="352" t="s">
        <v>1592</v>
      </c>
      <c r="C870" s="351" t="s">
        <v>42</v>
      </c>
      <c r="D870" s="121" t="s">
        <v>42</v>
      </c>
      <c r="E870" s="314"/>
      <c r="F870" s="37"/>
      <c r="G870" s="353"/>
      <c r="H870" s="356">
        <v>46021.367268518516</v>
      </c>
      <c r="I870" s="340"/>
      <c r="J870" s="340"/>
      <c r="K870" s="265"/>
      <c r="L870" s="357">
        <v>26703.599999999999</v>
      </c>
      <c r="M870" s="350">
        <v>45992</v>
      </c>
    </row>
    <row r="871" spans="1:13" ht="38.25" x14ac:dyDescent="0.2">
      <c r="A871" s="302"/>
      <c r="B871" s="351" t="s">
        <v>1593</v>
      </c>
      <c r="C871" s="352" t="s">
        <v>1562</v>
      </c>
      <c r="D871" s="352" t="s">
        <v>86</v>
      </c>
      <c r="E871" s="314"/>
      <c r="F871" s="37"/>
      <c r="G871" s="353"/>
      <c r="H871" s="354">
        <v>46020.823310185187</v>
      </c>
      <c r="I871" s="340"/>
      <c r="J871" s="340"/>
      <c r="K871" s="265"/>
      <c r="L871" s="355">
        <v>1858052.91</v>
      </c>
      <c r="M871" s="350">
        <v>45992</v>
      </c>
    </row>
    <row r="872" spans="1:13" x14ac:dyDescent="0.2">
      <c r="A872" s="302"/>
      <c r="B872" s="352" t="s">
        <v>1594</v>
      </c>
      <c r="C872" s="352" t="s">
        <v>0</v>
      </c>
      <c r="D872" s="352" t="s">
        <v>0</v>
      </c>
      <c r="E872" s="314"/>
      <c r="F872" s="37"/>
      <c r="G872" s="353"/>
      <c r="H872" s="356">
        <v>46020.775000000001</v>
      </c>
      <c r="I872" s="340"/>
      <c r="J872" s="340"/>
      <c r="K872" s="265"/>
      <c r="L872" s="357">
        <v>28823751.600000001</v>
      </c>
      <c r="M872" s="350">
        <v>45992</v>
      </c>
    </row>
    <row r="873" spans="1:13" ht="38.25" x14ac:dyDescent="0.2">
      <c r="A873" s="302"/>
      <c r="B873" s="352" t="s">
        <v>1595</v>
      </c>
      <c r="C873" s="352" t="s">
        <v>1562</v>
      </c>
      <c r="D873" s="352" t="s">
        <v>86</v>
      </c>
      <c r="E873" s="314"/>
      <c r="F873" s="37"/>
      <c r="G873" s="353"/>
      <c r="H873" s="356">
        <v>46020.742199074077</v>
      </c>
      <c r="I873" s="340"/>
      <c r="J873" s="340"/>
      <c r="K873" s="265"/>
      <c r="L873" s="357">
        <v>1606500</v>
      </c>
      <c r="M873" s="350">
        <v>45992</v>
      </c>
    </row>
    <row r="874" spans="1:13" ht="38.25" x14ac:dyDescent="0.2">
      <c r="A874" s="302"/>
      <c r="B874" s="351" t="s">
        <v>1596</v>
      </c>
      <c r="C874" s="352" t="s">
        <v>1562</v>
      </c>
      <c r="D874" s="352" t="s">
        <v>86</v>
      </c>
      <c r="E874" s="314"/>
      <c r="F874" s="37"/>
      <c r="G874" s="353"/>
      <c r="H874" s="354">
        <v>46020.720439814817</v>
      </c>
      <c r="I874" s="340"/>
      <c r="J874" s="340"/>
      <c r="K874" s="265"/>
      <c r="L874" s="355">
        <v>1179885</v>
      </c>
      <c r="M874" s="350">
        <v>45992</v>
      </c>
    </row>
    <row r="875" spans="1:13" ht="38.25" x14ac:dyDescent="0.2">
      <c r="A875" s="302"/>
      <c r="B875" s="352" t="s">
        <v>1597</v>
      </c>
      <c r="C875" s="352" t="s">
        <v>1562</v>
      </c>
      <c r="D875" s="352" t="s">
        <v>86</v>
      </c>
      <c r="E875" s="314"/>
      <c r="F875" s="37"/>
      <c r="G875" s="353"/>
      <c r="H875" s="356">
        <v>46020.716909722221</v>
      </c>
      <c r="I875" s="340"/>
      <c r="J875" s="340"/>
      <c r="K875" s="265"/>
      <c r="L875" s="357">
        <v>396234.3</v>
      </c>
      <c r="M875" s="350">
        <v>45992</v>
      </c>
    </row>
    <row r="876" spans="1:13" ht="38.25" x14ac:dyDescent="0.2">
      <c r="A876" s="302"/>
      <c r="B876" s="351" t="s">
        <v>1598</v>
      </c>
      <c r="C876" s="352" t="s">
        <v>1562</v>
      </c>
      <c r="D876" s="352" t="s">
        <v>86</v>
      </c>
      <c r="E876" s="314"/>
      <c r="F876" s="37"/>
      <c r="G876" s="353"/>
      <c r="H876" s="354">
        <v>46020.705451388887</v>
      </c>
      <c r="I876" s="340"/>
      <c r="J876" s="340"/>
      <c r="K876" s="265"/>
      <c r="L876" s="355">
        <v>1053150</v>
      </c>
      <c r="M876" s="350">
        <v>45992</v>
      </c>
    </row>
    <row r="877" spans="1:13" ht="38.25" x14ac:dyDescent="0.2">
      <c r="A877" s="302"/>
      <c r="B877" s="352" t="s">
        <v>1599</v>
      </c>
      <c r="C877" s="352" t="s">
        <v>1562</v>
      </c>
      <c r="D877" s="352" t="s">
        <v>86</v>
      </c>
      <c r="E877" s="314"/>
      <c r="F877" s="37"/>
      <c r="G877" s="353"/>
      <c r="H877" s="356">
        <v>46020.694953703707</v>
      </c>
      <c r="I877" s="340"/>
      <c r="J877" s="340"/>
      <c r="K877" s="265"/>
      <c r="L877" s="357">
        <v>3909864</v>
      </c>
      <c r="M877" s="350">
        <v>45992</v>
      </c>
    </row>
    <row r="878" spans="1:13" ht="38.25" x14ac:dyDescent="0.2">
      <c r="A878" s="302"/>
      <c r="B878" s="351" t="s">
        <v>1600</v>
      </c>
      <c r="C878" s="352" t="s">
        <v>1562</v>
      </c>
      <c r="D878" s="352" t="s">
        <v>86</v>
      </c>
      <c r="E878" s="314"/>
      <c r="F878" s="37"/>
      <c r="G878" s="353"/>
      <c r="H878" s="354">
        <v>46020.687418981484</v>
      </c>
      <c r="I878" s="340"/>
      <c r="J878" s="340"/>
      <c r="K878" s="265"/>
      <c r="L878" s="355">
        <v>3005940</v>
      </c>
      <c r="M878" s="350">
        <v>45992</v>
      </c>
    </row>
    <row r="879" spans="1:13" ht="38.25" x14ac:dyDescent="0.2">
      <c r="A879" s="302"/>
      <c r="B879" s="352" t="s">
        <v>1601</v>
      </c>
      <c r="C879" s="352" t="s">
        <v>1562</v>
      </c>
      <c r="D879" s="352" t="s">
        <v>86</v>
      </c>
      <c r="E879" s="314"/>
      <c r="F879" s="37"/>
      <c r="G879" s="353"/>
      <c r="H879" s="356">
        <v>46020.674143518518</v>
      </c>
      <c r="I879" s="340"/>
      <c r="J879" s="340"/>
      <c r="K879" s="265"/>
      <c r="L879" s="357">
        <v>4641000</v>
      </c>
      <c r="M879" s="350">
        <v>45992</v>
      </c>
    </row>
    <row r="880" spans="1:13" ht="38.25" x14ac:dyDescent="0.2">
      <c r="A880" s="302"/>
      <c r="B880" s="351" t="s">
        <v>1602</v>
      </c>
      <c r="C880" s="351" t="s">
        <v>1565</v>
      </c>
      <c r="D880" s="352" t="s">
        <v>86</v>
      </c>
      <c r="E880" s="314"/>
      <c r="F880" s="37"/>
      <c r="G880" s="353"/>
      <c r="H880" s="354">
        <v>46020.648657407408</v>
      </c>
      <c r="I880" s="340"/>
      <c r="J880" s="340"/>
      <c r="K880" s="265"/>
      <c r="L880" s="355">
        <v>10400000</v>
      </c>
      <c r="M880" s="350">
        <v>45992</v>
      </c>
    </row>
    <row r="881" spans="1:13" ht="38.25" x14ac:dyDescent="0.2">
      <c r="A881" s="302"/>
      <c r="B881" s="352" t="s">
        <v>1603</v>
      </c>
      <c r="C881" s="352" t="s">
        <v>1562</v>
      </c>
      <c r="D881" s="352" t="s">
        <v>86</v>
      </c>
      <c r="E881" s="314"/>
      <c r="F881" s="37"/>
      <c r="G881" s="353"/>
      <c r="H881" s="356">
        <v>46020.646134259259</v>
      </c>
      <c r="I881" s="340"/>
      <c r="J881" s="340"/>
      <c r="K881" s="265"/>
      <c r="L881" s="357">
        <v>290360</v>
      </c>
      <c r="M881" s="350">
        <v>45992</v>
      </c>
    </row>
    <row r="882" spans="1:13" ht="38.25" x14ac:dyDescent="0.2">
      <c r="A882" s="302"/>
      <c r="B882" s="351" t="s">
        <v>1604</v>
      </c>
      <c r="C882" s="352" t="s">
        <v>1562</v>
      </c>
      <c r="D882" s="352" t="s">
        <v>86</v>
      </c>
      <c r="E882" s="314"/>
      <c r="F882" s="37"/>
      <c r="G882" s="353"/>
      <c r="H882" s="354">
        <v>46020.638310185182</v>
      </c>
      <c r="I882" s="340"/>
      <c r="J882" s="340"/>
      <c r="K882" s="265"/>
      <c r="L882" s="355">
        <v>6719996.6399999997</v>
      </c>
      <c r="M882" s="350">
        <v>45992</v>
      </c>
    </row>
    <row r="883" spans="1:13" ht="38.25" x14ac:dyDescent="0.2">
      <c r="A883" s="302"/>
      <c r="B883" s="352" t="s">
        <v>1605</v>
      </c>
      <c r="C883" s="351" t="s">
        <v>1565</v>
      </c>
      <c r="D883" s="352" t="s">
        <v>86</v>
      </c>
      <c r="E883" s="314"/>
      <c r="F883" s="37"/>
      <c r="G883" s="353"/>
      <c r="H883" s="356">
        <v>46020.615972222222</v>
      </c>
      <c r="I883" s="340"/>
      <c r="J883" s="340"/>
      <c r="K883" s="265"/>
      <c r="L883" s="357">
        <v>2098434.1</v>
      </c>
      <c r="M883" s="350">
        <v>45992</v>
      </c>
    </row>
    <row r="884" spans="1:13" ht="38.25" x14ac:dyDescent="0.2">
      <c r="A884" s="302"/>
      <c r="B884" s="352" t="s">
        <v>1606</v>
      </c>
      <c r="C884" s="352" t="s">
        <v>1562</v>
      </c>
      <c r="D884" s="352" t="s">
        <v>86</v>
      </c>
      <c r="E884" s="314"/>
      <c r="F884" s="37"/>
      <c r="G884" s="353"/>
      <c r="H884" s="356">
        <v>46020.548946759256</v>
      </c>
      <c r="I884" s="340"/>
      <c r="J884" s="340"/>
      <c r="K884" s="265"/>
      <c r="L884" s="357">
        <v>6585600</v>
      </c>
      <c r="M884" s="350">
        <v>45992</v>
      </c>
    </row>
    <row r="885" spans="1:13" ht="38.25" x14ac:dyDescent="0.2">
      <c r="A885" s="302"/>
      <c r="B885" s="351" t="s">
        <v>1607</v>
      </c>
      <c r="C885" s="352" t="s">
        <v>1562</v>
      </c>
      <c r="D885" s="352" t="s">
        <v>86</v>
      </c>
      <c r="E885" s="314"/>
      <c r="F885" s="37"/>
      <c r="G885" s="353"/>
      <c r="H885" s="354">
        <v>46020.512071759258</v>
      </c>
      <c r="I885" s="340"/>
      <c r="J885" s="340"/>
      <c r="K885" s="265"/>
      <c r="L885" s="355">
        <v>1099988.3999999999</v>
      </c>
      <c r="M885" s="350">
        <v>45992</v>
      </c>
    </row>
    <row r="886" spans="1:13" ht="38.25" x14ac:dyDescent="0.2">
      <c r="A886" s="302"/>
      <c r="B886" s="352" t="s">
        <v>1608</v>
      </c>
      <c r="C886" s="352" t="s">
        <v>1562</v>
      </c>
      <c r="D886" s="352" t="s">
        <v>86</v>
      </c>
      <c r="E886" s="314"/>
      <c r="F886" s="37"/>
      <c r="G886" s="353"/>
      <c r="H886" s="356">
        <v>46020.502500000002</v>
      </c>
      <c r="I886" s="340"/>
      <c r="J886" s="340"/>
      <c r="K886" s="265"/>
      <c r="L886" s="357">
        <v>6799950.3600000003</v>
      </c>
      <c r="M886" s="350">
        <v>45992</v>
      </c>
    </row>
    <row r="887" spans="1:13" ht="38.25" x14ac:dyDescent="0.2">
      <c r="A887" s="302"/>
      <c r="B887" s="351" t="s">
        <v>1609</v>
      </c>
      <c r="C887" s="351" t="s">
        <v>1565</v>
      </c>
      <c r="D887" s="352" t="s">
        <v>86</v>
      </c>
      <c r="E887" s="314"/>
      <c r="F887" s="37"/>
      <c r="G887" s="353"/>
      <c r="H887" s="354">
        <v>46020.502500000002</v>
      </c>
      <c r="I887" s="340"/>
      <c r="J887" s="340"/>
      <c r="K887" s="265"/>
      <c r="L887" s="355">
        <v>9000000</v>
      </c>
      <c r="M887" s="350">
        <v>45992</v>
      </c>
    </row>
    <row r="888" spans="1:13" ht="38.25" x14ac:dyDescent="0.2">
      <c r="A888" s="302"/>
      <c r="B888" s="352" t="s">
        <v>1610</v>
      </c>
      <c r="C888" s="352" t="s">
        <v>1562</v>
      </c>
      <c r="D888" s="352" t="s">
        <v>86</v>
      </c>
      <c r="E888" s="314"/>
      <c r="F888" s="37"/>
      <c r="G888" s="353"/>
      <c r="H888" s="356">
        <v>46020.499293981484</v>
      </c>
      <c r="I888" s="340"/>
      <c r="J888" s="340"/>
      <c r="K888" s="265"/>
      <c r="L888" s="357">
        <v>404600</v>
      </c>
      <c r="M888" s="350">
        <v>45992</v>
      </c>
    </row>
    <row r="889" spans="1:13" ht="38.25" x14ac:dyDescent="0.2">
      <c r="A889" s="302"/>
      <c r="B889" s="351" t="s">
        <v>1611</v>
      </c>
      <c r="C889" s="351" t="s">
        <v>1565</v>
      </c>
      <c r="D889" s="352" t="s">
        <v>86</v>
      </c>
      <c r="E889" s="314"/>
      <c r="F889" s="37"/>
      <c r="G889" s="353"/>
      <c r="H889" s="354">
        <v>46020.482071759259</v>
      </c>
      <c r="I889" s="340"/>
      <c r="J889" s="340"/>
      <c r="K889" s="265"/>
      <c r="L889" s="355">
        <v>2500000</v>
      </c>
      <c r="M889" s="350">
        <v>45992</v>
      </c>
    </row>
    <row r="890" spans="1:13" ht="38.25" x14ac:dyDescent="0.2">
      <c r="A890" s="302"/>
      <c r="B890" s="352" t="s">
        <v>1612</v>
      </c>
      <c r="C890" s="352" t="s">
        <v>1562</v>
      </c>
      <c r="D890" s="352" t="s">
        <v>86</v>
      </c>
      <c r="E890" s="314"/>
      <c r="F890" s="37"/>
      <c r="G890" s="353"/>
      <c r="H890" s="356">
        <v>46020.460648148146</v>
      </c>
      <c r="I890" s="340"/>
      <c r="J890" s="340"/>
      <c r="K890" s="265"/>
      <c r="L890" s="357">
        <v>310590</v>
      </c>
      <c r="M890" s="350">
        <v>45992</v>
      </c>
    </row>
    <row r="891" spans="1:13" ht="38.25" x14ac:dyDescent="0.2">
      <c r="A891" s="302"/>
      <c r="B891" s="352" t="s">
        <v>1613</v>
      </c>
      <c r="C891" s="352" t="s">
        <v>1562</v>
      </c>
      <c r="D891" s="352" t="s">
        <v>86</v>
      </c>
      <c r="E891" s="314"/>
      <c r="F891" s="37"/>
      <c r="G891" s="353"/>
      <c r="H891" s="356">
        <v>46020.327662037038</v>
      </c>
      <c r="I891" s="340"/>
      <c r="J891" s="340"/>
      <c r="K891" s="265"/>
      <c r="L891" s="357">
        <v>566440</v>
      </c>
      <c r="M891" s="350">
        <v>45992</v>
      </c>
    </row>
    <row r="892" spans="1:13" ht="38.25" x14ac:dyDescent="0.2">
      <c r="A892" s="302"/>
      <c r="B892" s="351" t="s">
        <v>1614</v>
      </c>
      <c r="C892" s="352" t="s">
        <v>1562</v>
      </c>
      <c r="D892" s="352" t="s">
        <v>86</v>
      </c>
      <c r="E892" s="314"/>
      <c r="F892" s="37"/>
      <c r="G892" s="353"/>
      <c r="H892" s="354">
        <v>46019.56523148148</v>
      </c>
      <c r="I892" s="340"/>
      <c r="J892" s="340"/>
      <c r="K892" s="265"/>
      <c r="L892" s="355">
        <v>4510100</v>
      </c>
      <c r="M892" s="350">
        <v>45992</v>
      </c>
    </row>
    <row r="893" spans="1:13" ht="38.25" x14ac:dyDescent="0.2">
      <c r="A893" s="302"/>
      <c r="B893" s="352" t="s">
        <v>1615</v>
      </c>
      <c r="C893" s="352" t="s">
        <v>1562</v>
      </c>
      <c r="D893" s="352" t="s">
        <v>86</v>
      </c>
      <c r="E893" s="314"/>
      <c r="F893" s="37"/>
      <c r="G893" s="353"/>
      <c r="H893" s="356">
        <v>46018.717210648145</v>
      </c>
      <c r="I893" s="340"/>
      <c r="J893" s="340"/>
      <c r="K893" s="265"/>
      <c r="L893" s="357">
        <v>416978.38</v>
      </c>
      <c r="M893" s="350">
        <v>45992</v>
      </c>
    </row>
    <row r="894" spans="1:13" ht="38.25" x14ac:dyDescent="0.2">
      <c r="A894" s="302"/>
      <c r="B894" s="351" t="s">
        <v>1616</v>
      </c>
      <c r="C894" s="352" t="s">
        <v>1562</v>
      </c>
      <c r="D894" s="352" t="s">
        <v>86</v>
      </c>
      <c r="E894" s="314"/>
      <c r="F894" s="37"/>
      <c r="G894" s="353"/>
      <c r="H894" s="354">
        <v>46018.360868055555</v>
      </c>
      <c r="I894" s="340"/>
      <c r="J894" s="340"/>
      <c r="K894" s="265"/>
      <c r="L894" s="355">
        <v>209505.45</v>
      </c>
      <c r="M894" s="350">
        <v>45992</v>
      </c>
    </row>
    <row r="895" spans="1:13" ht="38.25" x14ac:dyDescent="0.2">
      <c r="A895" s="302"/>
      <c r="B895" s="352" t="s">
        <v>1617</v>
      </c>
      <c r="C895" s="351" t="s">
        <v>1565</v>
      </c>
      <c r="D895" s="352" t="s">
        <v>86</v>
      </c>
      <c r="E895" s="314"/>
      <c r="F895" s="37"/>
      <c r="G895" s="353"/>
      <c r="H895" s="356">
        <v>46018.330555555556</v>
      </c>
      <c r="I895" s="340"/>
      <c r="J895" s="340"/>
      <c r="K895" s="265"/>
      <c r="L895" s="357">
        <v>13852076</v>
      </c>
      <c r="M895" s="350">
        <v>45992</v>
      </c>
    </row>
    <row r="896" spans="1:13" ht="38.25" x14ac:dyDescent="0.2">
      <c r="A896" s="302"/>
      <c r="B896" s="351" t="s">
        <v>1618</v>
      </c>
      <c r="C896" s="351" t="s">
        <v>1565</v>
      </c>
      <c r="D896" s="352" t="s">
        <v>86</v>
      </c>
      <c r="E896" s="314"/>
      <c r="F896" s="37"/>
      <c r="G896" s="353"/>
      <c r="H896" s="354">
        <v>46018.31621527778</v>
      </c>
      <c r="I896" s="340"/>
      <c r="J896" s="340"/>
      <c r="K896" s="265"/>
      <c r="L896" s="355">
        <v>8700000</v>
      </c>
      <c r="M896" s="350">
        <v>45992</v>
      </c>
    </row>
    <row r="897" spans="1:13" ht="38.25" x14ac:dyDescent="0.2">
      <c r="A897" s="302"/>
      <c r="B897" s="352" t="s">
        <v>1619</v>
      </c>
      <c r="C897" s="352" t="s">
        <v>1562</v>
      </c>
      <c r="D897" s="352" t="s">
        <v>86</v>
      </c>
      <c r="E897" s="314"/>
      <c r="F897" s="37"/>
      <c r="G897" s="353"/>
      <c r="H897" s="356">
        <v>46017.716284722221</v>
      </c>
      <c r="I897" s="340"/>
      <c r="J897" s="340"/>
      <c r="K897" s="265"/>
      <c r="L897" s="357">
        <v>439794.25</v>
      </c>
      <c r="M897" s="350">
        <v>45992</v>
      </c>
    </row>
    <row r="898" spans="1:13" ht="38.25" x14ac:dyDescent="0.2">
      <c r="A898" s="302"/>
      <c r="B898" s="351" t="s">
        <v>1620</v>
      </c>
      <c r="C898" s="352" t="s">
        <v>1562</v>
      </c>
      <c r="D898" s="352" t="s">
        <v>86</v>
      </c>
      <c r="E898" s="314"/>
      <c r="F898" s="37"/>
      <c r="G898" s="353"/>
      <c r="H898" s="354">
        <v>46017.694930555554</v>
      </c>
      <c r="I898" s="340"/>
      <c r="J898" s="340"/>
      <c r="K898" s="265"/>
      <c r="L898" s="355">
        <v>1535100</v>
      </c>
      <c r="M898" s="350">
        <v>45992</v>
      </c>
    </row>
    <row r="899" spans="1:13" ht="38.25" x14ac:dyDescent="0.2">
      <c r="A899" s="302"/>
      <c r="B899" s="351" t="s">
        <v>1621</v>
      </c>
      <c r="C899" s="352" t="s">
        <v>1562</v>
      </c>
      <c r="D899" s="352" t="s">
        <v>86</v>
      </c>
      <c r="E899" s="314"/>
      <c r="F899" s="37"/>
      <c r="G899" s="353"/>
      <c r="H899" s="354">
        <v>46017.688680555555</v>
      </c>
      <c r="I899" s="340"/>
      <c r="J899" s="340"/>
      <c r="K899" s="265"/>
      <c r="L899" s="355">
        <v>6518400</v>
      </c>
      <c r="M899" s="350">
        <v>45992</v>
      </c>
    </row>
    <row r="900" spans="1:13" ht="38.25" x14ac:dyDescent="0.2">
      <c r="A900" s="302"/>
      <c r="B900" s="352" t="s">
        <v>1622</v>
      </c>
      <c r="C900" s="352" t="s">
        <v>1562</v>
      </c>
      <c r="D900" s="352" t="s">
        <v>86</v>
      </c>
      <c r="E900" s="314"/>
      <c r="F900" s="37"/>
      <c r="G900" s="353"/>
      <c r="H900" s="356">
        <v>46017.67728009259</v>
      </c>
      <c r="I900" s="340"/>
      <c r="J900" s="340"/>
      <c r="K900" s="265"/>
      <c r="L900" s="357">
        <v>6518400</v>
      </c>
      <c r="M900" s="350">
        <v>45992</v>
      </c>
    </row>
    <row r="901" spans="1:13" x14ac:dyDescent="0.2">
      <c r="A901" s="302"/>
      <c r="B901" s="351" t="s">
        <v>1623</v>
      </c>
      <c r="C901" s="351" t="s">
        <v>42</v>
      </c>
      <c r="D901" s="121" t="s">
        <v>42</v>
      </c>
      <c r="E901" s="314"/>
      <c r="F901" s="37"/>
      <c r="G901" s="353"/>
      <c r="H901" s="354">
        <v>46017.671863425923</v>
      </c>
      <c r="I901" s="340"/>
      <c r="J901" s="340"/>
      <c r="K901" s="265"/>
      <c r="L901" s="355">
        <v>1808800</v>
      </c>
      <c r="M901" s="350">
        <v>45992</v>
      </c>
    </row>
    <row r="902" spans="1:13" ht="38.25" x14ac:dyDescent="0.2">
      <c r="A902" s="302"/>
      <c r="B902" s="352" t="s">
        <v>1624</v>
      </c>
      <c r="C902" s="352" t="s">
        <v>1562</v>
      </c>
      <c r="D902" s="352" t="s">
        <v>86</v>
      </c>
      <c r="E902" s="314"/>
      <c r="F902" s="37"/>
      <c r="G902" s="353"/>
      <c r="H902" s="356">
        <v>46017.669525462959</v>
      </c>
      <c r="I902" s="340"/>
      <c r="J902" s="340"/>
      <c r="K902" s="265"/>
      <c r="L902" s="357">
        <v>652120</v>
      </c>
      <c r="M902" s="350">
        <v>45992</v>
      </c>
    </row>
    <row r="903" spans="1:13" x14ac:dyDescent="0.2">
      <c r="A903" s="302"/>
      <c r="B903" s="351" t="s">
        <v>1625</v>
      </c>
      <c r="C903" s="351" t="s">
        <v>42</v>
      </c>
      <c r="D903" s="121" t="s">
        <v>42</v>
      </c>
      <c r="E903" s="314"/>
      <c r="F903" s="37"/>
      <c r="G903" s="353"/>
      <c r="H903" s="354">
        <v>46017.654953703706</v>
      </c>
      <c r="I903" s="340"/>
      <c r="J903" s="340"/>
      <c r="K903" s="265"/>
      <c r="L903" s="355">
        <v>304463</v>
      </c>
      <c r="M903" s="350">
        <v>45992</v>
      </c>
    </row>
    <row r="904" spans="1:13" ht="38.25" x14ac:dyDescent="0.2">
      <c r="A904" s="302"/>
      <c r="B904" s="352" t="s">
        <v>1626</v>
      </c>
      <c r="C904" s="352" t="s">
        <v>1562</v>
      </c>
      <c r="D904" s="352" t="s">
        <v>86</v>
      </c>
      <c r="E904" s="314"/>
      <c r="F904" s="37"/>
      <c r="G904" s="353"/>
      <c r="H904" s="356">
        <v>46017.645543981482</v>
      </c>
      <c r="I904" s="340"/>
      <c r="J904" s="340"/>
      <c r="K904" s="265"/>
      <c r="L904" s="357">
        <v>5546590</v>
      </c>
      <c r="M904" s="350">
        <v>45992</v>
      </c>
    </row>
    <row r="905" spans="1:13" ht="38.25" x14ac:dyDescent="0.2">
      <c r="A905" s="302"/>
      <c r="B905" s="351" t="s">
        <v>1627</v>
      </c>
      <c r="C905" s="351" t="s">
        <v>1565</v>
      </c>
      <c r="D905" s="352" t="s">
        <v>86</v>
      </c>
      <c r="E905" s="314"/>
      <c r="F905" s="37"/>
      <c r="G905" s="353"/>
      <c r="H905" s="354">
        <v>46017.633391203701</v>
      </c>
      <c r="I905" s="340"/>
      <c r="J905" s="340"/>
      <c r="K905" s="265"/>
      <c r="L905" s="355">
        <v>714000</v>
      </c>
      <c r="M905" s="350">
        <v>45992</v>
      </c>
    </row>
    <row r="906" spans="1:13" ht="38.25" x14ac:dyDescent="0.2">
      <c r="A906" s="302"/>
      <c r="B906" s="352" t="s">
        <v>1628</v>
      </c>
      <c r="C906" s="352" t="s">
        <v>1562</v>
      </c>
      <c r="D906" s="352" t="s">
        <v>86</v>
      </c>
      <c r="E906" s="314"/>
      <c r="F906" s="37"/>
      <c r="G906" s="353"/>
      <c r="H906" s="356">
        <v>46017.619050925925</v>
      </c>
      <c r="I906" s="340"/>
      <c r="J906" s="340"/>
      <c r="K906" s="265"/>
      <c r="L906" s="357">
        <v>154688.1</v>
      </c>
      <c r="M906" s="350">
        <v>45992</v>
      </c>
    </row>
    <row r="907" spans="1:13" ht="38.25" x14ac:dyDescent="0.2">
      <c r="A907" s="302"/>
      <c r="B907" s="351" t="s">
        <v>1629</v>
      </c>
      <c r="C907" s="352" t="s">
        <v>1562</v>
      </c>
      <c r="D907" s="352" t="s">
        <v>86</v>
      </c>
      <c r="E907" s="314"/>
      <c r="F907" s="37"/>
      <c r="G907" s="353"/>
      <c r="H907" s="354">
        <v>46017.564791666664</v>
      </c>
      <c r="I907" s="340"/>
      <c r="J907" s="340"/>
      <c r="K907" s="265"/>
      <c r="L907" s="355">
        <v>606900</v>
      </c>
      <c r="M907" s="350">
        <v>45992</v>
      </c>
    </row>
    <row r="908" spans="1:13" x14ac:dyDescent="0.2">
      <c r="A908" s="302"/>
      <c r="B908" s="352" t="s">
        <v>1630</v>
      </c>
      <c r="C908" s="352" t="s">
        <v>0</v>
      </c>
      <c r="D908" s="352" t="s">
        <v>0</v>
      </c>
      <c r="E908" s="314"/>
      <c r="F908" s="37"/>
      <c r="G908" s="353"/>
      <c r="H908" s="356">
        <v>46017.555555555555</v>
      </c>
      <c r="I908" s="340"/>
      <c r="J908" s="340"/>
      <c r="K908" s="265"/>
      <c r="L908" s="357">
        <v>14875000</v>
      </c>
      <c r="M908" s="350">
        <v>45992</v>
      </c>
    </row>
    <row r="909" spans="1:13" ht="38.25" x14ac:dyDescent="0.2">
      <c r="A909" s="302"/>
      <c r="B909" s="352" t="s">
        <v>1631</v>
      </c>
      <c r="C909" s="351" t="s">
        <v>1565</v>
      </c>
      <c r="D909" s="352" t="s">
        <v>86</v>
      </c>
      <c r="E909" s="314"/>
      <c r="F909" s="37"/>
      <c r="G909" s="353"/>
      <c r="H909" s="356">
        <v>46017.488576388889</v>
      </c>
      <c r="I909" s="340"/>
      <c r="J909" s="340"/>
      <c r="K909" s="265"/>
      <c r="L909" s="357">
        <v>919084.6</v>
      </c>
      <c r="M909" s="350">
        <v>45992</v>
      </c>
    </row>
    <row r="910" spans="1:13" ht="38.25" x14ac:dyDescent="0.2">
      <c r="A910" s="302"/>
      <c r="B910" s="351" t="s">
        <v>1632</v>
      </c>
      <c r="C910" s="352" t="s">
        <v>1562</v>
      </c>
      <c r="D910" s="352" t="s">
        <v>86</v>
      </c>
      <c r="E910" s="314"/>
      <c r="F910" s="37"/>
      <c r="G910" s="353"/>
      <c r="H910" s="354">
        <v>46017.488159722219</v>
      </c>
      <c r="I910" s="340"/>
      <c r="J910" s="340"/>
      <c r="K910" s="265"/>
      <c r="L910" s="355">
        <v>489099.52000000002</v>
      </c>
      <c r="M910" s="350">
        <v>45992</v>
      </c>
    </row>
    <row r="911" spans="1:13" ht="38.25" x14ac:dyDescent="0.2">
      <c r="A911" s="302"/>
      <c r="B911" s="352" t="s">
        <v>1633</v>
      </c>
      <c r="C911" s="352" t="s">
        <v>1562</v>
      </c>
      <c r="D911" s="352" t="s">
        <v>86</v>
      </c>
      <c r="E911" s="314"/>
      <c r="F911" s="37"/>
      <c r="G911" s="353"/>
      <c r="H911" s="356">
        <v>46017.481249999997</v>
      </c>
      <c r="I911" s="340"/>
      <c r="J911" s="340"/>
      <c r="K911" s="265"/>
      <c r="L911" s="357">
        <v>559302.38</v>
      </c>
      <c r="M911" s="350">
        <v>45992</v>
      </c>
    </row>
    <row r="912" spans="1:13" ht="38.25" x14ac:dyDescent="0.2">
      <c r="A912" s="302"/>
      <c r="B912" s="351" t="s">
        <v>1634</v>
      </c>
      <c r="C912" s="351" t="s">
        <v>1565</v>
      </c>
      <c r="D912" s="352" t="s">
        <v>86</v>
      </c>
      <c r="E912" s="314"/>
      <c r="F912" s="37"/>
      <c r="G912" s="353"/>
      <c r="H912" s="354">
        <v>46017.480428240742</v>
      </c>
      <c r="I912" s="340"/>
      <c r="J912" s="340"/>
      <c r="K912" s="265"/>
      <c r="L912" s="355">
        <v>2090000</v>
      </c>
      <c r="M912" s="350">
        <v>45992</v>
      </c>
    </row>
    <row r="913" spans="1:13" ht="38.25" x14ac:dyDescent="0.2">
      <c r="A913" s="302"/>
      <c r="B913" s="352" t="s">
        <v>1635</v>
      </c>
      <c r="C913" s="352" t="s">
        <v>1562</v>
      </c>
      <c r="D913" s="352" t="s">
        <v>86</v>
      </c>
      <c r="E913" s="314"/>
      <c r="F913" s="37"/>
      <c r="G913" s="353"/>
      <c r="H913" s="356">
        <v>46017.469537037039</v>
      </c>
      <c r="I913" s="340"/>
      <c r="J913" s="340"/>
      <c r="K913" s="265"/>
      <c r="L913" s="357">
        <v>405195</v>
      </c>
      <c r="M913" s="350">
        <v>45992</v>
      </c>
    </row>
    <row r="914" spans="1:13" ht="38.25" x14ac:dyDescent="0.2">
      <c r="A914" s="302"/>
      <c r="B914" s="351" t="s">
        <v>1636</v>
      </c>
      <c r="C914" s="352" t="s">
        <v>1562</v>
      </c>
      <c r="D914" s="352" t="s">
        <v>86</v>
      </c>
      <c r="E914" s="314"/>
      <c r="F914" s="37"/>
      <c r="G914" s="353"/>
      <c r="H914" s="354">
        <v>46017.453622685185</v>
      </c>
      <c r="I914" s="340"/>
      <c r="J914" s="340"/>
      <c r="K914" s="265"/>
      <c r="L914" s="355">
        <v>6382600</v>
      </c>
      <c r="M914" s="350">
        <v>45992</v>
      </c>
    </row>
    <row r="915" spans="1:13" ht="38.25" x14ac:dyDescent="0.2">
      <c r="A915" s="302"/>
      <c r="B915" s="352" t="s">
        <v>1637</v>
      </c>
      <c r="C915" s="352" t="s">
        <v>1562</v>
      </c>
      <c r="D915" s="352" t="s">
        <v>86</v>
      </c>
      <c r="E915" s="314"/>
      <c r="F915" s="37"/>
      <c r="G915" s="353"/>
      <c r="H915" s="356">
        <v>46017.444421296299</v>
      </c>
      <c r="I915" s="340"/>
      <c r="J915" s="340"/>
      <c r="K915" s="265"/>
      <c r="L915" s="357">
        <v>1534386</v>
      </c>
      <c r="M915" s="350">
        <v>45992</v>
      </c>
    </row>
    <row r="916" spans="1:13" ht="38.25" x14ac:dyDescent="0.2">
      <c r="A916" s="302"/>
      <c r="B916" s="351" t="s">
        <v>1638</v>
      </c>
      <c r="C916" s="352" t="s">
        <v>1562</v>
      </c>
      <c r="D916" s="352" t="s">
        <v>86</v>
      </c>
      <c r="E916" s="314"/>
      <c r="F916" s="37"/>
      <c r="G916" s="353"/>
      <c r="H916" s="354">
        <v>46017.43005787037</v>
      </c>
      <c r="I916" s="340"/>
      <c r="J916" s="340"/>
      <c r="K916" s="265"/>
      <c r="L916" s="355">
        <v>1378020</v>
      </c>
      <c r="M916" s="350">
        <v>45992</v>
      </c>
    </row>
    <row r="917" spans="1:13" ht="38.25" x14ac:dyDescent="0.2">
      <c r="A917" s="302"/>
      <c r="B917" s="352" t="s">
        <v>1639</v>
      </c>
      <c r="C917" s="352" t="s">
        <v>1562</v>
      </c>
      <c r="D917" s="352" t="s">
        <v>86</v>
      </c>
      <c r="E917" s="314"/>
      <c r="F917" s="37"/>
      <c r="G917" s="353"/>
      <c r="H917" s="356">
        <v>46017.333055555559</v>
      </c>
      <c r="I917" s="340"/>
      <c r="J917" s="340"/>
      <c r="K917" s="265"/>
      <c r="L917" s="357">
        <v>241988.88</v>
      </c>
      <c r="M917" s="350">
        <v>45992</v>
      </c>
    </row>
    <row r="918" spans="1:13" ht="38.25" x14ac:dyDescent="0.2">
      <c r="A918" s="302"/>
      <c r="B918" s="351" t="s">
        <v>1640</v>
      </c>
      <c r="C918" s="352" t="s">
        <v>1562</v>
      </c>
      <c r="D918" s="352" t="s">
        <v>86</v>
      </c>
      <c r="E918" s="314"/>
      <c r="F918" s="37"/>
      <c r="G918" s="353"/>
      <c r="H918" s="354">
        <v>46016.875405092593</v>
      </c>
      <c r="I918" s="340"/>
      <c r="J918" s="340"/>
      <c r="K918" s="265"/>
      <c r="L918" s="355">
        <v>6528000</v>
      </c>
      <c r="M918" s="350">
        <v>45992</v>
      </c>
    </row>
    <row r="919" spans="1:13" x14ac:dyDescent="0.2">
      <c r="A919" s="302"/>
      <c r="B919" s="352" t="s">
        <v>1641</v>
      </c>
      <c r="C919" s="352" t="s">
        <v>0</v>
      </c>
      <c r="D919" s="352" t="s">
        <v>0</v>
      </c>
      <c r="E919" s="314"/>
      <c r="F919" s="37"/>
      <c r="G919" s="353"/>
      <c r="H919" s="356">
        <v>46015.768055555556</v>
      </c>
      <c r="I919" s="340"/>
      <c r="J919" s="340"/>
      <c r="K919" s="265"/>
      <c r="L919" s="357">
        <v>34153000</v>
      </c>
      <c r="M919" s="350">
        <v>45992</v>
      </c>
    </row>
    <row r="920" spans="1:13" ht="38.25" x14ac:dyDescent="0.2">
      <c r="A920" s="302"/>
      <c r="B920" s="352" t="s">
        <v>1642</v>
      </c>
      <c r="C920" s="352" t="s">
        <v>1562</v>
      </c>
      <c r="D920" s="352" t="s">
        <v>86</v>
      </c>
      <c r="E920" s="314"/>
      <c r="F920" s="37"/>
      <c r="G920" s="353"/>
      <c r="H920" s="356">
        <v>46015.612256944441</v>
      </c>
      <c r="I920" s="340"/>
      <c r="J920" s="340"/>
      <c r="K920" s="265"/>
      <c r="L920" s="357">
        <v>785376</v>
      </c>
      <c r="M920" s="350">
        <v>45992</v>
      </c>
    </row>
    <row r="921" spans="1:13" ht="38.25" x14ac:dyDescent="0.2">
      <c r="A921" s="302"/>
      <c r="B921" s="351" t="s">
        <v>1643</v>
      </c>
      <c r="C921" s="352" t="s">
        <v>1562</v>
      </c>
      <c r="D921" s="352" t="s">
        <v>86</v>
      </c>
      <c r="E921" s="314"/>
      <c r="F921" s="37"/>
      <c r="G921" s="353"/>
      <c r="H921" s="354">
        <v>46015.606805555559</v>
      </c>
      <c r="I921" s="340"/>
      <c r="J921" s="340"/>
      <c r="K921" s="265"/>
      <c r="L921" s="355">
        <v>1322881.3500000001</v>
      </c>
      <c r="M921" s="350">
        <v>45992</v>
      </c>
    </row>
    <row r="922" spans="1:13" ht="38.25" x14ac:dyDescent="0.2">
      <c r="A922" s="302"/>
      <c r="B922" s="351" t="s">
        <v>1644</v>
      </c>
      <c r="C922" s="352" t="s">
        <v>1562</v>
      </c>
      <c r="D922" s="352" t="s">
        <v>86</v>
      </c>
      <c r="E922" s="314"/>
      <c r="F922" s="37"/>
      <c r="G922" s="353"/>
      <c r="H922" s="354">
        <v>46015.549814814818</v>
      </c>
      <c r="I922" s="340"/>
      <c r="J922" s="340"/>
      <c r="K922" s="265"/>
      <c r="L922" s="355">
        <v>2053583</v>
      </c>
      <c r="M922" s="350">
        <v>45992</v>
      </c>
    </row>
    <row r="923" spans="1:13" ht="38.25" x14ac:dyDescent="0.2">
      <c r="A923" s="302"/>
      <c r="B923" s="352" t="s">
        <v>1645</v>
      </c>
      <c r="C923" s="352" t="s">
        <v>1562</v>
      </c>
      <c r="D923" s="352" t="s">
        <v>86</v>
      </c>
      <c r="E923" s="314"/>
      <c r="F923" s="37"/>
      <c r="G923" s="353"/>
      <c r="H923" s="356">
        <v>46015.518310185187</v>
      </c>
      <c r="I923" s="340"/>
      <c r="J923" s="340"/>
      <c r="K923" s="265"/>
      <c r="L923" s="357">
        <v>6528000</v>
      </c>
      <c r="M923" s="350">
        <v>45992</v>
      </c>
    </row>
    <row r="924" spans="1:13" ht="38.25" x14ac:dyDescent="0.2">
      <c r="A924" s="302"/>
      <c r="B924" s="351" t="s">
        <v>1646</v>
      </c>
      <c r="C924" s="352" t="s">
        <v>1562</v>
      </c>
      <c r="D924" s="352" t="s">
        <v>86</v>
      </c>
      <c r="E924" s="314"/>
      <c r="F924" s="37"/>
      <c r="G924" s="353"/>
      <c r="H924" s="354">
        <v>46015.517951388887</v>
      </c>
      <c r="I924" s="340"/>
      <c r="J924" s="340"/>
      <c r="K924" s="265"/>
      <c r="L924" s="355">
        <v>1225700</v>
      </c>
      <c r="M924" s="350">
        <v>45992</v>
      </c>
    </row>
    <row r="925" spans="1:13" ht="38.25" x14ac:dyDescent="0.2">
      <c r="A925" s="302"/>
      <c r="B925" s="351" t="s">
        <v>1647</v>
      </c>
      <c r="C925" s="352" t="s">
        <v>1562</v>
      </c>
      <c r="D925" s="352" t="s">
        <v>86</v>
      </c>
      <c r="E925" s="314"/>
      <c r="F925" s="37"/>
      <c r="G925" s="353"/>
      <c r="H925" s="354">
        <v>46015.504884259259</v>
      </c>
      <c r="I925" s="340"/>
      <c r="J925" s="340"/>
      <c r="K925" s="265"/>
      <c r="L925" s="355">
        <v>518840</v>
      </c>
      <c r="M925" s="350">
        <v>45992</v>
      </c>
    </row>
    <row r="926" spans="1:13" x14ac:dyDescent="0.2">
      <c r="A926" s="302"/>
      <c r="B926" s="352" t="s">
        <v>1648</v>
      </c>
      <c r="C926" s="351" t="s">
        <v>42</v>
      </c>
      <c r="D926" s="121" t="s">
        <v>42</v>
      </c>
      <c r="E926" s="314"/>
      <c r="F926" s="37"/>
      <c r="G926" s="353"/>
      <c r="H926" s="356">
        <v>46015.490752314814</v>
      </c>
      <c r="I926" s="340"/>
      <c r="J926" s="340"/>
      <c r="K926" s="265"/>
      <c r="L926" s="357">
        <v>969850</v>
      </c>
      <c r="M926" s="350">
        <v>45992</v>
      </c>
    </row>
    <row r="927" spans="1:13" ht="38.25" x14ac:dyDescent="0.2">
      <c r="A927" s="302"/>
      <c r="B927" s="351" t="s">
        <v>1649</v>
      </c>
      <c r="C927" s="352" t="s">
        <v>1562</v>
      </c>
      <c r="D927" s="352" t="s">
        <v>86</v>
      </c>
      <c r="E927" s="314"/>
      <c r="F927" s="37"/>
      <c r="G927" s="353"/>
      <c r="H927" s="354">
        <v>46015.470659722225</v>
      </c>
      <c r="I927" s="340"/>
      <c r="J927" s="340"/>
      <c r="K927" s="265"/>
      <c r="L927" s="355">
        <v>5354464.5</v>
      </c>
      <c r="M927" s="350">
        <v>45992</v>
      </c>
    </row>
    <row r="928" spans="1:13" ht="38.25" x14ac:dyDescent="0.2">
      <c r="A928" s="302"/>
      <c r="B928" s="352" t="s">
        <v>1650</v>
      </c>
      <c r="C928" s="352" t="s">
        <v>1562</v>
      </c>
      <c r="D928" s="352" t="s">
        <v>86</v>
      </c>
      <c r="E928" s="314"/>
      <c r="F928" s="37"/>
      <c r="G928" s="353"/>
      <c r="H928" s="356">
        <v>46015.462939814817</v>
      </c>
      <c r="I928" s="340"/>
      <c r="J928" s="340"/>
      <c r="K928" s="265"/>
      <c r="L928" s="357">
        <v>924963.2</v>
      </c>
      <c r="M928" s="350">
        <v>45992</v>
      </c>
    </row>
    <row r="929" spans="1:13" ht="38.25" x14ac:dyDescent="0.2">
      <c r="A929" s="302"/>
      <c r="B929" s="351" t="s">
        <v>1651</v>
      </c>
      <c r="C929" s="352" t="s">
        <v>1562</v>
      </c>
      <c r="D929" s="352" t="s">
        <v>86</v>
      </c>
      <c r="E929" s="314"/>
      <c r="F929" s="37"/>
      <c r="G929" s="353"/>
      <c r="H929" s="354">
        <v>46015.422037037039</v>
      </c>
      <c r="I929" s="340"/>
      <c r="J929" s="340"/>
      <c r="K929" s="265"/>
      <c r="L929" s="355">
        <v>5831000</v>
      </c>
      <c r="M929" s="350">
        <v>45992</v>
      </c>
    </row>
    <row r="930" spans="1:13" x14ac:dyDescent="0.2">
      <c r="A930" s="302"/>
      <c r="B930" s="352" t="s">
        <v>1652</v>
      </c>
      <c r="C930" s="352" t="s">
        <v>0</v>
      </c>
      <c r="D930" s="352" t="s">
        <v>0</v>
      </c>
      <c r="E930" s="314"/>
      <c r="F930" s="37"/>
      <c r="G930" s="353"/>
      <c r="H930" s="356">
        <v>46015.401400462964</v>
      </c>
      <c r="I930" s="340"/>
      <c r="J930" s="340"/>
      <c r="K930" s="265"/>
      <c r="L930" s="357">
        <v>999103751.67400002</v>
      </c>
      <c r="M930" s="350">
        <v>45992</v>
      </c>
    </row>
    <row r="931" spans="1:13" ht="38.25" x14ac:dyDescent="0.2">
      <c r="A931" s="302"/>
      <c r="B931" s="351" t="s">
        <v>1653</v>
      </c>
      <c r="C931" s="352" t="s">
        <v>1562</v>
      </c>
      <c r="D931" s="352" t="s">
        <v>86</v>
      </c>
      <c r="E931" s="314"/>
      <c r="F931" s="37"/>
      <c r="G931" s="353"/>
      <c r="H931" s="354">
        <v>46015.36755787037</v>
      </c>
      <c r="I931" s="340"/>
      <c r="J931" s="340"/>
      <c r="K931" s="265"/>
      <c r="L931" s="355">
        <v>2856000</v>
      </c>
      <c r="M931" s="350">
        <v>45992</v>
      </c>
    </row>
    <row r="932" spans="1:13" ht="38.25" x14ac:dyDescent="0.2">
      <c r="A932" s="302"/>
      <c r="B932" s="352" t="s">
        <v>1654</v>
      </c>
      <c r="C932" s="352" t="s">
        <v>1562</v>
      </c>
      <c r="D932" s="352" t="s">
        <v>86</v>
      </c>
      <c r="E932" s="314"/>
      <c r="F932" s="37"/>
      <c r="G932" s="353"/>
      <c r="H932" s="356">
        <v>46014.999236111114</v>
      </c>
      <c r="I932" s="340"/>
      <c r="J932" s="340"/>
      <c r="K932" s="265"/>
      <c r="L932" s="357">
        <v>6480000</v>
      </c>
      <c r="M932" s="350">
        <v>45992</v>
      </c>
    </row>
    <row r="933" spans="1:13" ht="38.25" x14ac:dyDescent="0.2">
      <c r="A933" s="302"/>
      <c r="B933" s="351" t="s">
        <v>1655</v>
      </c>
      <c r="C933" s="352" t="s">
        <v>1562</v>
      </c>
      <c r="D933" s="352" t="s">
        <v>86</v>
      </c>
      <c r="E933" s="314"/>
      <c r="F933" s="37"/>
      <c r="G933" s="353"/>
      <c r="H933" s="354">
        <v>46014.843761574077</v>
      </c>
      <c r="I933" s="340"/>
      <c r="J933" s="340"/>
      <c r="K933" s="265"/>
      <c r="L933" s="355">
        <v>3558100</v>
      </c>
      <c r="M933" s="350">
        <v>45992</v>
      </c>
    </row>
    <row r="934" spans="1:13" ht="38.25" x14ac:dyDescent="0.2">
      <c r="A934" s="302"/>
      <c r="B934" s="352" t="s">
        <v>1656</v>
      </c>
      <c r="C934" s="352" t="s">
        <v>1562</v>
      </c>
      <c r="D934" s="352" t="s">
        <v>86</v>
      </c>
      <c r="E934" s="314"/>
      <c r="F934" s="37"/>
      <c r="G934" s="353"/>
      <c r="H934" s="356">
        <v>46014.812013888892</v>
      </c>
      <c r="I934" s="340"/>
      <c r="J934" s="340"/>
      <c r="K934" s="265"/>
      <c r="L934" s="357">
        <v>1927800</v>
      </c>
      <c r="M934" s="350">
        <v>45992</v>
      </c>
    </row>
    <row r="935" spans="1:13" ht="38.25" x14ac:dyDescent="0.2">
      <c r="A935" s="302"/>
      <c r="B935" s="351" t="s">
        <v>1657</v>
      </c>
      <c r="C935" s="351" t="s">
        <v>1565</v>
      </c>
      <c r="D935" s="352" t="s">
        <v>86</v>
      </c>
      <c r="E935" s="314"/>
      <c r="F935" s="37"/>
      <c r="G935" s="353"/>
      <c r="H935" s="354">
        <v>46014.771249999998</v>
      </c>
      <c r="I935" s="340"/>
      <c r="J935" s="340"/>
      <c r="K935" s="265"/>
      <c r="L935" s="355">
        <v>3184630.4</v>
      </c>
      <c r="M935" s="350">
        <v>45992</v>
      </c>
    </row>
    <row r="936" spans="1:13" ht="38.25" x14ac:dyDescent="0.2">
      <c r="A936" s="302"/>
      <c r="B936" s="352" t="s">
        <v>1658</v>
      </c>
      <c r="C936" s="352" t="s">
        <v>1562</v>
      </c>
      <c r="D936" s="352" t="s">
        <v>86</v>
      </c>
      <c r="E936" s="314"/>
      <c r="F936" s="37"/>
      <c r="G936" s="353"/>
      <c r="H936" s="356">
        <v>46014.767916666664</v>
      </c>
      <c r="I936" s="340"/>
      <c r="J936" s="340"/>
      <c r="K936" s="265"/>
      <c r="L936" s="357">
        <v>999481</v>
      </c>
      <c r="M936" s="350">
        <v>45992</v>
      </c>
    </row>
    <row r="937" spans="1:13" x14ac:dyDescent="0.2">
      <c r="A937" s="302"/>
      <c r="B937" s="351" t="s">
        <v>1659</v>
      </c>
      <c r="C937" s="351" t="s">
        <v>42</v>
      </c>
      <c r="D937" s="121" t="s">
        <v>42</v>
      </c>
      <c r="E937" s="314"/>
      <c r="F937" s="37"/>
      <c r="G937" s="353"/>
      <c r="H937" s="354">
        <v>46014.742407407408</v>
      </c>
      <c r="I937" s="340"/>
      <c r="J937" s="340"/>
      <c r="K937" s="265"/>
      <c r="L937" s="355">
        <v>47.6</v>
      </c>
      <c r="M937" s="350">
        <v>45992</v>
      </c>
    </row>
    <row r="938" spans="1:13" ht="38.25" x14ac:dyDescent="0.2">
      <c r="A938" s="302"/>
      <c r="B938" s="352" t="s">
        <v>1660</v>
      </c>
      <c r="C938" s="352" t="s">
        <v>1562</v>
      </c>
      <c r="D938" s="352" t="s">
        <v>86</v>
      </c>
      <c r="E938" s="314"/>
      <c r="F938" s="37"/>
      <c r="G938" s="353"/>
      <c r="H938" s="356">
        <v>46014.742395833331</v>
      </c>
      <c r="I938" s="340"/>
      <c r="J938" s="340"/>
      <c r="K938" s="265"/>
      <c r="L938" s="357">
        <v>6899999.6100000003</v>
      </c>
      <c r="M938" s="350">
        <v>45992</v>
      </c>
    </row>
    <row r="939" spans="1:13" ht="38.25" x14ac:dyDescent="0.2">
      <c r="A939" s="302"/>
      <c r="B939" s="351" t="s">
        <v>1661</v>
      </c>
      <c r="C939" s="352" t="s">
        <v>1562</v>
      </c>
      <c r="D939" s="352" t="s">
        <v>86</v>
      </c>
      <c r="E939" s="314"/>
      <c r="F939" s="37"/>
      <c r="G939" s="353"/>
      <c r="H939" s="354">
        <v>46014.740173611113</v>
      </c>
      <c r="I939" s="340"/>
      <c r="J939" s="340"/>
      <c r="K939" s="265"/>
      <c r="L939" s="355">
        <v>1897455</v>
      </c>
      <c r="M939" s="350">
        <v>45992</v>
      </c>
    </row>
    <row r="940" spans="1:13" ht="38.25" x14ac:dyDescent="0.2">
      <c r="A940" s="302"/>
      <c r="B940" s="351" t="s">
        <v>1662</v>
      </c>
      <c r="C940" s="352" t="s">
        <v>1562</v>
      </c>
      <c r="D940" s="352" t="s">
        <v>86</v>
      </c>
      <c r="E940" s="314"/>
      <c r="F940" s="37"/>
      <c r="G940" s="353"/>
      <c r="H940" s="354">
        <v>46014.735185185185</v>
      </c>
      <c r="I940" s="340"/>
      <c r="J940" s="340"/>
      <c r="K940" s="265"/>
      <c r="L940" s="355">
        <v>95319</v>
      </c>
      <c r="M940" s="350">
        <v>45992</v>
      </c>
    </row>
    <row r="941" spans="1:13" ht="38.25" x14ac:dyDescent="0.2">
      <c r="A941" s="302"/>
      <c r="B941" s="352" t="s">
        <v>1663</v>
      </c>
      <c r="C941" s="352" t="s">
        <v>1562</v>
      </c>
      <c r="D941" s="352" t="s">
        <v>86</v>
      </c>
      <c r="E941" s="314"/>
      <c r="F941" s="37"/>
      <c r="G941" s="353"/>
      <c r="H941" s="356">
        <v>46014.732638888891</v>
      </c>
      <c r="I941" s="340"/>
      <c r="J941" s="340"/>
      <c r="K941" s="265"/>
      <c r="L941" s="357">
        <v>1231650</v>
      </c>
      <c r="M941" s="350">
        <v>45992</v>
      </c>
    </row>
    <row r="942" spans="1:13" ht="38.25" x14ac:dyDescent="0.2">
      <c r="A942" s="302"/>
      <c r="B942" s="351" t="s">
        <v>1664</v>
      </c>
      <c r="C942" s="352" t="s">
        <v>1562</v>
      </c>
      <c r="D942" s="352" t="s">
        <v>86</v>
      </c>
      <c r="E942" s="314"/>
      <c r="F942" s="37"/>
      <c r="G942" s="353"/>
      <c r="H942" s="354">
        <v>46014.727048611108</v>
      </c>
      <c r="I942" s="340"/>
      <c r="J942" s="340"/>
      <c r="K942" s="265"/>
      <c r="L942" s="355">
        <v>6480000</v>
      </c>
      <c r="M942" s="350">
        <v>45992</v>
      </c>
    </row>
    <row r="943" spans="1:13" x14ac:dyDescent="0.2">
      <c r="A943" s="302"/>
      <c r="B943" s="352" t="s">
        <v>1665</v>
      </c>
      <c r="C943" s="352" t="s">
        <v>0</v>
      </c>
      <c r="D943" s="352" t="s">
        <v>0</v>
      </c>
      <c r="E943" s="314"/>
      <c r="F943" s="37"/>
      <c r="G943" s="353"/>
      <c r="H943" s="356">
        <v>46014.726400462961</v>
      </c>
      <c r="I943" s="340"/>
      <c r="J943" s="340"/>
      <c r="K943" s="265"/>
      <c r="L943" s="357">
        <v>3351009.06</v>
      </c>
      <c r="M943" s="350">
        <v>45992</v>
      </c>
    </row>
    <row r="944" spans="1:13" x14ac:dyDescent="0.2">
      <c r="A944" s="302"/>
      <c r="B944" s="351" t="s">
        <v>1666</v>
      </c>
      <c r="C944" s="352" t="s">
        <v>0</v>
      </c>
      <c r="D944" s="352" t="s">
        <v>0</v>
      </c>
      <c r="E944" s="314"/>
      <c r="F944" s="37"/>
      <c r="G944" s="353"/>
      <c r="H944" s="354">
        <v>46014.726388888892</v>
      </c>
      <c r="I944" s="340"/>
      <c r="J944" s="340"/>
      <c r="K944" s="265"/>
      <c r="L944" s="355">
        <v>7505330</v>
      </c>
      <c r="M944" s="350">
        <v>45992</v>
      </c>
    </row>
    <row r="945" spans="1:13" ht="38.25" x14ac:dyDescent="0.2">
      <c r="A945" s="302"/>
      <c r="B945" s="352" t="s">
        <v>1667</v>
      </c>
      <c r="C945" s="352" t="s">
        <v>1562</v>
      </c>
      <c r="D945" s="352" t="s">
        <v>86</v>
      </c>
      <c r="E945" s="314"/>
      <c r="F945" s="37"/>
      <c r="G945" s="353"/>
      <c r="H945" s="356">
        <v>46014.705821759257</v>
      </c>
      <c r="I945" s="340"/>
      <c r="J945" s="340"/>
      <c r="K945" s="265"/>
      <c r="L945" s="357">
        <v>3461074.54</v>
      </c>
      <c r="M945" s="350">
        <v>45992</v>
      </c>
    </row>
    <row r="946" spans="1:13" ht="38.25" x14ac:dyDescent="0.2">
      <c r="A946" s="302"/>
      <c r="B946" s="351" t="s">
        <v>1668</v>
      </c>
      <c r="C946" s="352" t="s">
        <v>1562</v>
      </c>
      <c r="D946" s="352" t="s">
        <v>86</v>
      </c>
      <c r="E946" s="314"/>
      <c r="F946" s="37"/>
      <c r="G946" s="353"/>
      <c r="H946" s="354">
        <v>46014.701932870368</v>
      </c>
      <c r="I946" s="340"/>
      <c r="J946" s="340"/>
      <c r="K946" s="265"/>
      <c r="L946" s="355">
        <v>285600</v>
      </c>
      <c r="M946" s="350">
        <v>45992</v>
      </c>
    </row>
    <row r="947" spans="1:13" ht="38.25" x14ac:dyDescent="0.2">
      <c r="A947" s="302"/>
      <c r="B947" s="352" t="s">
        <v>1669</v>
      </c>
      <c r="C947" s="352" t="s">
        <v>1562</v>
      </c>
      <c r="D947" s="352" t="s">
        <v>86</v>
      </c>
      <c r="E947" s="314"/>
      <c r="F947" s="37"/>
      <c r="G947" s="353"/>
      <c r="H947" s="356">
        <v>46014.699502314812</v>
      </c>
      <c r="I947" s="340"/>
      <c r="J947" s="340"/>
      <c r="K947" s="265"/>
      <c r="L947" s="357">
        <v>663610.64</v>
      </c>
      <c r="M947" s="350">
        <v>45992</v>
      </c>
    </row>
    <row r="948" spans="1:13" ht="38.25" x14ac:dyDescent="0.2">
      <c r="A948" s="302"/>
      <c r="B948" s="351" t="s">
        <v>1670</v>
      </c>
      <c r="C948" s="352" t="s">
        <v>1562</v>
      </c>
      <c r="D948" s="352" t="s">
        <v>86</v>
      </c>
      <c r="E948" s="314"/>
      <c r="F948" s="37"/>
      <c r="G948" s="353"/>
      <c r="H948" s="354">
        <v>46014.693657407406</v>
      </c>
      <c r="I948" s="340"/>
      <c r="J948" s="340"/>
      <c r="K948" s="265"/>
      <c r="L948" s="355">
        <v>2499404.6</v>
      </c>
      <c r="M948" s="350">
        <v>45992</v>
      </c>
    </row>
    <row r="949" spans="1:13" ht="38.25" x14ac:dyDescent="0.2">
      <c r="A949" s="302"/>
      <c r="B949" s="351" t="s">
        <v>1671</v>
      </c>
      <c r="C949" s="352" t="s">
        <v>1562</v>
      </c>
      <c r="D949" s="352" t="s">
        <v>86</v>
      </c>
      <c r="E949" s="314"/>
      <c r="F949" s="37"/>
      <c r="G949" s="353"/>
      <c r="H949" s="354">
        <v>46014.687893518516</v>
      </c>
      <c r="I949" s="340"/>
      <c r="J949" s="340"/>
      <c r="K949" s="265"/>
      <c r="L949" s="355">
        <v>4939690</v>
      </c>
      <c r="M949" s="350">
        <v>45992</v>
      </c>
    </row>
    <row r="950" spans="1:13" ht="38.25" x14ac:dyDescent="0.2">
      <c r="A950" s="302"/>
      <c r="B950" s="352" t="s">
        <v>1672</v>
      </c>
      <c r="C950" s="352" t="s">
        <v>1562</v>
      </c>
      <c r="D950" s="352" t="s">
        <v>86</v>
      </c>
      <c r="E950" s="314"/>
      <c r="F950" s="37"/>
      <c r="G950" s="353"/>
      <c r="H950" s="356">
        <v>46014.677719907406</v>
      </c>
      <c r="I950" s="340"/>
      <c r="J950" s="340"/>
      <c r="K950" s="265"/>
      <c r="L950" s="357">
        <v>4836636</v>
      </c>
      <c r="M950" s="350">
        <v>45992</v>
      </c>
    </row>
    <row r="951" spans="1:13" ht="38.25" x14ac:dyDescent="0.2">
      <c r="A951" s="302"/>
      <c r="B951" s="351" t="s">
        <v>1673</v>
      </c>
      <c r="C951" s="352" t="s">
        <v>1562</v>
      </c>
      <c r="D951" s="352" t="s">
        <v>86</v>
      </c>
      <c r="E951" s="314"/>
      <c r="F951" s="37"/>
      <c r="G951" s="353"/>
      <c r="H951" s="354">
        <v>46014.673715277779</v>
      </c>
      <c r="I951" s="340"/>
      <c r="J951" s="340"/>
      <c r="K951" s="265"/>
      <c r="L951" s="355">
        <v>4522000</v>
      </c>
      <c r="M951" s="350">
        <v>45992</v>
      </c>
    </row>
    <row r="952" spans="1:13" ht="38.25" x14ac:dyDescent="0.2">
      <c r="A952" s="302"/>
      <c r="B952" s="352" t="s">
        <v>1674</v>
      </c>
      <c r="C952" s="352" t="s">
        <v>1562</v>
      </c>
      <c r="D952" s="352" t="s">
        <v>86</v>
      </c>
      <c r="E952" s="314"/>
      <c r="F952" s="37"/>
      <c r="G952" s="353"/>
      <c r="H952" s="356">
        <v>46014.659444444442</v>
      </c>
      <c r="I952" s="340"/>
      <c r="J952" s="340"/>
      <c r="K952" s="265"/>
      <c r="L952" s="357">
        <v>387940</v>
      </c>
      <c r="M952" s="350">
        <v>45992</v>
      </c>
    </row>
    <row r="953" spans="1:13" ht="38.25" x14ac:dyDescent="0.2">
      <c r="A953" s="302"/>
      <c r="B953" s="351" t="s">
        <v>1675</v>
      </c>
      <c r="C953" s="352" t="s">
        <v>1562</v>
      </c>
      <c r="D953" s="352" t="s">
        <v>86</v>
      </c>
      <c r="E953" s="314"/>
      <c r="F953" s="37"/>
      <c r="G953" s="353"/>
      <c r="H953" s="354">
        <v>46014.648217592592</v>
      </c>
      <c r="I953" s="340"/>
      <c r="J953" s="340"/>
      <c r="K953" s="265"/>
      <c r="L953" s="355">
        <v>2331448</v>
      </c>
      <c r="M953" s="350">
        <v>45992</v>
      </c>
    </row>
    <row r="954" spans="1:13" ht="38.25" x14ac:dyDescent="0.2">
      <c r="A954" s="302"/>
      <c r="B954" s="352" t="s">
        <v>1676</v>
      </c>
      <c r="C954" s="352" t="s">
        <v>1562</v>
      </c>
      <c r="D954" s="352" t="s">
        <v>86</v>
      </c>
      <c r="E954" s="314"/>
      <c r="F954" s="37"/>
      <c r="G954" s="353"/>
      <c r="H954" s="356">
        <v>46014.641944444447</v>
      </c>
      <c r="I954" s="340"/>
      <c r="J954" s="340"/>
      <c r="K954" s="265"/>
      <c r="L954" s="357">
        <v>136850</v>
      </c>
      <c r="M954" s="350">
        <v>45992</v>
      </c>
    </row>
    <row r="955" spans="1:13" ht="38.25" x14ac:dyDescent="0.2">
      <c r="A955" s="302"/>
      <c r="B955" s="351" t="s">
        <v>1677</v>
      </c>
      <c r="C955" s="352" t="s">
        <v>1562</v>
      </c>
      <c r="D955" s="352" t="s">
        <v>86</v>
      </c>
      <c r="E955" s="314"/>
      <c r="F955" s="37"/>
      <c r="G955" s="353"/>
      <c r="H955" s="354">
        <v>46014.564247685186</v>
      </c>
      <c r="I955" s="340"/>
      <c r="J955" s="340"/>
      <c r="K955" s="265"/>
      <c r="L955" s="355">
        <v>6528000</v>
      </c>
      <c r="M955" s="350">
        <v>45992</v>
      </c>
    </row>
    <row r="956" spans="1:13" ht="38.25" x14ac:dyDescent="0.2">
      <c r="A956" s="302"/>
      <c r="B956" s="352" t="s">
        <v>1678</v>
      </c>
      <c r="C956" s="352" t="s">
        <v>1562</v>
      </c>
      <c r="D956" s="352" t="s">
        <v>86</v>
      </c>
      <c r="E956" s="314"/>
      <c r="F956" s="37"/>
      <c r="G956" s="353"/>
      <c r="H956" s="356">
        <v>46014.538784722223</v>
      </c>
      <c r="I956" s="340"/>
      <c r="J956" s="340"/>
      <c r="K956" s="265"/>
      <c r="L956" s="357">
        <v>506940</v>
      </c>
      <c r="M956" s="350">
        <v>45992</v>
      </c>
    </row>
    <row r="957" spans="1:13" ht="38.25" x14ac:dyDescent="0.2">
      <c r="A957" s="302"/>
      <c r="B957" s="351" t="s">
        <v>1679</v>
      </c>
      <c r="C957" s="352" t="s">
        <v>1562</v>
      </c>
      <c r="D957" s="352" t="s">
        <v>86</v>
      </c>
      <c r="E957" s="314"/>
      <c r="F957" s="37"/>
      <c r="G957" s="353"/>
      <c r="H957" s="354">
        <v>46014.53534722222</v>
      </c>
      <c r="I957" s="340"/>
      <c r="J957" s="340"/>
      <c r="K957" s="265"/>
      <c r="L957" s="355">
        <v>882980</v>
      </c>
      <c r="M957" s="350">
        <v>45992</v>
      </c>
    </row>
    <row r="958" spans="1:13" ht="38.25" x14ac:dyDescent="0.2">
      <c r="A958" s="302"/>
      <c r="B958" s="352" t="s">
        <v>1680</v>
      </c>
      <c r="C958" s="351" t="s">
        <v>1565</v>
      </c>
      <c r="D958" s="352" t="s">
        <v>86</v>
      </c>
      <c r="E958" s="314"/>
      <c r="F958" s="37"/>
      <c r="G958" s="353"/>
      <c r="H958" s="356">
        <v>46014.516446759262</v>
      </c>
      <c r="I958" s="340"/>
      <c r="J958" s="340"/>
      <c r="K958" s="265"/>
      <c r="L958" s="357">
        <v>6000000</v>
      </c>
      <c r="M958" s="350">
        <v>45992</v>
      </c>
    </row>
    <row r="959" spans="1:13" ht="38.25" x14ac:dyDescent="0.2">
      <c r="A959" s="302"/>
      <c r="B959" s="351" t="s">
        <v>1681</v>
      </c>
      <c r="C959" s="351" t="s">
        <v>1565</v>
      </c>
      <c r="D959" s="352" t="s">
        <v>86</v>
      </c>
      <c r="E959" s="314"/>
      <c r="F959" s="37"/>
      <c r="G959" s="353"/>
      <c r="H959" s="354">
        <v>46014.491018518522</v>
      </c>
      <c r="I959" s="340"/>
      <c r="J959" s="340"/>
      <c r="K959" s="265"/>
      <c r="L959" s="355">
        <v>3966270</v>
      </c>
      <c r="M959" s="350">
        <v>45992</v>
      </c>
    </row>
    <row r="960" spans="1:13" ht="38.25" x14ac:dyDescent="0.2">
      <c r="A960" s="302"/>
      <c r="B960" s="351" t="s">
        <v>1682</v>
      </c>
      <c r="C960" s="352" t="s">
        <v>1562</v>
      </c>
      <c r="D960" s="352" t="s">
        <v>86</v>
      </c>
      <c r="E960" s="314"/>
      <c r="F960" s="37"/>
      <c r="G960" s="353"/>
      <c r="H960" s="354">
        <v>46014.439699074072</v>
      </c>
      <c r="I960" s="340"/>
      <c r="J960" s="340"/>
      <c r="K960" s="265"/>
      <c r="L960" s="355">
        <v>447440</v>
      </c>
      <c r="M960" s="350">
        <v>45992</v>
      </c>
    </row>
    <row r="961" spans="1:13" ht="38.25" x14ac:dyDescent="0.2">
      <c r="A961" s="302"/>
      <c r="B961" s="352" t="s">
        <v>1683</v>
      </c>
      <c r="C961" s="352" t="s">
        <v>1562</v>
      </c>
      <c r="D961" s="352" t="s">
        <v>86</v>
      </c>
      <c r="E961" s="314"/>
      <c r="F961" s="37"/>
      <c r="G961" s="353"/>
      <c r="H961" s="356">
        <v>46014.436851851853</v>
      </c>
      <c r="I961" s="340"/>
      <c r="J961" s="340"/>
      <c r="K961" s="265"/>
      <c r="L961" s="357">
        <v>4819619</v>
      </c>
      <c r="M961" s="350">
        <v>45992</v>
      </c>
    </row>
    <row r="962" spans="1:13" ht="38.25" x14ac:dyDescent="0.2">
      <c r="A962" s="302"/>
      <c r="B962" s="351" t="s">
        <v>1684</v>
      </c>
      <c r="C962" s="351" t="s">
        <v>1565</v>
      </c>
      <c r="D962" s="352" t="s">
        <v>86</v>
      </c>
      <c r="E962" s="314"/>
      <c r="F962" s="37"/>
      <c r="G962" s="353"/>
      <c r="H962" s="354">
        <v>46014.436400462961</v>
      </c>
      <c r="I962" s="340"/>
      <c r="J962" s="340"/>
      <c r="K962" s="265"/>
      <c r="L962" s="355">
        <v>2100000</v>
      </c>
      <c r="M962" s="350">
        <v>45992</v>
      </c>
    </row>
    <row r="963" spans="1:13" ht="38.25" x14ac:dyDescent="0.2">
      <c r="A963" s="302"/>
      <c r="B963" s="352" t="s">
        <v>1685</v>
      </c>
      <c r="C963" s="352" t="s">
        <v>1562</v>
      </c>
      <c r="D963" s="352" t="s">
        <v>86</v>
      </c>
      <c r="E963" s="314"/>
      <c r="F963" s="37"/>
      <c r="G963" s="353"/>
      <c r="H963" s="356">
        <v>46014.435729166667</v>
      </c>
      <c r="I963" s="340"/>
      <c r="J963" s="340"/>
      <c r="K963" s="265"/>
      <c r="L963" s="357">
        <v>1499987.86</v>
      </c>
      <c r="M963" s="350">
        <v>45992</v>
      </c>
    </row>
    <row r="964" spans="1:13" ht="38.25" x14ac:dyDescent="0.2">
      <c r="A964" s="302"/>
      <c r="B964" s="351" t="s">
        <v>1686</v>
      </c>
      <c r="C964" s="351" t="s">
        <v>1565</v>
      </c>
      <c r="D964" s="352" t="s">
        <v>86</v>
      </c>
      <c r="E964" s="314"/>
      <c r="F964" s="37"/>
      <c r="G964" s="353"/>
      <c r="H964" s="354">
        <v>46014.422754629632</v>
      </c>
      <c r="I964" s="340"/>
      <c r="J964" s="340"/>
      <c r="K964" s="265"/>
      <c r="L964" s="355">
        <v>4991193.2</v>
      </c>
      <c r="M964" s="350">
        <v>45992</v>
      </c>
    </row>
    <row r="965" spans="1:13" ht="38.25" x14ac:dyDescent="0.2">
      <c r="A965" s="302"/>
      <c r="B965" s="352" t="s">
        <v>1687</v>
      </c>
      <c r="C965" s="352" t="s">
        <v>1562</v>
      </c>
      <c r="D965" s="352" t="s">
        <v>86</v>
      </c>
      <c r="E965" s="314"/>
      <c r="F965" s="37"/>
      <c r="G965" s="353"/>
      <c r="H965" s="356">
        <v>46014.340682870374</v>
      </c>
      <c r="I965" s="340"/>
      <c r="J965" s="340"/>
      <c r="K965" s="265"/>
      <c r="L965" s="357">
        <v>235620</v>
      </c>
      <c r="M965" s="350">
        <v>45992</v>
      </c>
    </row>
    <row r="966" spans="1:13" ht="38.25" x14ac:dyDescent="0.2">
      <c r="A966" s="302"/>
      <c r="B966" s="351" t="s">
        <v>1688</v>
      </c>
      <c r="C966" s="352" t="s">
        <v>1562</v>
      </c>
      <c r="D966" s="352" t="s">
        <v>86</v>
      </c>
      <c r="E966" s="314"/>
      <c r="F966" s="37"/>
      <c r="G966" s="353"/>
      <c r="H966" s="354">
        <v>46013.894594907404</v>
      </c>
      <c r="I966" s="340"/>
      <c r="J966" s="340"/>
      <c r="K966" s="265"/>
      <c r="L966" s="355">
        <v>139825</v>
      </c>
      <c r="M966" s="350">
        <v>45992</v>
      </c>
    </row>
    <row r="967" spans="1:13" ht="38.25" x14ac:dyDescent="0.2">
      <c r="A967" s="302"/>
      <c r="B967" s="352" t="s">
        <v>1689</v>
      </c>
      <c r="C967" s="352" t="s">
        <v>1562</v>
      </c>
      <c r="D967" s="352" t="s">
        <v>86</v>
      </c>
      <c r="E967" s="314"/>
      <c r="F967" s="37"/>
      <c r="G967" s="353"/>
      <c r="H967" s="356">
        <v>46013.818240740744</v>
      </c>
      <c r="I967" s="340"/>
      <c r="J967" s="340"/>
      <c r="K967" s="265"/>
      <c r="L967" s="357">
        <v>357000</v>
      </c>
      <c r="M967" s="350">
        <v>45992</v>
      </c>
    </row>
    <row r="968" spans="1:13" ht="38.25" x14ac:dyDescent="0.2">
      <c r="A968" s="302"/>
      <c r="B968" s="351" t="s">
        <v>1690</v>
      </c>
      <c r="C968" s="352" t="s">
        <v>1562</v>
      </c>
      <c r="D968" s="352" t="s">
        <v>86</v>
      </c>
      <c r="E968" s="314"/>
      <c r="F968" s="37"/>
      <c r="G968" s="353"/>
      <c r="H968" s="354">
        <v>46013.801215277781</v>
      </c>
      <c r="I968" s="340"/>
      <c r="J968" s="340"/>
      <c r="K968" s="265"/>
      <c r="L968" s="355">
        <v>3831657.2</v>
      </c>
      <c r="M968" s="350">
        <v>45992</v>
      </c>
    </row>
    <row r="969" spans="1:13" ht="38.25" x14ac:dyDescent="0.2">
      <c r="A969" s="302"/>
      <c r="B969" s="352" t="s">
        <v>1691</v>
      </c>
      <c r="C969" s="352" t="s">
        <v>1562</v>
      </c>
      <c r="D969" s="352" t="s">
        <v>86</v>
      </c>
      <c r="E969" s="314"/>
      <c r="F969" s="37"/>
      <c r="G969" s="353"/>
      <c r="H969" s="356">
        <v>46013.785671296297</v>
      </c>
      <c r="I969" s="340"/>
      <c r="J969" s="340"/>
      <c r="K969" s="265"/>
      <c r="L969" s="357">
        <v>382704</v>
      </c>
      <c r="M969" s="350">
        <v>45992</v>
      </c>
    </row>
    <row r="970" spans="1:13" ht="38.25" x14ac:dyDescent="0.2">
      <c r="A970" s="358"/>
      <c r="B970" s="351" t="s">
        <v>1692</v>
      </c>
      <c r="C970" s="352" t="s">
        <v>1562</v>
      </c>
      <c r="D970" s="352" t="s">
        <v>86</v>
      </c>
      <c r="E970" s="358"/>
      <c r="F970" s="38"/>
      <c r="G970" s="359"/>
      <c r="H970" s="354">
        <v>46013.783622685187</v>
      </c>
      <c r="I970" s="41"/>
      <c r="J970" s="41"/>
      <c r="K970" s="358"/>
      <c r="L970" s="355">
        <v>660450</v>
      </c>
      <c r="M970" s="350">
        <v>45992</v>
      </c>
    </row>
    <row r="971" spans="1:13" ht="38.25" x14ac:dyDescent="0.2">
      <c r="A971" s="358"/>
      <c r="B971" s="352" t="s">
        <v>1693</v>
      </c>
      <c r="C971" s="352" t="s">
        <v>1562</v>
      </c>
      <c r="D971" s="352" t="s">
        <v>86</v>
      </c>
      <c r="E971" s="358"/>
      <c r="F971" s="38"/>
      <c r="G971" s="359"/>
      <c r="H971" s="356">
        <v>46013.778124999997</v>
      </c>
      <c r="I971" s="41"/>
      <c r="J971" s="41"/>
      <c r="K971" s="358"/>
      <c r="L971" s="357">
        <v>678300</v>
      </c>
      <c r="M971" s="350">
        <v>45992</v>
      </c>
    </row>
    <row r="972" spans="1:13" ht="38.25" x14ac:dyDescent="0.2">
      <c r="A972" s="358"/>
      <c r="B972" s="352" t="s">
        <v>1694</v>
      </c>
      <c r="C972" s="352" t="s">
        <v>1562</v>
      </c>
      <c r="D972" s="352" t="s">
        <v>86</v>
      </c>
      <c r="E972" s="358"/>
      <c r="F972" s="38"/>
      <c r="G972" s="359"/>
      <c r="H972" s="356">
        <v>46013.76599537037</v>
      </c>
      <c r="I972" s="41"/>
      <c r="J972" s="41"/>
      <c r="K972" s="358"/>
      <c r="L972" s="357">
        <v>726741.33</v>
      </c>
      <c r="M972" s="350">
        <v>45992</v>
      </c>
    </row>
    <row r="973" spans="1:13" ht="38.25" x14ac:dyDescent="0.2">
      <c r="A973" s="358"/>
      <c r="B973" s="351" t="s">
        <v>1695</v>
      </c>
      <c r="C973" s="351" t="s">
        <v>1565</v>
      </c>
      <c r="D973" s="352" t="s">
        <v>86</v>
      </c>
      <c r="E973" s="358"/>
      <c r="F973" s="38"/>
      <c r="G973" s="359"/>
      <c r="H973" s="354">
        <v>46013.759328703702</v>
      </c>
      <c r="I973" s="41"/>
      <c r="J973" s="41"/>
      <c r="K973" s="358"/>
      <c r="L973" s="355">
        <v>3993937.5</v>
      </c>
      <c r="M973" s="350">
        <v>45992</v>
      </c>
    </row>
    <row r="974" spans="1:13" ht="38.25" x14ac:dyDescent="0.2">
      <c r="A974" s="358"/>
      <c r="B974" s="352" t="s">
        <v>1696</v>
      </c>
      <c r="C974" s="352" t="s">
        <v>1562</v>
      </c>
      <c r="D974" s="352" t="s">
        <v>86</v>
      </c>
      <c r="E974" s="358"/>
      <c r="F974" s="38"/>
      <c r="G974" s="359"/>
      <c r="H974" s="356">
        <v>46013.748263888891</v>
      </c>
      <c r="I974" s="41"/>
      <c r="J974" s="41"/>
      <c r="K974" s="358"/>
      <c r="L974" s="357">
        <v>698292</v>
      </c>
      <c r="M974" s="350">
        <v>45992</v>
      </c>
    </row>
    <row r="975" spans="1:13" ht="38.25" x14ac:dyDescent="0.2">
      <c r="A975" s="358"/>
      <c r="B975" s="351" t="s">
        <v>1697</v>
      </c>
      <c r="C975" s="352" t="s">
        <v>1562</v>
      </c>
      <c r="D975" s="352" t="s">
        <v>86</v>
      </c>
      <c r="E975" s="358"/>
      <c r="F975" s="38"/>
      <c r="G975" s="359"/>
      <c r="H975" s="354">
        <v>46013.747129629628</v>
      </c>
      <c r="I975" s="41"/>
      <c r="J975" s="41"/>
      <c r="K975" s="358"/>
      <c r="L975" s="355">
        <v>1021745.9</v>
      </c>
      <c r="M975" s="350">
        <v>45992</v>
      </c>
    </row>
    <row r="976" spans="1:13" ht="38.25" x14ac:dyDescent="0.2">
      <c r="A976" s="358"/>
      <c r="B976" s="352" t="s">
        <v>1698</v>
      </c>
      <c r="C976" s="352" t="s">
        <v>1562</v>
      </c>
      <c r="D976" s="352" t="s">
        <v>86</v>
      </c>
      <c r="E976" s="358"/>
      <c r="F976" s="38"/>
      <c r="G976" s="359"/>
      <c r="H976" s="356">
        <v>46013.728252314817</v>
      </c>
      <c r="I976" s="41"/>
      <c r="J976" s="41"/>
      <c r="K976" s="358"/>
      <c r="L976" s="357">
        <v>2963100</v>
      </c>
      <c r="M976" s="350">
        <v>45992</v>
      </c>
    </row>
    <row r="977" spans="1:13" ht="38.25" x14ac:dyDescent="0.2">
      <c r="A977" s="358"/>
      <c r="B977" s="351" t="s">
        <v>1699</v>
      </c>
      <c r="C977" s="351" t="s">
        <v>1565</v>
      </c>
      <c r="D977" s="352" t="s">
        <v>86</v>
      </c>
      <c r="E977" s="358"/>
      <c r="F977" s="38"/>
      <c r="G977" s="359"/>
      <c r="H977" s="354">
        <v>46013.725023148145</v>
      </c>
      <c r="I977" s="41"/>
      <c r="J977" s="41"/>
      <c r="K977" s="358"/>
      <c r="L977" s="355">
        <v>4804920.12</v>
      </c>
      <c r="M977" s="350">
        <v>45992</v>
      </c>
    </row>
    <row r="978" spans="1:13" ht="38.25" x14ac:dyDescent="0.2">
      <c r="A978" s="358"/>
      <c r="B978" s="352" t="s">
        <v>1700</v>
      </c>
      <c r="C978" s="352" t="s">
        <v>1562</v>
      </c>
      <c r="D978" s="352" t="s">
        <v>86</v>
      </c>
      <c r="E978" s="358"/>
      <c r="F978" s="38"/>
      <c r="G978" s="359"/>
      <c r="H978" s="356">
        <v>46013.719467592593</v>
      </c>
      <c r="I978" s="41"/>
      <c r="J978" s="41"/>
      <c r="K978" s="358"/>
      <c r="L978" s="357">
        <v>107100</v>
      </c>
      <c r="M978" s="350">
        <v>45992</v>
      </c>
    </row>
    <row r="979" spans="1:13" ht="38.25" x14ac:dyDescent="0.2">
      <c r="A979" s="358"/>
      <c r="B979" s="351" t="s">
        <v>1701</v>
      </c>
      <c r="C979" s="352" t="s">
        <v>1562</v>
      </c>
      <c r="D979" s="352" t="s">
        <v>86</v>
      </c>
      <c r="E979" s="358"/>
      <c r="F979" s="38"/>
      <c r="G979" s="359"/>
      <c r="H979" s="354">
        <v>46013.706643518519</v>
      </c>
      <c r="I979" s="41"/>
      <c r="J979" s="41"/>
      <c r="K979" s="358"/>
      <c r="L979" s="355">
        <v>931770</v>
      </c>
      <c r="M979" s="350">
        <v>45992</v>
      </c>
    </row>
    <row r="980" spans="1:13" ht="38.25" x14ac:dyDescent="0.2">
      <c r="A980" s="358"/>
      <c r="B980" s="352" t="s">
        <v>1702</v>
      </c>
      <c r="C980" s="352" t="s">
        <v>1562</v>
      </c>
      <c r="D980" s="352" t="s">
        <v>86</v>
      </c>
      <c r="E980" s="358"/>
      <c r="F980" s="38"/>
      <c r="G980" s="359"/>
      <c r="H980" s="356">
        <v>46013.687615740739</v>
      </c>
      <c r="I980" s="41"/>
      <c r="J980" s="41"/>
      <c r="K980" s="358"/>
      <c r="L980" s="357">
        <v>2759610</v>
      </c>
      <c r="M980" s="350">
        <v>45992</v>
      </c>
    </row>
    <row r="981" spans="1:13" ht="38.25" x14ac:dyDescent="0.2">
      <c r="A981" s="358"/>
      <c r="B981" s="351" t="s">
        <v>1703</v>
      </c>
      <c r="C981" s="352" t="s">
        <v>1562</v>
      </c>
      <c r="D981" s="352" t="s">
        <v>86</v>
      </c>
      <c r="E981" s="358"/>
      <c r="F981" s="38"/>
      <c r="G981" s="359"/>
      <c r="H981" s="354">
        <v>46013.687581018516</v>
      </c>
      <c r="I981" s="41"/>
      <c r="J981" s="41"/>
      <c r="K981" s="358"/>
      <c r="L981" s="355">
        <v>300004.95</v>
      </c>
      <c r="M981" s="350">
        <v>45992</v>
      </c>
    </row>
    <row r="982" spans="1:13" ht="38.25" x14ac:dyDescent="0.2">
      <c r="A982" s="358"/>
      <c r="B982" s="352" t="s">
        <v>1704</v>
      </c>
      <c r="C982" s="352" t="s">
        <v>1562</v>
      </c>
      <c r="D982" s="352" t="s">
        <v>86</v>
      </c>
      <c r="E982" s="358"/>
      <c r="F982" s="38"/>
      <c r="G982" s="359"/>
      <c r="H982" s="356">
        <v>46013.687164351853</v>
      </c>
      <c r="I982" s="41"/>
      <c r="J982" s="41"/>
      <c r="K982" s="358"/>
      <c r="L982" s="357">
        <v>6528000</v>
      </c>
      <c r="M982" s="350">
        <v>45992</v>
      </c>
    </row>
    <row r="983" spans="1:13" ht="38.25" x14ac:dyDescent="0.2">
      <c r="A983" s="358"/>
      <c r="B983" s="351" t="s">
        <v>1705</v>
      </c>
      <c r="C983" s="352" t="s">
        <v>1562</v>
      </c>
      <c r="D983" s="352" t="s">
        <v>86</v>
      </c>
      <c r="E983" s="358"/>
      <c r="F983" s="38"/>
      <c r="G983" s="359"/>
      <c r="H983" s="354">
        <v>46013.682812500003</v>
      </c>
      <c r="I983" s="41"/>
      <c r="J983" s="41"/>
      <c r="K983" s="358"/>
      <c r="L983" s="355">
        <v>4951233</v>
      </c>
      <c r="M983" s="350">
        <v>45992</v>
      </c>
    </row>
    <row r="984" spans="1:13" ht="38.25" x14ac:dyDescent="0.2">
      <c r="A984" s="358"/>
      <c r="B984" s="352" t="s">
        <v>1706</v>
      </c>
      <c r="C984" s="352" t="s">
        <v>1562</v>
      </c>
      <c r="D984" s="352" t="s">
        <v>86</v>
      </c>
      <c r="E984" s="358"/>
      <c r="F984" s="38"/>
      <c r="G984" s="359"/>
      <c r="H984" s="356">
        <v>46013.681562500002</v>
      </c>
      <c r="I984" s="41"/>
      <c r="J984" s="41"/>
      <c r="K984" s="358"/>
      <c r="L984" s="357">
        <v>3332000</v>
      </c>
      <c r="M984" s="350">
        <v>45992</v>
      </c>
    </row>
    <row r="985" spans="1:13" ht="38.25" x14ac:dyDescent="0.2">
      <c r="A985" s="358"/>
      <c r="B985" s="351" t="s">
        <v>1707</v>
      </c>
      <c r="C985" s="352" t="s">
        <v>1562</v>
      </c>
      <c r="D985" s="352" t="s">
        <v>86</v>
      </c>
      <c r="E985" s="358"/>
      <c r="F985" s="38"/>
      <c r="G985" s="359"/>
      <c r="H985" s="354">
        <v>46013.672442129631</v>
      </c>
      <c r="I985" s="41"/>
      <c r="J985" s="41"/>
      <c r="K985" s="358"/>
      <c r="L985" s="355">
        <v>1190000</v>
      </c>
      <c r="M985" s="350">
        <v>45992</v>
      </c>
    </row>
    <row r="986" spans="1:13" ht="38.25" x14ac:dyDescent="0.2">
      <c r="A986" s="358"/>
      <c r="B986" s="352" t="s">
        <v>1708</v>
      </c>
      <c r="C986" s="352" t="s">
        <v>1562</v>
      </c>
      <c r="D986" s="352" t="s">
        <v>86</v>
      </c>
      <c r="E986" s="358"/>
      <c r="F986" s="38"/>
      <c r="G986" s="359"/>
      <c r="H986" s="356">
        <v>46013.667615740742</v>
      </c>
      <c r="I986" s="41"/>
      <c r="J986" s="41"/>
      <c r="K986" s="358"/>
      <c r="L986" s="357">
        <v>427420.63</v>
      </c>
      <c r="M986" s="350">
        <v>45992</v>
      </c>
    </row>
    <row r="987" spans="1:13" x14ac:dyDescent="0.2">
      <c r="A987" s="358"/>
      <c r="B987" s="351" t="s">
        <v>1709</v>
      </c>
      <c r="C987" s="352" t="s">
        <v>0</v>
      </c>
      <c r="D987" s="352" t="s">
        <v>0</v>
      </c>
      <c r="E987" s="358"/>
      <c r="F987" s="38"/>
      <c r="G987" s="359"/>
      <c r="H987" s="354">
        <v>46013.666689814818</v>
      </c>
      <c r="I987" s="41"/>
      <c r="J987" s="41"/>
      <c r="K987" s="358"/>
      <c r="L987" s="355">
        <v>1384791071.9159999</v>
      </c>
      <c r="M987" s="350">
        <v>45992</v>
      </c>
    </row>
    <row r="988" spans="1:13" ht="38.25" x14ac:dyDescent="0.2">
      <c r="A988" s="358"/>
      <c r="B988" s="351" t="s">
        <v>1710</v>
      </c>
      <c r="C988" s="352" t="s">
        <v>1562</v>
      </c>
      <c r="D988" s="352" t="s">
        <v>86</v>
      </c>
      <c r="E988" s="358"/>
      <c r="F988" s="38"/>
      <c r="G988" s="359"/>
      <c r="H988" s="354">
        <v>46013.608252314814</v>
      </c>
      <c r="I988" s="41"/>
      <c r="J988" s="41"/>
      <c r="K988" s="358"/>
      <c r="L988" s="355">
        <v>1507732.38</v>
      </c>
      <c r="M988" s="350">
        <v>45992</v>
      </c>
    </row>
    <row r="989" spans="1:13" ht="38.25" x14ac:dyDescent="0.2">
      <c r="A989" s="358"/>
      <c r="B989" s="351" t="s">
        <v>1711</v>
      </c>
      <c r="C989" s="352" t="s">
        <v>1562</v>
      </c>
      <c r="D989" s="352" t="s">
        <v>86</v>
      </c>
      <c r="E989" s="358"/>
      <c r="F989" s="38"/>
      <c r="G989" s="359"/>
      <c r="H989" s="354">
        <v>46013.568078703705</v>
      </c>
      <c r="I989" s="41"/>
      <c r="J989" s="41"/>
      <c r="K989" s="358"/>
      <c r="L989" s="355">
        <v>6437900</v>
      </c>
      <c r="M989" s="350">
        <v>45992</v>
      </c>
    </row>
    <row r="990" spans="1:13" x14ac:dyDescent="0.2">
      <c r="A990" s="358"/>
      <c r="B990" s="352" t="s">
        <v>1712</v>
      </c>
      <c r="C990" s="351" t="s">
        <v>42</v>
      </c>
      <c r="D990" s="121" t="s">
        <v>42</v>
      </c>
      <c r="E990" s="358"/>
      <c r="F990" s="38"/>
      <c r="G990" s="359"/>
      <c r="H990" s="356">
        <v>46013.560648148145</v>
      </c>
      <c r="I990" s="41"/>
      <c r="J990" s="41"/>
      <c r="K990" s="358"/>
      <c r="L990" s="357">
        <v>6568.8</v>
      </c>
      <c r="M990" s="350">
        <v>45992</v>
      </c>
    </row>
    <row r="991" spans="1:13" ht="38.25" x14ac:dyDescent="0.2">
      <c r="A991" s="358"/>
      <c r="B991" s="352" t="s">
        <v>1713</v>
      </c>
      <c r="C991" s="352" t="s">
        <v>1562</v>
      </c>
      <c r="D991" s="352" t="s">
        <v>86</v>
      </c>
      <c r="E991" s="358"/>
      <c r="F991" s="38"/>
      <c r="G991" s="359"/>
      <c r="H991" s="356">
        <v>46013.490717592591</v>
      </c>
      <c r="I991" s="41"/>
      <c r="J991" s="41"/>
      <c r="K991" s="358"/>
      <c r="L991" s="357">
        <v>2675715</v>
      </c>
      <c r="M991" s="350">
        <v>45992</v>
      </c>
    </row>
    <row r="992" spans="1:13" ht="38.25" x14ac:dyDescent="0.2">
      <c r="A992" s="358"/>
      <c r="B992" s="351" t="s">
        <v>1714</v>
      </c>
      <c r="C992" s="351" t="s">
        <v>1565</v>
      </c>
      <c r="D992" s="352" t="s">
        <v>86</v>
      </c>
      <c r="E992" s="358"/>
      <c r="F992" s="38"/>
      <c r="G992" s="359"/>
      <c r="H992" s="354">
        <v>46013.489155092589</v>
      </c>
      <c r="I992" s="41"/>
      <c r="J992" s="41"/>
      <c r="K992" s="358"/>
      <c r="L992" s="355">
        <v>3076031</v>
      </c>
      <c r="M992" s="350">
        <v>45992</v>
      </c>
    </row>
    <row r="993" spans="1:13" ht="38.25" x14ac:dyDescent="0.2">
      <c r="A993" s="358"/>
      <c r="B993" s="352" t="s">
        <v>1715</v>
      </c>
      <c r="C993" s="352" t="s">
        <v>1562</v>
      </c>
      <c r="D993" s="352" t="s">
        <v>86</v>
      </c>
      <c r="E993" s="358"/>
      <c r="F993" s="38"/>
      <c r="G993" s="359"/>
      <c r="H993" s="356">
        <v>46013.477384259262</v>
      </c>
      <c r="I993" s="41"/>
      <c r="J993" s="41"/>
      <c r="K993" s="358"/>
      <c r="L993" s="357">
        <v>844900</v>
      </c>
      <c r="M993" s="350">
        <v>45992</v>
      </c>
    </row>
    <row r="994" spans="1:13" ht="38.25" x14ac:dyDescent="0.2">
      <c r="A994" s="358"/>
      <c r="B994" s="351" t="s">
        <v>1716</v>
      </c>
      <c r="C994" s="352" t="s">
        <v>1562</v>
      </c>
      <c r="D994" s="352" t="s">
        <v>86</v>
      </c>
      <c r="E994" s="358"/>
      <c r="F994" s="38"/>
      <c r="G994" s="359"/>
      <c r="H994" s="354">
        <v>46013.448078703703</v>
      </c>
      <c r="I994" s="41"/>
      <c r="J994" s="41"/>
      <c r="K994" s="358"/>
      <c r="L994" s="355">
        <v>654500</v>
      </c>
      <c r="M994" s="350">
        <v>45992</v>
      </c>
    </row>
    <row r="995" spans="1:13" ht="38.25" x14ac:dyDescent="0.2">
      <c r="A995" s="358"/>
      <c r="B995" s="352" t="s">
        <v>1717</v>
      </c>
      <c r="C995" s="352" t="s">
        <v>1562</v>
      </c>
      <c r="D995" s="352" t="s">
        <v>86</v>
      </c>
      <c r="E995" s="358"/>
      <c r="F995" s="38"/>
      <c r="G995" s="359"/>
      <c r="H995" s="356">
        <v>46013.397743055553</v>
      </c>
      <c r="I995" s="41"/>
      <c r="J995" s="41"/>
      <c r="K995" s="358"/>
      <c r="L995" s="357">
        <v>249900</v>
      </c>
      <c r="M995" s="350">
        <v>45992</v>
      </c>
    </row>
    <row r="996" spans="1:13" ht="38.25" x14ac:dyDescent="0.2">
      <c r="A996" s="358"/>
      <c r="B996" s="351" t="s">
        <v>1718</v>
      </c>
      <c r="C996" s="352" t="s">
        <v>1562</v>
      </c>
      <c r="D996" s="352" t="s">
        <v>86</v>
      </c>
      <c r="E996" s="358"/>
      <c r="F996" s="38"/>
      <c r="G996" s="359"/>
      <c r="H996" s="354">
        <v>46013.392465277779</v>
      </c>
      <c r="I996" s="41"/>
      <c r="J996" s="41"/>
      <c r="K996" s="358"/>
      <c r="L996" s="355">
        <v>1124550</v>
      </c>
      <c r="M996" s="350">
        <v>45992</v>
      </c>
    </row>
    <row r="997" spans="1:13" ht="38.25" x14ac:dyDescent="0.2">
      <c r="A997" s="358"/>
      <c r="B997" s="352" t="s">
        <v>1719</v>
      </c>
      <c r="C997" s="352" t="s">
        <v>1562</v>
      </c>
      <c r="D997" s="352" t="s">
        <v>86</v>
      </c>
      <c r="E997" s="358"/>
      <c r="F997" s="38"/>
      <c r="G997" s="359"/>
      <c r="H997" s="356">
        <v>46011.690625000003</v>
      </c>
      <c r="I997" s="41"/>
      <c r="J997" s="41"/>
      <c r="K997" s="358"/>
      <c r="L997" s="357">
        <v>1535556.96</v>
      </c>
      <c r="M997" s="350">
        <v>45992</v>
      </c>
    </row>
    <row r="998" spans="1:13" ht="38.25" x14ac:dyDescent="0.2">
      <c r="A998" s="358"/>
      <c r="B998" s="351" t="s">
        <v>1720</v>
      </c>
      <c r="C998" s="352" t="s">
        <v>1562</v>
      </c>
      <c r="D998" s="352" t="s">
        <v>86</v>
      </c>
      <c r="E998" s="358"/>
      <c r="F998" s="38"/>
      <c r="G998" s="359"/>
      <c r="H998" s="354">
        <v>46011.682974537034</v>
      </c>
      <c r="I998" s="41"/>
      <c r="J998" s="41"/>
      <c r="K998" s="358"/>
      <c r="L998" s="355">
        <v>797300</v>
      </c>
      <c r="M998" s="350">
        <v>45992</v>
      </c>
    </row>
    <row r="999" spans="1:13" ht="38.25" x14ac:dyDescent="0.2">
      <c r="A999" s="358"/>
      <c r="B999" s="352" t="s">
        <v>1721</v>
      </c>
      <c r="C999" s="352" t="s">
        <v>1562</v>
      </c>
      <c r="D999" s="352" t="s">
        <v>86</v>
      </c>
      <c r="E999" s="358"/>
      <c r="F999" s="38"/>
      <c r="G999" s="359"/>
      <c r="H999" s="356">
        <v>46011.664814814816</v>
      </c>
      <c r="I999" s="41"/>
      <c r="J999" s="41"/>
      <c r="K999" s="358"/>
      <c r="L999" s="357">
        <v>19635</v>
      </c>
      <c r="M999" s="350">
        <v>45992</v>
      </c>
    </row>
    <row r="1000" spans="1:13" ht="38.25" x14ac:dyDescent="0.2">
      <c r="A1000" s="358"/>
      <c r="B1000" s="351" t="s">
        <v>1722</v>
      </c>
      <c r="C1000" s="352" t="s">
        <v>1562</v>
      </c>
      <c r="D1000" s="352" t="s">
        <v>86</v>
      </c>
      <c r="E1000" s="358"/>
      <c r="F1000" s="38"/>
      <c r="G1000" s="359"/>
      <c r="H1000" s="354">
        <v>46011.625486111108</v>
      </c>
      <c r="I1000" s="41"/>
      <c r="J1000" s="41"/>
      <c r="K1000" s="358"/>
      <c r="L1000" s="355">
        <v>2648797.2000000002</v>
      </c>
      <c r="M1000" s="350">
        <v>45992</v>
      </c>
    </row>
    <row r="1001" spans="1:13" ht="38.25" x14ac:dyDescent="0.2">
      <c r="A1001" s="358"/>
      <c r="B1001" s="351" t="s">
        <v>1723</v>
      </c>
      <c r="C1001" s="352" t="s">
        <v>1562</v>
      </c>
      <c r="D1001" s="352" t="s">
        <v>86</v>
      </c>
      <c r="E1001" s="358"/>
      <c r="F1001" s="38"/>
      <c r="G1001" s="359"/>
      <c r="H1001" s="354">
        <v>46011.359861111108</v>
      </c>
      <c r="I1001" s="41"/>
      <c r="J1001" s="41"/>
      <c r="K1001" s="358"/>
      <c r="L1001" s="355">
        <v>119130.9</v>
      </c>
      <c r="M1001" s="350">
        <v>45992</v>
      </c>
    </row>
    <row r="1002" spans="1:13" ht="38.25" x14ac:dyDescent="0.2">
      <c r="A1002" s="358"/>
      <c r="B1002" s="352" t="s">
        <v>1724</v>
      </c>
      <c r="C1002" s="352" t="s">
        <v>1562</v>
      </c>
      <c r="D1002" s="352" t="s">
        <v>86</v>
      </c>
      <c r="E1002" s="358"/>
      <c r="F1002" s="38"/>
      <c r="G1002" s="359"/>
      <c r="H1002" s="356">
        <v>46010.744502314818</v>
      </c>
      <c r="I1002" s="41"/>
      <c r="J1002" s="41"/>
      <c r="K1002" s="358"/>
      <c r="L1002" s="357">
        <v>1481550</v>
      </c>
      <c r="M1002" s="350">
        <v>45992</v>
      </c>
    </row>
    <row r="1003" spans="1:13" ht="38.25" x14ac:dyDescent="0.2">
      <c r="A1003" s="358"/>
      <c r="B1003" s="351" t="s">
        <v>1725</v>
      </c>
      <c r="C1003" s="352" t="s">
        <v>1562</v>
      </c>
      <c r="D1003" s="352" t="s">
        <v>86</v>
      </c>
      <c r="E1003" s="358"/>
      <c r="F1003" s="38"/>
      <c r="G1003" s="359"/>
      <c r="H1003" s="354">
        <v>46010.735891203702</v>
      </c>
      <c r="I1003" s="41"/>
      <c r="J1003" s="41"/>
      <c r="K1003" s="358"/>
      <c r="L1003" s="355">
        <v>221340</v>
      </c>
      <c r="M1003" s="350">
        <v>45992</v>
      </c>
    </row>
    <row r="1004" spans="1:13" ht="38.25" x14ac:dyDescent="0.2">
      <c r="A1004" s="358"/>
      <c r="B1004" s="352" t="s">
        <v>1726</v>
      </c>
      <c r="C1004" s="352" t="s">
        <v>1562</v>
      </c>
      <c r="D1004" s="352" t="s">
        <v>86</v>
      </c>
      <c r="E1004" s="358"/>
      <c r="F1004" s="38"/>
      <c r="G1004" s="359"/>
      <c r="H1004" s="356">
        <v>46010.726689814815</v>
      </c>
      <c r="I1004" s="41"/>
      <c r="J1004" s="41"/>
      <c r="K1004" s="358"/>
      <c r="L1004" s="357">
        <v>715178.1</v>
      </c>
      <c r="M1004" s="350">
        <v>45992</v>
      </c>
    </row>
    <row r="1005" spans="1:13" ht="38.25" x14ac:dyDescent="0.2">
      <c r="A1005" s="358"/>
      <c r="B1005" s="351" t="s">
        <v>1727</v>
      </c>
      <c r="C1005" s="352" t="s">
        <v>1562</v>
      </c>
      <c r="D1005" s="352" t="s">
        <v>86</v>
      </c>
      <c r="E1005" s="358"/>
      <c r="F1005" s="38"/>
      <c r="G1005" s="359"/>
      <c r="H1005" s="354">
        <v>46010.718819444446</v>
      </c>
      <c r="I1005" s="41"/>
      <c r="J1005" s="41"/>
      <c r="K1005" s="358"/>
      <c r="L1005" s="355">
        <v>5306805</v>
      </c>
      <c r="M1005" s="350">
        <v>45992</v>
      </c>
    </row>
    <row r="1006" spans="1:13" ht="38.25" x14ac:dyDescent="0.2">
      <c r="A1006" s="358"/>
      <c r="B1006" s="352" t="s">
        <v>1728</v>
      </c>
      <c r="C1006" s="352" t="s">
        <v>1562</v>
      </c>
      <c r="D1006" s="352" t="s">
        <v>86</v>
      </c>
      <c r="E1006" s="358"/>
      <c r="F1006" s="38"/>
      <c r="G1006" s="359"/>
      <c r="H1006" s="356">
        <v>46010.714120370372</v>
      </c>
      <c r="I1006" s="41"/>
      <c r="J1006" s="41"/>
      <c r="K1006" s="358"/>
      <c r="L1006" s="357">
        <v>4066999.93</v>
      </c>
      <c r="M1006" s="350">
        <v>45992</v>
      </c>
    </row>
    <row r="1007" spans="1:13" ht="38.25" x14ac:dyDescent="0.2">
      <c r="A1007" s="358"/>
      <c r="B1007" s="351" t="s">
        <v>1729</v>
      </c>
      <c r="C1007" s="352" t="s">
        <v>1562</v>
      </c>
      <c r="D1007" s="352" t="s">
        <v>86</v>
      </c>
      <c r="E1007" s="358"/>
      <c r="F1007" s="38"/>
      <c r="G1007" s="359"/>
      <c r="H1007" s="354">
        <v>46010.697546296295</v>
      </c>
      <c r="I1007" s="41"/>
      <c r="J1007" s="41"/>
      <c r="K1007" s="358"/>
      <c r="L1007" s="355">
        <v>142086</v>
      </c>
      <c r="M1007" s="350">
        <v>45992</v>
      </c>
    </row>
    <row r="1008" spans="1:13" ht="38.25" x14ac:dyDescent="0.2">
      <c r="A1008" s="358"/>
      <c r="B1008" s="352" t="s">
        <v>1730</v>
      </c>
      <c r="C1008" s="352" t="s">
        <v>1562</v>
      </c>
      <c r="D1008" s="352" t="s">
        <v>86</v>
      </c>
      <c r="E1008" s="358"/>
      <c r="F1008" s="38"/>
      <c r="G1008" s="359"/>
      <c r="H1008" s="356">
        <v>46010.69599537037</v>
      </c>
      <c r="I1008" s="41"/>
      <c r="J1008" s="41"/>
      <c r="K1008" s="358"/>
      <c r="L1008" s="357">
        <v>2984817.5</v>
      </c>
      <c r="M1008" s="350">
        <v>45992</v>
      </c>
    </row>
    <row r="1009" spans="1:13" ht="38.25" x14ac:dyDescent="0.2">
      <c r="A1009" s="358"/>
      <c r="B1009" s="351" t="s">
        <v>1731</v>
      </c>
      <c r="C1009" s="352" t="s">
        <v>1562</v>
      </c>
      <c r="D1009" s="352" t="s">
        <v>86</v>
      </c>
      <c r="E1009" s="358"/>
      <c r="F1009" s="38"/>
      <c r="G1009" s="359"/>
      <c r="H1009" s="354">
        <v>46010.691446759258</v>
      </c>
      <c r="I1009" s="41"/>
      <c r="J1009" s="41"/>
      <c r="K1009" s="358"/>
      <c r="L1009" s="355">
        <v>4962895</v>
      </c>
      <c r="M1009" s="350">
        <v>45992</v>
      </c>
    </row>
    <row r="1010" spans="1:13" ht="38.25" x14ac:dyDescent="0.2">
      <c r="A1010" s="358"/>
      <c r="B1010" s="352" t="s">
        <v>1732</v>
      </c>
      <c r="C1010" s="352" t="s">
        <v>1562</v>
      </c>
      <c r="D1010" s="352" t="s">
        <v>86</v>
      </c>
      <c r="E1010" s="358"/>
      <c r="F1010" s="38"/>
      <c r="G1010" s="359"/>
      <c r="H1010" s="356">
        <v>46010.688634259262</v>
      </c>
      <c r="I1010" s="41"/>
      <c r="J1010" s="41"/>
      <c r="K1010" s="358"/>
      <c r="L1010" s="357">
        <v>1737400</v>
      </c>
      <c r="M1010" s="350">
        <v>45992</v>
      </c>
    </row>
    <row r="1011" spans="1:13" ht="38.25" x14ac:dyDescent="0.2">
      <c r="A1011" s="358"/>
      <c r="B1011" s="351" t="s">
        <v>1733</v>
      </c>
      <c r="C1011" s="352" t="s">
        <v>1562</v>
      </c>
      <c r="D1011" s="352" t="s">
        <v>86</v>
      </c>
      <c r="E1011" s="358"/>
      <c r="F1011" s="38"/>
      <c r="G1011" s="359"/>
      <c r="H1011" s="354">
        <v>46010.670624999999</v>
      </c>
      <c r="I1011" s="41"/>
      <c r="J1011" s="41"/>
      <c r="K1011" s="358"/>
      <c r="L1011" s="355">
        <v>916300</v>
      </c>
      <c r="M1011" s="350">
        <v>45992</v>
      </c>
    </row>
    <row r="1012" spans="1:13" x14ac:dyDescent="0.2">
      <c r="A1012" s="358"/>
      <c r="B1012" s="352" t="s">
        <v>1734</v>
      </c>
      <c r="C1012" s="351" t="s">
        <v>42</v>
      </c>
      <c r="D1012" s="121" t="s">
        <v>42</v>
      </c>
      <c r="E1012" s="358"/>
      <c r="F1012" s="38"/>
      <c r="G1012" s="359"/>
      <c r="H1012" s="356">
        <v>46010.667754629627</v>
      </c>
      <c r="I1012" s="41"/>
      <c r="J1012" s="41"/>
      <c r="K1012" s="358"/>
      <c r="L1012" s="357">
        <v>999999.84</v>
      </c>
      <c r="M1012" s="350">
        <v>45992</v>
      </c>
    </row>
    <row r="1013" spans="1:13" ht="38.25" x14ac:dyDescent="0.2">
      <c r="A1013" s="358"/>
      <c r="B1013" s="352" t="s">
        <v>1735</v>
      </c>
      <c r="C1013" s="352" t="s">
        <v>1562</v>
      </c>
      <c r="D1013" s="352" t="s">
        <v>86</v>
      </c>
      <c r="E1013" s="358"/>
      <c r="F1013" s="38"/>
      <c r="G1013" s="359"/>
      <c r="H1013" s="356">
        <v>46010.661006944443</v>
      </c>
      <c r="I1013" s="41"/>
      <c r="J1013" s="41"/>
      <c r="K1013" s="358"/>
      <c r="L1013" s="357">
        <v>6718400</v>
      </c>
      <c r="M1013" s="350">
        <v>45992</v>
      </c>
    </row>
    <row r="1014" spans="1:13" ht="38.25" x14ac:dyDescent="0.2">
      <c r="A1014" s="358"/>
      <c r="B1014" s="351" t="s">
        <v>1736</v>
      </c>
      <c r="C1014" s="352" t="s">
        <v>1562</v>
      </c>
      <c r="D1014" s="352" t="s">
        <v>86</v>
      </c>
      <c r="E1014" s="358"/>
      <c r="F1014" s="38"/>
      <c r="G1014" s="359"/>
      <c r="H1014" s="354">
        <v>46010.654675925929</v>
      </c>
      <c r="I1014" s="41"/>
      <c r="J1014" s="41"/>
      <c r="K1014" s="358"/>
      <c r="L1014" s="355">
        <v>1642200</v>
      </c>
      <c r="M1014" s="350">
        <v>45992</v>
      </c>
    </row>
    <row r="1015" spans="1:13" ht="38.25" x14ac:dyDescent="0.2">
      <c r="A1015" s="358"/>
      <c r="B1015" s="352" t="s">
        <v>1737</v>
      </c>
      <c r="C1015" s="352" t="s">
        <v>1562</v>
      </c>
      <c r="D1015" s="352" t="s">
        <v>86</v>
      </c>
      <c r="E1015" s="358"/>
      <c r="F1015" s="38"/>
      <c r="G1015" s="359"/>
      <c r="H1015" s="356">
        <v>46010.654247685183</v>
      </c>
      <c r="I1015" s="41"/>
      <c r="J1015" s="41"/>
      <c r="K1015" s="358"/>
      <c r="L1015" s="357">
        <v>321307.14</v>
      </c>
      <c r="M1015" s="350">
        <v>45992</v>
      </c>
    </row>
    <row r="1016" spans="1:13" ht="38.25" x14ac:dyDescent="0.2">
      <c r="A1016" s="358"/>
      <c r="B1016" s="351" t="s">
        <v>1738</v>
      </c>
      <c r="C1016" s="352" t="s">
        <v>1562</v>
      </c>
      <c r="D1016" s="352" t="s">
        <v>86</v>
      </c>
      <c r="E1016" s="358"/>
      <c r="F1016" s="38"/>
      <c r="G1016" s="359"/>
      <c r="H1016" s="354">
        <v>46010.643194444441</v>
      </c>
      <c r="I1016" s="41"/>
      <c r="J1016" s="41"/>
      <c r="K1016" s="358"/>
      <c r="L1016" s="355">
        <v>2463300</v>
      </c>
      <c r="M1016" s="350">
        <v>45992</v>
      </c>
    </row>
    <row r="1017" spans="1:13" ht="38.25" x14ac:dyDescent="0.2">
      <c r="A1017" s="358"/>
      <c r="B1017" s="352" t="s">
        <v>1739</v>
      </c>
      <c r="C1017" s="352" t="s">
        <v>1562</v>
      </c>
      <c r="D1017" s="352" t="s">
        <v>86</v>
      </c>
      <c r="E1017" s="358"/>
      <c r="F1017" s="38"/>
      <c r="G1017" s="359"/>
      <c r="H1017" s="356">
        <v>46010.618217592593</v>
      </c>
      <c r="I1017" s="41"/>
      <c r="J1017" s="41"/>
      <c r="K1017" s="358"/>
      <c r="L1017" s="357">
        <v>314993</v>
      </c>
      <c r="M1017" s="350">
        <v>45992</v>
      </c>
    </row>
    <row r="1018" spans="1:13" ht="38.25" x14ac:dyDescent="0.2">
      <c r="A1018" s="358"/>
      <c r="B1018" s="351" t="s">
        <v>1740</v>
      </c>
      <c r="C1018" s="352" t="s">
        <v>1562</v>
      </c>
      <c r="D1018" s="352" t="s">
        <v>86</v>
      </c>
      <c r="E1018" s="358"/>
      <c r="F1018" s="38"/>
      <c r="G1018" s="359"/>
      <c r="H1018" s="354">
        <v>46010.616053240738</v>
      </c>
      <c r="I1018" s="41"/>
      <c r="J1018" s="41"/>
      <c r="K1018" s="358"/>
      <c r="L1018" s="355">
        <v>6518400</v>
      </c>
      <c r="M1018" s="350">
        <v>45992</v>
      </c>
    </row>
    <row r="1019" spans="1:13" ht="38.25" x14ac:dyDescent="0.2">
      <c r="A1019" s="358"/>
      <c r="B1019" s="352" t="s">
        <v>1741</v>
      </c>
      <c r="C1019" s="351" t="s">
        <v>1565</v>
      </c>
      <c r="D1019" s="352" t="s">
        <v>86</v>
      </c>
      <c r="E1019" s="358"/>
      <c r="F1019" s="38"/>
      <c r="G1019" s="359"/>
      <c r="H1019" s="356">
        <v>46010.557303240741</v>
      </c>
      <c r="I1019" s="41"/>
      <c r="J1019" s="41"/>
      <c r="K1019" s="358"/>
      <c r="L1019" s="357">
        <v>4078487</v>
      </c>
      <c r="M1019" s="350">
        <v>45992</v>
      </c>
    </row>
    <row r="1020" spans="1:13" ht="38.25" x14ac:dyDescent="0.2">
      <c r="A1020" s="358"/>
      <c r="B1020" s="351" t="s">
        <v>1742</v>
      </c>
      <c r="C1020" s="352" t="s">
        <v>1562</v>
      </c>
      <c r="D1020" s="352" t="s">
        <v>86</v>
      </c>
      <c r="E1020" s="358"/>
      <c r="F1020" s="38"/>
      <c r="G1020" s="359"/>
      <c r="H1020" s="354">
        <v>46010.556122685186</v>
      </c>
      <c r="I1020" s="41"/>
      <c r="J1020" s="41"/>
      <c r="K1020" s="358"/>
      <c r="L1020" s="355">
        <v>678300</v>
      </c>
      <c r="M1020" s="350">
        <v>45992</v>
      </c>
    </row>
    <row r="1021" spans="1:13" ht="38.25" x14ac:dyDescent="0.2">
      <c r="A1021" s="358"/>
      <c r="B1021" s="352" t="s">
        <v>1743</v>
      </c>
      <c r="C1021" s="352" t="s">
        <v>1562</v>
      </c>
      <c r="D1021" s="352" t="s">
        <v>86</v>
      </c>
      <c r="E1021" s="358"/>
      <c r="F1021" s="38"/>
      <c r="G1021" s="359"/>
      <c r="H1021" s="356">
        <v>46010.5549537037</v>
      </c>
      <c r="I1021" s="41"/>
      <c r="J1021" s="41"/>
      <c r="K1021" s="358"/>
      <c r="L1021" s="357">
        <v>204168.3</v>
      </c>
      <c r="M1021" s="350">
        <v>45992</v>
      </c>
    </row>
    <row r="1022" spans="1:13" ht="38.25" x14ac:dyDescent="0.2">
      <c r="A1022" s="358"/>
      <c r="B1022" s="351" t="s">
        <v>1744</v>
      </c>
      <c r="C1022" s="351" t="s">
        <v>1565</v>
      </c>
      <c r="D1022" s="352" t="s">
        <v>86</v>
      </c>
      <c r="E1022" s="358"/>
      <c r="F1022" s="38"/>
      <c r="G1022" s="359"/>
      <c r="H1022" s="354">
        <v>46010.554479166669</v>
      </c>
      <c r="I1022" s="41"/>
      <c r="J1022" s="41"/>
      <c r="K1022" s="358"/>
      <c r="L1022" s="355">
        <v>1416016.7</v>
      </c>
      <c r="M1022" s="350">
        <v>45992</v>
      </c>
    </row>
    <row r="1023" spans="1:13" x14ac:dyDescent="0.2">
      <c r="A1023" s="358"/>
      <c r="B1023" s="351" t="s">
        <v>1745</v>
      </c>
      <c r="C1023" s="351" t="s">
        <v>42</v>
      </c>
      <c r="D1023" s="121" t="s">
        <v>42</v>
      </c>
      <c r="E1023" s="358"/>
      <c r="F1023" s="38"/>
      <c r="G1023" s="359"/>
      <c r="H1023" s="354">
        <v>46010.530925925923</v>
      </c>
      <c r="I1023" s="41"/>
      <c r="J1023" s="41"/>
      <c r="K1023" s="358"/>
      <c r="L1023" s="355">
        <v>10472000</v>
      </c>
      <c r="M1023" s="350">
        <v>45992</v>
      </c>
    </row>
    <row r="1024" spans="1:13" ht="38.25" x14ac:dyDescent="0.2">
      <c r="A1024" s="358"/>
      <c r="B1024" s="352" t="s">
        <v>1746</v>
      </c>
      <c r="C1024" s="352" t="s">
        <v>1562</v>
      </c>
      <c r="D1024" s="352" t="s">
        <v>86</v>
      </c>
      <c r="E1024" s="358"/>
      <c r="F1024" s="38"/>
      <c r="G1024" s="359"/>
      <c r="H1024" s="356">
        <v>46010.517488425925</v>
      </c>
      <c r="I1024" s="41"/>
      <c r="J1024" s="41"/>
      <c r="K1024" s="358"/>
      <c r="L1024" s="357">
        <v>4760000</v>
      </c>
      <c r="M1024" s="350">
        <v>45992</v>
      </c>
    </row>
    <row r="1025" spans="1:13" ht="38.25" x14ac:dyDescent="0.2">
      <c r="A1025" s="358"/>
      <c r="B1025" s="351" t="s">
        <v>1747</v>
      </c>
      <c r="C1025" s="352" t="s">
        <v>1562</v>
      </c>
      <c r="D1025" s="352" t="s">
        <v>86</v>
      </c>
      <c r="E1025" s="358"/>
      <c r="F1025" s="38"/>
      <c r="G1025" s="359"/>
      <c r="H1025" s="354">
        <v>46010.516273148147</v>
      </c>
      <c r="I1025" s="41"/>
      <c r="J1025" s="41"/>
      <c r="K1025" s="358"/>
      <c r="L1025" s="355">
        <v>3302250</v>
      </c>
      <c r="M1025" s="350">
        <v>45992</v>
      </c>
    </row>
    <row r="1026" spans="1:13" ht="38.25" x14ac:dyDescent="0.2">
      <c r="A1026" s="358"/>
      <c r="B1026" s="352" t="s">
        <v>1748</v>
      </c>
      <c r="C1026" s="352" t="s">
        <v>1562</v>
      </c>
      <c r="D1026" s="352" t="s">
        <v>86</v>
      </c>
      <c r="E1026" s="358"/>
      <c r="F1026" s="38"/>
      <c r="G1026" s="359"/>
      <c r="H1026" s="356">
        <v>46010.503622685188</v>
      </c>
      <c r="I1026" s="41"/>
      <c r="J1026" s="41"/>
      <c r="K1026" s="358"/>
      <c r="L1026" s="357">
        <v>6636002.8700000001</v>
      </c>
      <c r="M1026" s="350">
        <v>45992</v>
      </c>
    </row>
    <row r="1027" spans="1:13" ht="38.25" x14ac:dyDescent="0.2">
      <c r="A1027" s="358"/>
      <c r="B1027" s="351" t="s">
        <v>1749</v>
      </c>
      <c r="C1027" s="352" t="s">
        <v>1562</v>
      </c>
      <c r="D1027" s="352" t="s">
        <v>86</v>
      </c>
      <c r="E1027" s="358"/>
      <c r="F1027" s="38"/>
      <c r="G1027" s="359"/>
      <c r="H1027" s="354">
        <v>46010.497662037036</v>
      </c>
      <c r="I1027" s="41"/>
      <c r="J1027" s="41"/>
      <c r="K1027" s="358"/>
      <c r="L1027" s="355">
        <v>2594200</v>
      </c>
      <c r="M1027" s="350">
        <v>45992</v>
      </c>
    </row>
    <row r="1028" spans="1:13" ht="38.25" x14ac:dyDescent="0.2">
      <c r="A1028" s="358"/>
      <c r="B1028" s="352" t="s">
        <v>1750</v>
      </c>
      <c r="C1028" s="352" t="s">
        <v>1562</v>
      </c>
      <c r="D1028" s="352" t="s">
        <v>86</v>
      </c>
      <c r="E1028" s="358"/>
      <c r="F1028" s="38"/>
      <c r="G1028" s="359"/>
      <c r="H1028" s="356">
        <v>46010.48777777778</v>
      </c>
      <c r="I1028" s="41"/>
      <c r="J1028" s="41"/>
      <c r="K1028" s="358"/>
      <c r="L1028" s="357">
        <v>1773100</v>
      </c>
      <c r="M1028" s="350">
        <v>45992</v>
      </c>
    </row>
    <row r="1029" spans="1:13" ht="38.25" x14ac:dyDescent="0.2">
      <c r="A1029" s="358"/>
      <c r="B1029" s="351" t="s">
        <v>1751</v>
      </c>
      <c r="C1029" s="352" t="s">
        <v>1562</v>
      </c>
      <c r="D1029" s="352" t="s">
        <v>86</v>
      </c>
      <c r="E1029" s="358"/>
      <c r="F1029" s="38"/>
      <c r="G1029" s="359"/>
      <c r="H1029" s="354">
        <v>46010.484120370369</v>
      </c>
      <c r="I1029" s="41"/>
      <c r="J1029" s="41"/>
      <c r="K1029" s="358"/>
      <c r="L1029" s="355">
        <v>476000</v>
      </c>
      <c r="M1029" s="350">
        <v>45992</v>
      </c>
    </row>
    <row r="1030" spans="1:13" ht="38.25" x14ac:dyDescent="0.2">
      <c r="A1030" s="358"/>
      <c r="B1030" s="352" t="s">
        <v>1752</v>
      </c>
      <c r="C1030" s="351" t="s">
        <v>1565</v>
      </c>
      <c r="D1030" s="352" t="s">
        <v>86</v>
      </c>
      <c r="E1030" s="358"/>
      <c r="F1030" s="38"/>
      <c r="G1030" s="359"/>
      <c r="H1030" s="356">
        <v>46010.457928240743</v>
      </c>
      <c r="I1030" s="41"/>
      <c r="J1030" s="41"/>
      <c r="K1030" s="358"/>
      <c r="L1030" s="357">
        <v>848786.54</v>
      </c>
      <c r="M1030" s="350">
        <v>45992</v>
      </c>
    </row>
    <row r="1031" spans="1:13" ht="38.25" x14ac:dyDescent="0.2">
      <c r="A1031" s="358"/>
      <c r="B1031" s="352" t="s">
        <v>1753</v>
      </c>
      <c r="C1031" s="351" t="s">
        <v>1565</v>
      </c>
      <c r="D1031" s="352" t="s">
        <v>86</v>
      </c>
      <c r="E1031" s="358"/>
      <c r="F1031" s="38"/>
      <c r="G1031" s="359"/>
      <c r="H1031" s="356">
        <v>46010.436747685184</v>
      </c>
      <c r="I1031" s="41"/>
      <c r="J1031" s="41"/>
      <c r="K1031" s="358"/>
      <c r="L1031" s="357">
        <v>872212.88</v>
      </c>
      <c r="M1031" s="350">
        <v>45992</v>
      </c>
    </row>
    <row r="1032" spans="1:13" ht="38.25" x14ac:dyDescent="0.2">
      <c r="A1032" s="358"/>
      <c r="B1032" s="351" t="s">
        <v>1754</v>
      </c>
      <c r="C1032" s="352" t="s">
        <v>1562</v>
      </c>
      <c r="D1032" s="352" t="s">
        <v>86</v>
      </c>
      <c r="E1032" s="358"/>
      <c r="F1032" s="38"/>
      <c r="G1032" s="359"/>
      <c r="H1032" s="354">
        <v>46010.436307870368</v>
      </c>
      <c r="I1032" s="41"/>
      <c r="J1032" s="41"/>
      <c r="K1032" s="358"/>
      <c r="L1032" s="355">
        <v>3499999.44</v>
      </c>
      <c r="M1032" s="350">
        <v>45992</v>
      </c>
    </row>
    <row r="1033" spans="1:13" ht="38.25" x14ac:dyDescent="0.2">
      <c r="A1033" s="358"/>
      <c r="B1033" s="352" t="s">
        <v>1755</v>
      </c>
      <c r="C1033" s="352" t="s">
        <v>1562</v>
      </c>
      <c r="D1033" s="352" t="s">
        <v>86</v>
      </c>
      <c r="E1033" s="358"/>
      <c r="F1033" s="38"/>
      <c r="G1033" s="359"/>
      <c r="H1033" s="356">
        <v>46010.404722222222</v>
      </c>
      <c r="I1033" s="41"/>
      <c r="J1033" s="41"/>
      <c r="K1033" s="358"/>
      <c r="L1033" s="357">
        <v>428995</v>
      </c>
      <c r="M1033" s="350">
        <v>45992</v>
      </c>
    </row>
    <row r="1034" spans="1:13" ht="38.25" x14ac:dyDescent="0.2">
      <c r="A1034" s="358"/>
      <c r="B1034" s="351" t="s">
        <v>1756</v>
      </c>
      <c r="C1034" s="352" t="s">
        <v>1562</v>
      </c>
      <c r="D1034" s="352" t="s">
        <v>86</v>
      </c>
      <c r="E1034" s="358"/>
      <c r="F1034" s="38"/>
      <c r="G1034" s="359"/>
      <c r="H1034" s="354">
        <v>46010.395775462966</v>
      </c>
      <c r="I1034" s="41"/>
      <c r="J1034" s="41"/>
      <c r="K1034" s="358"/>
      <c r="L1034" s="355">
        <v>5105100</v>
      </c>
      <c r="M1034" s="350">
        <v>45992</v>
      </c>
    </row>
    <row r="1035" spans="1:13" ht="38.25" x14ac:dyDescent="0.2">
      <c r="A1035" s="358"/>
      <c r="B1035" s="352" t="s">
        <v>1757</v>
      </c>
      <c r="C1035" s="352" t="s">
        <v>1562</v>
      </c>
      <c r="D1035" s="352" t="s">
        <v>86</v>
      </c>
      <c r="E1035" s="358"/>
      <c r="F1035" s="38"/>
      <c r="G1035" s="359"/>
      <c r="H1035" s="356">
        <v>46010.385983796295</v>
      </c>
      <c r="I1035" s="41"/>
      <c r="J1035" s="41"/>
      <c r="K1035" s="358"/>
      <c r="L1035" s="357">
        <v>952000</v>
      </c>
      <c r="M1035" s="350">
        <v>45992</v>
      </c>
    </row>
    <row r="1036" spans="1:13" ht="38.25" x14ac:dyDescent="0.2">
      <c r="A1036" s="358"/>
      <c r="B1036" s="351" t="s">
        <v>1758</v>
      </c>
      <c r="C1036" s="352" t="s">
        <v>1562</v>
      </c>
      <c r="D1036" s="352" t="s">
        <v>86</v>
      </c>
      <c r="E1036" s="358"/>
      <c r="F1036" s="38"/>
      <c r="G1036" s="359"/>
      <c r="H1036" s="354">
        <v>46010.38385416667</v>
      </c>
      <c r="I1036" s="41"/>
      <c r="J1036" s="41"/>
      <c r="K1036" s="358"/>
      <c r="L1036" s="355">
        <v>331046.09999999998</v>
      </c>
      <c r="M1036" s="350">
        <v>45992</v>
      </c>
    </row>
    <row r="1037" spans="1:13" ht="38.25" x14ac:dyDescent="0.2">
      <c r="A1037" s="358"/>
      <c r="B1037" s="352" t="s">
        <v>1759</v>
      </c>
      <c r="C1037" s="352" t="s">
        <v>1562</v>
      </c>
      <c r="D1037" s="352" t="s">
        <v>86</v>
      </c>
      <c r="E1037" s="358"/>
      <c r="F1037" s="38"/>
      <c r="G1037" s="359"/>
      <c r="H1037" s="356">
        <v>46010.38140046296</v>
      </c>
      <c r="I1037" s="41"/>
      <c r="J1037" s="41"/>
      <c r="K1037" s="358"/>
      <c r="L1037" s="357">
        <v>4499980.24</v>
      </c>
      <c r="M1037" s="350">
        <v>45992</v>
      </c>
    </row>
    <row r="1038" spans="1:13" ht="38.25" x14ac:dyDescent="0.2">
      <c r="A1038" s="358"/>
      <c r="B1038" s="351" t="s">
        <v>1760</v>
      </c>
      <c r="C1038" s="352" t="s">
        <v>1562</v>
      </c>
      <c r="D1038" s="352" t="s">
        <v>86</v>
      </c>
      <c r="E1038" s="358"/>
      <c r="F1038" s="38"/>
      <c r="G1038" s="359"/>
      <c r="H1038" s="354">
        <v>46010.346145833333</v>
      </c>
      <c r="I1038" s="41"/>
      <c r="J1038" s="41"/>
      <c r="K1038" s="358"/>
      <c r="L1038" s="355">
        <v>1892100</v>
      </c>
      <c r="M1038" s="350">
        <v>45992</v>
      </c>
    </row>
    <row r="1039" spans="1:13" ht="38.25" x14ac:dyDescent="0.2">
      <c r="A1039" s="358"/>
      <c r="B1039" s="352" t="s">
        <v>1761</v>
      </c>
      <c r="C1039" s="352" t="s">
        <v>1562</v>
      </c>
      <c r="D1039" s="352" t="s">
        <v>86</v>
      </c>
      <c r="E1039" s="358"/>
      <c r="F1039" s="38"/>
      <c r="G1039" s="359"/>
      <c r="H1039" s="356">
        <v>46010.333136574074</v>
      </c>
      <c r="I1039" s="41"/>
      <c r="J1039" s="41"/>
      <c r="K1039" s="358"/>
      <c r="L1039" s="357">
        <v>846090</v>
      </c>
      <c r="M1039" s="350">
        <v>45992</v>
      </c>
    </row>
    <row r="1040" spans="1:13" ht="38.25" x14ac:dyDescent="0.2">
      <c r="A1040" s="358"/>
      <c r="B1040" s="351" t="s">
        <v>1762</v>
      </c>
      <c r="C1040" s="352" t="s">
        <v>1562</v>
      </c>
      <c r="D1040" s="352" t="s">
        <v>86</v>
      </c>
      <c r="E1040" s="358"/>
      <c r="F1040" s="38"/>
      <c r="G1040" s="359"/>
      <c r="H1040" s="354">
        <v>46009.845173611109</v>
      </c>
      <c r="I1040" s="41"/>
      <c r="J1040" s="41"/>
      <c r="K1040" s="358"/>
      <c r="L1040" s="355">
        <v>6188000</v>
      </c>
      <c r="M1040" s="350">
        <v>45992</v>
      </c>
    </row>
    <row r="1041" spans="1:13" ht="38.25" x14ac:dyDescent="0.2">
      <c r="A1041" s="358"/>
      <c r="B1041" s="352" t="s">
        <v>1763</v>
      </c>
      <c r="C1041" s="352" t="s">
        <v>1562</v>
      </c>
      <c r="D1041" s="352" t="s">
        <v>86</v>
      </c>
      <c r="E1041" s="358"/>
      <c r="F1041" s="38"/>
      <c r="G1041" s="359"/>
      <c r="H1041" s="356">
        <v>46009.806006944447</v>
      </c>
      <c r="I1041" s="41"/>
      <c r="J1041" s="41"/>
      <c r="K1041" s="358"/>
      <c r="L1041" s="357">
        <v>934150</v>
      </c>
      <c r="M1041" s="350">
        <v>45992</v>
      </c>
    </row>
    <row r="1042" spans="1:13" ht="38.25" x14ac:dyDescent="0.2">
      <c r="A1042" s="358"/>
      <c r="B1042" s="351" t="s">
        <v>1764</v>
      </c>
      <c r="C1042" s="352" t="s">
        <v>1562</v>
      </c>
      <c r="D1042" s="352" t="s">
        <v>86</v>
      </c>
      <c r="E1042" s="358"/>
      <c r="F1042" s="38"/>
      <c r="G1042" s="359"/>
      <c r="H1042" s="354">
        <v>46009.728391203702</v>
      </c>
      <c r="I1042" s="41"/>
      <c r="J1042" s="41"/>
      <c r="K1042" s="358"/>
      <c r="L1042" s="355">
        <v>357000</v>
      </c>
      <c r="M1042" s="350">
        <v>45992</v>
      </c>
    </row>
    <row r="1043" spans="1:13" ht="38.25" x14ac:dyDescent="0.2">
      <c r="A1043" s="358"/>
      <c r="B1043" s="352" t="s">
        <v>1765</v>
      </c>
      <c r="C1043" s="352" t="s">
        <v>1562</v>
      </c>
      <c r="D1043" s="352" t="s">
        <v>86</v>
      </c>
      <c r="E1043" s="358"/>
      <c r="F1043" s="38"/>
      <c r="G1043" s="359"/>
      <c r="H1043" s="356">
        <v>46009.719039351854</v>
      </c>
      <c r="I1043" s="41"/>
      <c r="J1043" s="41"/>
      <c r="K1043" s="358"/>
      <c r="L1043" s="357">
        <v>861560</v>
      </c>
      <c r="M1043" s="350">
        <v>45992</v>
      </c>
    </row>
    <row r="1044" spans="1:13" ht="38.25" x14ac:dyDescent="0.2">
      <c r="A1044" s="358"/>
      <c r="B1044" s="351" t="s">
        <v>1766</v>
      </c>
      <c r="C1044" s="352" t="s">
        <v>1562</v>
      </c>
      <c r="D1044" s="352" t="s">
        <v>86</v>
      </c>
      <c r="E1044" s="358"/>
      <c r="F1044" s="38"/>
      <c r="G1044" s="359"/>
      <c r="H1044" s="354">
        <v>46009.712546296294</v>
      </c>
      <c r="I1044" s="41"/>
      <c r="J1044" s="41"/>
      <c r="K1044" s="358"/>
      <c r="L1044" s="355">
        <v>226100</v>
      </c>
      <c r="M1044" s="350">
        <v>45992</v>
      </c>
    </row>
    <row r="1045" spans="1:13" ht="38.25" x14ac:dyDescent="0.2">
      <c r="A1045" s="358"/>
      <c r="B1045" s="352" t="s">
        <v>1767</v>
      </c>
      <c r="C1045" s="352" t="s">
        <v>1562</v>
      </c>
      <c r="D1045" s="352" t="s">
        <v>86</v>
      </c>
      <c r="E1045" s="358"/>
      <c r="F1045" s="38"/>
      <c r="G1045" s="359"/>
      <c r="H1045" s="356">
        <v>46009.712337962963</v>
      </c>
      <c r="I1045" s="41"/>
      <c r="J1045" s="41"/>
      <c r="K1045" s="358"/>
      <c r="L1045" s="357">
        <v>716998.8</v>
      </c>
      <c r="M1045" s="350">
        <v>45992</v>
      </c>
    </row>
    <row r="1046" spans="1:13" ht="38.25" x14ac:dyDescent="0.2">
      <c r="A1046" s="358"/>
      <c r="B1046" s="351" t="s">
        <v>1768</v>
      </c>
      <c r="C1046" s="352" t="s">
        <v>1562</v>
      </c>
      <c r="D1046" s="352" t="s">
        <v>86</v>
      </c>
      <c r="E1046" s="358"/>
      <c r="F1046" s="38"/>
      <c r="G1046" s="359"/>
      <c r="H1046" s="354">
        <v>46009.642997685187</v>
      </c>
      <c r="I1046" s="41"/>
      <c r="J1046" s="41"/>
      <c r="K1046" s="358"/>
      <c r="L1046" s="355">
        <v>6704800</v>
      </c>
      <c r="M1046" s="350">
        <v>45992</v>
      </c>
    </row>
    <row r="1047" spans="1:13" ht="38.25" x14ac:dyDescent="0.2">
      <c r="A1047" s="358"/>
      <c r="B1047" s="352" t="s">
        <v>1769</v>
      </c>
      <c r="C1047" s="352" t="s">
        <v>1562</v>
      </c>
      <c r="D1047" s="352" t="s">
        <v>86</v>
      </c>
      <c r="E1047" s="358"/>
      <c r="F1047" s="38"/>
      <c r="G1047" s="359"/>
      <c r="H1047" s="356">
        <v>46009.642314814817</v>
      </c>
      <c r="I1047" s="41"/>
      <c r="J1047" s="41"/>
      <c r="K1047" s="358"/>
      <c r="L1047" s="357">
        <v>2356200</v>
      </c>
      <c r="M1047" s="350">
        <v>45992</v>
      </c>
    </row>
    <row r="1048" spans="1:13" ht="38.25" x14ac:dyDescent="0.2">
      <c r="A1048" s="358"/>
      <c r="B1048" s="352" t="s">
        <v>1770</v>
      </c>
      <c r="C1048" s="352" t="s">
        <v>1562</v>
      </c>
      <c r="D1048" s="352" t="s">
        <v>86</v>
      </c>
      <c r="E1048" s="358"/>
      <c r="F1048" s="38"/>
      <c r="G1048" s="359"/>
      <c r="H1048" s="356">
        <v>46009.62537037037</v>
      </c>
      <c r="I1048" s="41"/>
      <c r="J1048" s="41"/>
      <c r="K1048" s="358"/>
      <c r="L1048" s="357">
        <v>3174206</v>
      </c>
      <c r="M1048" s="350">
        <v>45992</v>
      </c>
    </row>
    <row r="1049" spans="1:13" ht="38.25" x14ac:dyDescent="0.2">
      <c r="A1049" s="358"/>
      <c r="B1049" s="351" t="s">
        <v>1771</v>
      </c>
      <c r="C1049" s="352" t="s">
        <v>1562</v>
      </c>
      <c r="D1049" s="352" t="s">
        <v>86</v>
      </c>
      <c r="E1049" s="358"/>
      <c r="F1049" s="38"/>
      <c r="G1049" s="359"/>
      <c r="H1049" s="354">
        <v>46009.530034722222</v>
      </c>
      <c r="I1049" s="41"/>
      <c r="J1049" s="41"/>
      <c r="K1049" s="358"/>
      <c r="L1049" s="355">
        <v>595000</v>
      </c>
      <c r="M1049" s="350">
        <v>45992</v>
      </c>
    </row>
    <row r="1050" spans="1:13" ht="38.25" x14ac:dyDescent="0.2">
      <c r="A1050" s="358"/>
      <c r="B1050" s="352" t="s">
        <v>1772</v>
      </c>
      <c r="C1050" s="352" t="s">
        <v>1562</v>
      </c>
      <c r="D1050" s="352" t="s">
        <v>86</v>
      </c>
      <c r="E1050" s="358"/>
      <c r="F1050" s="38"/>
      <c r="G1050" s="359"/>
      <c r="H1050" s="356">
        <v>46009.464467592596</v>
      </c>
      <c r="I1050" s="41"/>
      <c r="J1050" s="41"/>
      <c r="K1050" s="358"/>
      <c r="L1050" s="357">
        <v>707588.28</v>
      </c>
      <c r="M1050" s="350">
        <v>45992</v>
      </c>
    </row>
    <row r="1051" spans="1:13" ht="38.25" x14ac:dyDescent="0.2">
      <c r="A1051" s="358"/>
      <c r="B1051" s="352" t="s">
        <v>1773</v>
      </c>
      <c r="C1051" s="352" t="s">
        <v>1562</v>
      </c>
      <c r="D1051" s="352" t="s">
        <v>86</v>
      </c>
      <c r="E1051" s="358"/>
      <c r="F1051" s="38"/>
      <c r="G1051" s="359"/>
      <c r="H1051" s="356">
        <v>46009.435416666667</v>
      </c>
      <c r="I1051" s="41"/>
      <c r="J1051" s="41"/>
      <c r="K1051" s="358"/>
      <c r="L1051" s="357">
        <v>2023000</v>
      </c>
      <c r="M1051" s="350">
        <v>45992</v>
      </c>
    </row>
    <row r="1052" spans="1:13" ht="38.25" x14ac:dyDescent="0.2">
      <c r="A1052" s="358"/>
      <c r="B1052" s="351" t="s">
        <v>1774</v>
      </c>
      <c r="C1052" s="352" t="s">
        <v>1562</v>
      </c>
      <c r="D1052" s="352" t="s">
        <v>86</v>
      </c>
      <c r="E1052" s="358"/>
      <c r="F1052" s="38"/>
      <c r="G1052" s="359"/>
      <c r="H1052" s="354">
        <v>46009.349664351852</v>
      </c>
      <c r="I1052" s="41"/>
      <c r="J1052" s="41"/>
      <c r="K1052" s="358"/>
      <c r="L1052" s="355">
        <v>4541040</v>
      </c>
      <c r="M1052" s="350">
        <v>45992</v>
      </c>
    </row>
    <row r="1053" spans="1:13" ht="38.25" x14ac:dyDescent="0.2">
      <c r="A1053" s="358"/>
      <c r="B1053" s="351" t="s">
        <v>1775</v>
      </c>
      <c r="C1053" s="352" t="s">
        <v>1562</v>
      </c>
      <c r="D1053" s="352" t="s">
        <v>86</v>
      </c>
      <c r="E1053" s="358"/>
      <c r="F1053" s="38"/>
      <c r="G1053" s="359"/>
      <c r="H1053" s="354">
        <v>46009.318923611114</v>
      </c>
      <c r="I1053" s="41"/>
      <c r="J1053" s="41"/>
      <c r="K1053" s="358"/>
      <c r="L1053" s="355">
        <v>6558709.9900000002</v>
      </c>
      <c r="M1053" s="350">
        <v>45992</v>
      </c>
    </row>
    <row r="1054" spans="1:13" ht="38.25" x14ac:dyDescent="0.2">
      <c r="A1054" s="358"/>
      <c r="B1054" s="352" t="s">
        <v>1776</v>
      </c>
      <c r="C1054" s="352" t="s">
        <v>1562</v>
      </c>
      <c r="D1054" s="352" t="s">
        <v>86</v>
      </c>
      <c r="E1054" s="358"/>
      <c r="F1054" s="38"/>
      <c r="G1054" s="359"/>
      <c r="H1054" s="356">
        <v>46008.847650462965</v>
      </c>
      <c r="I1054" s="41"/>
      <c r="J1054" s="41"/>
      <c r="K1054" s="358"/>
      <c r="L1054" s="357">
        <v>1190000</v>
      </c>
      <c r="M1054" s="350">
        <v>45992</v>
      </c>
    </row>
    <row r="1055" spans="1:13" ht="38.25" x14ac:dyDescent="0.2">
      <c r="A1055" s="358"/>
      <c r="B1055" s="351" t="s">
        <v>1777</v>
      </c>
      <c r="C1055" s="351" t="s">
        <v>1565</v>
      </c>
      <c r="D1055" s="352" t="s">
        <v>86</v>
      </c>
      <c r="E1055" s="358"/>
      <c r="F1055" s="38"/>
      <c r="G1055" s="359"/>
      <c r="H1055" s="354">
        <v>46008.822743055556</v>
      </c>
      <c r="I1055" s="41"/>
      <c r="J1055" s="41"/>
      <c r="K1055" s="358"/>
      <c r="L1055" s="355">
        <v>1498805</v>
      </c>
      <c r="M1055" s="350">
        <v>45992</v>
      </c>
    </row>
    <row r="1056" spans="1:13" ht="38.25" x14ac:dyDescent="0.2">
      <c r="A1056" s="358"/>
      <c r="B1056" s="352" t="s">
        <v>1778</v>
      </c>
      <c r="C1056" s="352" t="s">
        <v>1562</v>
      </c>
      <c r="D1056" s="352" t="s">
        <v>86</v>
      </c>
      <c r="E1056" s="358"/>
      <c r="F1056" s="38"/>
      <c r="G1056" s="359"/>
      <c r="H1056" s="356">
        <v>46008.784363425926</v>
      </c>
      <c r="I1056" s="41"/>
      <c r="J1056" s="41"/>
      <c r="K1056" s="358"/>
      <c r="L1056" s="357">
        <v>2739975</v>
      </c>
      <c r="M1056" s="350">
        <v>45992</v>
      </c>
    </row>
    <row r="1057" spans="1:13" ht="38.25" x14ac:dyDescent="0.2">
      <c r="A1057" s="358"/>
      <c r="B1057" s="351" t="s">
        <v>1779</v>
      </c>
      <c r="C1057" s="352" t="s">
        <v>1562</v>
      </c>
      <c r="D1057" s="352" t="s">
        <v>86</v>
      </c>
      <c r="E1057" s="358"/>
      <c r="F1057" s="38"/>
      <c r="G1057" s="359"/>
      <c r="H1057" s="354">
        <v>46008.771157407406</v>
      </c>
      <c r="I1057" s="41"/>
      <c r="J1057" s="41"/>
      <c r="K1057" s="358"/>
      <c r="L1057" s="355">
        <v>3682169.4</v>
      </c>
      <c r="M1057" s="350">
        <v>45992</v>
      </c>
    </row>
    <row r="1058" spans="1:13" ht="38.25" x14ac:dyDescent="0.2">
      <c r="A1058" s="358"/>
      <c r="B1058" s="352" t="s">
        <v>1780</v>
      </c>
      <c r="C1058" s="352" t="s">
        <v>1562</v>
      </c>
      <c r="D1058" s="352" t="s">
        <v>86</v>
      </c>
      <c r="E1058" s="358"/>
      <c r="F1058" s="38"/>
      <c r="G1058" s="359"/>
      <c r="H1058" s="356">
        <v>46008.74113425926</v>
      </c>
      <c r="I1058" s="41"/>
      <c r="J1058" s="41"/>
      <c r="K1058" s="358"/>
      <c r="L1058" s="357">
        <v>2261000</v>
      </c>
      <c r="M1058" s="350">
        <v>45992</v>
      </c>
    </row>
    <row r="1059" spans="1:13" ht="38.25" x14ac:dyDescent="0.2">
      <c r="A1059" s="358"/>
      <c r="B1059" s="351" t="s">
        <v>1781</v>
      </c>
      <c r="C1059" s="352" t="s">
        <v>1562</v>
      </c>
      <c r="D1059" s="352" t="s">
        <v>86</v>
      </c>
      <c r="E1059" s="358"/>
      <c r="F1059" s="38"/>
      <c r="G1059" s="359"/>
      <c r="H1059" s="354">
        <v>46008.717094907406</v>
      </c>
      <c r="I1059" s="41"/>
      <c r="J1059" s="41"/>
      <c r="K1059" s="358"/>
      <c r="L1059" s="355">
        <v>737954.7</v>
      </c>
      <c r="M1059" s="350">
        <v>45992</v>
      </c>
    </row>
    <row r="1060" spans="1:13" ht="38.25" x14ac:dyDescent="0.2">
      <c r="A1060" s="358"/>
      <c r="B1060" s="352" t="s">
        <v>1782</v>
      </c>
      <c r="C1060" s="352" t="s">
        <v>1562</v>
      </c>
      <c r="D1060" s="352" t="s">
        <v>86</v>
      </c>
      <c r="E1060" s="358"/>
      <c r="F1060" s="38"/>
      <c r="G1060" s="359"/>
      <c r="H1060" s="356">
        <v>46008.690057870372</v>
      </c>
      <c r="I1060" s="41"/>
      <c r="J1060" s="41"/>
      <c r="K1060" s="358"/>
      <c r="L1060" s="357">
        <v>641326.69999999995</v>
      </c>
      <c r="M1060" s="350">
        <v>45992</v>
      </c>
    </row>
    <row r="1061" spans="1:13" ht="38.25" x14ac:dyDescent="0.2">
      <c r="A1061" s="358"/>
      <c r="B1061" s="351" t="s">
        <v>1783</v>
      </c>
      <c r="C1061" s="352" t="s">
        <v>1562</v>
      </c>
      <c r="D1061" s="352" t="s">
        <v>86</v>
      </c>
      <c r="E1061" s="358"/>
      <c r="F1061" s="38"/>
      <c r="G1061" s="359"/>
      <c r="H1061" s="354">
        <v>46008.677442129629</v>
      </c>
      <c r="I1061" s="41"/>
      <c r="J1061" s="41"/>
      <c r="K1061" s="358"/>
      <c r="L1061" s="355">
        <v>2102730</v>
      </c>
      <c r="M1061" s="350">
        <v>45992</v>
      </c>
    </row>
    <row r="1062" spans="1:13" x14ac:dyDescent="0.2">
      <c r="A1062" s="358"/>
      <c r="B1062" s="352" t="s">
        <v>1784</v>
      </c>
      <c r="C1062" s="351" t="s">
        <v>42</v>
      </c>
      <c r="D1062" s="121" t="s">
        <v>42</v>
      </c>
      <c r="E1062" s="358"/>
      <c r="F1062" s="38"/>
      <c r="G1062" s="359"/>
      <c r="H1062" s="356">
        <v>46008.668541666666</v>
      </c>
      <c r="I1062" s="41"/>
      <c r="J1062" s="41"/>
      <c r="K1062" s="358"/>
      <c r="L1062" s="357">
        <v>174.93</v>
      </c>
      <c r="M1062" s="350">
        <v>45992</v>
      </c>
    </row>
    <row r="1063" spans="1:13" ht="38.25" x14ac:dyDescent="0.2">
      <c r="A1063" s="358"/>
      <c r="B1063" s="351" t="s">
        <v>1785</v>
      </c>
      <c r="C1063" s="352" t="s">
        <v>1562</v>
      </c>
      <c r="D1063" s="352" t="s">
        <v>86</v>
      </c>
      <c r="E1063" s="358"/>
      <c r="F1063" s="38"/>
      <c r="G1063" s="359"/>
      <c r="H1063" s="354">
        <v>46008.649826388886</v>
      </c>
      <c r="I1063" s="41"/>
      <c r="J1063" s="41"/>
      <c r="K1063" s="358"/>
      <c r="L1063" s="355">
        <v>419832</v>
      </c>
      <c r="M1063" s="350">
        <v>45992</v>
      </c>
    </row>
    <row r="1064" spans="1:13" ht="38.25" x14ac:dyDescent="0.2">
      <c r="A1064" s="358"/>
      <c r="B1064" s="352" t="s">
        <v>1786</v>
      </c>
      <c r="C1064" s="351" t="s">
        <v>1565</v>
      </c>
      <c r="D1064" s="352" t="s">
        <v>86</v>
      </c>
      <c r="E1064" s="358"/>
      <c r="F1064" s="38"/>
      <c r="G1064" s="359"/>
      <c r="H1064" s="356">
        <v>46008.644502314812</v>
      </c>
      <c r="I1064" s="41"/>
      <c r="J1064" s="41"/>
      <c r="K1064" s="358"/>
      <c r="L1064" s="357">
        <v>2500000</v>
      </c>
      <c r="M1064" s="350">
        <v>45992</v>
      </c>
    </row>
    <row r="1065" spans="1:13" ht="38.25" x14ac:dyDescent="0.2">
      <c r="A1065" s="358"/>
      <c r="B1065" s="351" t="s">
        <v>1787</v>
      </c>
      <c r="C1065" s="351" t="s">
        <v>1565</v>
      </c>
      <c r="D1065" s="352" t="s">
        <v>86</v>
      </c>
      <c r="E1065" s="358"/>
      <c r="F1065" s="38"/>
      <c r="G1065" s="359"/>
      <c r="H1065" s="354">
        <v>46008.642395833333</v>
      </c>
      <c r="I1065" s="41"/>
      <c r="J1065" s="41"/>
      <c r="K1065" s="358"/>
      <c r="L1065" s="355">
        <v>969516.8</v>
      </c>
      <c r="M1065" s="350">
        <v>45992</v>
      </c>
    </row>
    <row r="1066" spans="1:13" x14ac:dyDescent="0.2">
      <c r="A1066" s="358"/>
      <c r="B1066" s="352" t="s">
        <v>1788</v>
      </c>
      <c r="C1066" s="352" t="s">
        <v>0</v>
      </c>
      <c r="D1066" s="352" t="s">
        <v>0</v>
      </c>
      <c r="E1066" s="358"/>
      <c r="F1066" s="38"/>
      <c r="G1066" s="359"/>
      <c r="H1066" s="356">
        <v>46008.620833333334</v>
      </c>
      <c r="I1066" s="41"/>
      <c r="J1066" s="41"/>
      <c r="K1066" s="358"/>
      <c r="L1066" s="357">
        <v>14408520</v>
      </c>
      <c r="M1066" s="350">
        <v>45992</v>
      </c>
    </row>
    <row r="1067" spans="1:13" ht="38.25" x14ac:dyDescent="0.2">
      <c r="A1067" s="358"/>
      <c r="B1067" s="351" t="s">
        <v>1789</v>
      </c>
      <c r="C1067" s="352" t="s">
        <v>1562</v>
      </c>
      <c r="D1067" s="352" t="s">
        <v>86</v>
      </c>
      <c r="E1067" s="358"/>
      <c r="F1067" s="38"/>
      <c r="G1067" s="359"/>
      <c r="H1067" s="354">
        <v>46008.612175925926</v>
      </c>
      <c r="I1067" s="41"/>
      <c r="J1067" s="41"/>
      <c r="K1067" s="358"/>
      <c r="L1067" s="355">
        <v>1190000</v>
      </c>
      <c r="M1067" s="350">
        <v>45992</v>
      </c>
    </row>
    <row r="1068" spans="1:13" ht="38.25" x14ac:dyDescent="0.2">
      <c r="A1068" s="358"/>
      <c r="B1068" s="352" t="s">
        <v>1790</v>
      </c>
      <c r="C1068" s="352" t="s">
        <v>1562</v>
      </c>
      <c r="D1068" s="352" t="s">
        <v>86</v>
      </c>
      <c r="E1068" s="358"/>
      <c r="F1068" s="38"/>
      <c r="G1068" s="359"/>
      <c r="H1068" s="356">
        <v>46008.581226851849</v>
      </c>
      <c r="I1068" s="41"/>
      <c r="J1068" s="41"/>
      <c r="K1068" s="358"/>
      <c r="L1068" s="357">
        <v>586908</v>
      </c>
      <c r="M1068" s="350">
        <v>45992</v>
      </c>
    </row>
    <row r="1069" spans="1:13" ht="38.25" x14ac:dyDescent="0.2">
      <c r="A1069" s="358"/>
      <c r="B1069" s="351" t="s">
        <v>1791</v>
      </c>
      <c r="C1069" s="352" t="s">
        <v>1562</v>
      </c>
      <c r="D1069" s="352" t="s">
        <v>86</v>
      </c>
      <c r="E1069" s="358"/>
      <c r="F1069" s="38"/>
      <c r="G1069" s="359"/>
      <c r="H1069" s="354">
        <v>46008.538101851853</v>
      </c>
      <c r="I1069" s="41"/>
      <c r="J1069" s="41"/>
      <c r="K1069" s="358"/>
      <c r="L1069" s="355">
        <v>365000.37</v>
      </c>
      <c r="M1069" s="350">
        <v>45992</v>
      </c>
    </row>
    <row r="1070" spans="1:13" ht="38.25" x14ac:dyDescent="0.2">
      <c r="A1070" s="358"/>
      <c r="B1070" s="352" t="s">
        <v>1792</v>
      </c>
      <c r="C1070" s="352" t="s">
        <v>1562</v>
      </c>
      <c r="D1070" s="352" t="s">
        <v>86</v>
      </c>
      <c r="E1070" s="358"/>
      <c r="F1070" s="38"/>
      <c r="G1070" s="359"/>
      <c r="H1070" s="356">
        <v>46008.531759259262</v>
      </c>
      <c r="I1070" s="41"/>
      <c r="J1070" s="41"/>
      <c r="K1070" s="358"/>
      <c r="L1070" s="357">
        <v>386892.79999999999</v>
      </c>
      <c r="M1070" s="350">
        <v>45992</v>
      </c>
    </row>
    <row r="1071" spans="1:13" ht="38.25" x14ac:dyDescent="0.2">
      <c r="A1071" s="358"/>
      <c r="B1071" s="351" t="s">
        <v>1793</v>
      </c>
      <c r="C1071" s="352" t="s">
        <v>1562</v>
      </c>
      <c r="D1071" s="352" t="s">
        <v>86</v>
      </c>
      <c r="E1071" s="358"/>
      <c r="F1071" s="38"/>
      <c r="G1071" s="359"/>
      <c r="H1071" s="354">
        <v>46008.512962962966</v>
      </c>
      <c r="I1071" s="41"/>
      <c r="J1071" s="41"/>
      <c r="K1071" s="358"/>
      <c r="L1071" s="355">
        <v>833590</v>
      </c>
      <c r="M1071" s="350">
        <v>45992</v>
      </c>
    </row>
    <row r="1072" spans="1:13" x14ac:dyDescent="0.2">
      <c r="A1072" s="358"/>
      <c r="B1072" s="352" t="s">
        <v>1794</v>
      </c>
      <c r="C1072" s="351" t="s">
        <v>42</v>
      </c>
      <c r="D1072" s="121" t="s">
        <v>42</v>
      </c>
      <c r="E1072" s="358"/>
      <c r="F1072" s="38"/>
      <c r="G1072" s="359"/>
      <c r="H1072" s="356">
        <v>46008.441388888888</v>
      </c>
      <c r="I1072" s="41"/>
      <c r="J1072" s="41"/>
      <c r="K1072" s="358"/>
      <c r="L1072" s="357">
        <v>1796900</v>
      </c>
      <c r="M1072" s="350">
        <v>45992</v>
      </c>
    </row>
    <row r="1073" spans="1:13" ht="38.25" x14ac:dyDescent="0.2">
      <c r="A1073" s="358"/>
      <c r="B1073" s="351" t="s">
        <v>1795</v>
      </c>
      <c r="C1073" s="352" t="s">
        <v>1562</v>
      </c>
      <c r="D1073" s="352" t="s">
        <v>86</v>
      </c>
      <c r="E1073" s="358"/>
      <c r="F1073" s="38"/>
      <c r="G1073" s="359"/>
      <c r="H1073" s="354">
        <v>46008.438171296293</v>
      </c>
      <c r="I1073" s="41"/>
      <c r="J1073" s="41"/>
      <c r="K1073" s="358"/>
      <c r="L1073" s="355">
        <v>5117357</v>
      </c>
      <c r="M1073" s="350">
        <v>45992</v>
      </c>
    </row>
    <row r="1074" spans="1:13" ht="38.25" x14ac:dyDescent="0.2">
      <c r="A1074" s="358"/>
      <c r="B1074" s="352" t="s">
        <v>1796</v>
      </c>
      <c r="C1074" s="352" t="s">
        <v>1562</v>
      </c>
      <c r="D1074" s="352" t="s">
        <v>86</v>
      </c>
      <c r="E1074" s="358"/>
      <c r="F1074" s="38"/>
      <c r="G1074" s="359"/>
      <c r="H1074" s="356">
        <v>46008.432488425926</v>
      </c>
      <c r="I1074" s="41"/>
      <c r="J1074" s="41"/>
      <c r="K1074" s="358"/>
      <c r="L1074" s="357">
        <v>6122400</v>
      </c>
      <c r="M1074" s="350">
        <v>45992</v>
      </c>
    </row>
    <row r="1075" spans="1:13" ht="38.25" x14ac:dyDescent="0.2">
      <c r="A1075" s="358"/>
      <c r="B1075" s="351" t="s">
        <v>1797</v>
      </c>
      <c r="C1075" s="351" t="s">
        <v>1565</v>
      </c>
      <c r="D1075" s="352" t="s">
        <v>86</v>
      </c>
      <c r="E1075" s="358"/>
      <c r="F1075" s="38"/>
      <c r="G1075" s="359"/>
      <c r="H1075" s="354">
        <v>46008.415243055555</v>
      </c>
      <c r="I1075" s="41"/>
      <c r="J1075" s="41"/>
      <c r="K1075" s="358"/>
      <c r="L1075" s="355">
        <v>4000000</v>
      </c>
      <c r="M1075" s="350">
        <v>45992</v>
      </c>
    </row>
    <row r="1076" spans="1:13" ht="38.25" x14ac:dyDescent="0.2">
      <c r="A1076" s="358"/>
      <c r="B1076" s="352" t="s">
        <v>1798</v>
      </c>
      <c r="C1076" s="352" t="s">
        <v>1562</v>
      </c>
      <c r="D1076" s="352" t="s">
        <v>86</v>
      </c>
      <c r="E1076" s="358"/>
      <c r="F1076" s="38"/>
      <c r="G1076" s="359"/>
      <c r="H1076" s="356">
        <v>46008.399212962962</v>
      </c>
      <c r="I1076" s="41"/>
      <c r="J1076" s="41"/>
      <c r="K1076" s="358"/>
      <c r="L1076" s="357">
        <v>3381299.32</v>
      </c>
      <c r="M1076" s="350">
        <v>45992</v>
      </c>
    </row>
    <row r="1077" spans="1:13" ht="38.25" x14ac:dyDescent="0.2">
      <c r="A1077" s="358"/>
      <c r="B1077" s="351" t="s">
        <v>1799</v>
      </c>
      <c r="C1077" s="352" t="s">
        <v>1562</v>
      </c>
      <c r="D1077" s="352" t="s">
        <v>86</v>
      </c>
      <c r="E1077" s="358"/>
      <c r="F1077" s="38"/>
      <c r="G1077" s="359"/>
      <c r="H1077" s="354">
        <v>46008.339409722219</v>
      </c>
      <c r="I1077" s="41"/>
      <c r="J1077" s="41"/>
      <c r="K1077" s="358"/>
      <c r="L1077" s="355">
        <v>6307000</v>
      </c>
      <c r="M1077" s="350">
        <v>45992</v>
      </c>
    </row>
    <row r="1078" spans="1:13" ht="38.25" x14ac:dyDescent="0.2">
      <c r="A1078" s="358"/>
      <c r="B1078" s="352" t="s">
        <v>1800</v>
      </c>
      <c r="C1078" s="352" t="s">
        <v>1562</v>
      </c>
      <c r="D1078" s="352" t="s">
        <v>86</v>
      </c>
      <c r="E1078" s="358"/>
      <c r="F1078" s="38"/>
      <c r="G1078" s="359"/>
      <c r="H1078" s="356">
        <v>46008.335057870368</v>
      </c>
      <c r="I1078" s="41"/>
      <c r="J1078" s="41"/>
      <c r="K1078" s="358"/>
      <c r="L1078" s="357">
        <v>173978</v>
      </c>
      <c r="M1078" s="350">
        <v>45992</v>
      </c>
    </row>
    <row r="1079" spans="1:13" ht="38.25" x14ac:dyDescent="0.2">
      <c r="A1079" s="358"/>
      <c r="B1079" s="352" t="s">
        <v>1801</v>
      </c>
      <c r="C1079" s="352" t="s">
        <v>1562</v>
      </c>
      <c r="D1079" s="352" t="s">
        <v>86</v>
      </c>
      <c r="E1079" s="358"/>
      <c r="F1079" s="38"/>
      <c r="G1079" s="359"/>
      <c r="H1079" s="356">
        <v>46007.767800925925</v>
      </c>
      <c r="I1079" s="41"/>
      <c r="J1079" s="41"/>
      <c r="K1079" s="358"/>
      <c r="L1079" s="357">
        <v>1299480</v>
      </c>
      <c r="M1079" s="350">
        <v>45992</v>
      </c>
    </row>
    <row r="1080" spans="1:13" ht="38.25" x14ac:dyDescent="0.2">
      <c r="A1080" s="358"/>
      <c r="B1080" s="351" t="s">
        <v>1802</v>
      </c>
      <c r="C1080" s="352" t="s">
        <v>1562</v>
      </c>
      <c r="D1080" s="352" t="s">
        <v>86</v>
      </c>
      <c r="E1080" s="358"/>
      <c r="F1080" s="38"/>
      <c r="G1080" s="359"/>
      <c r="H1080" s="354">
        <v>46007.717673611114</v>
      </c>
      <c r="I1080" s="41"/>
      <c r="J1080" s="41"/>
      <c r="K1080" s="358"/>
      <c r="L1080" s="355">
        <v>5944050</v>
      </c>
      <c r="M1080" s="350">
        <v>45992</v>
      </c>
    </row>
    <row r="1081" spans="1:13" ht="38.25" x14ac:dyDescent="0.2">
      <c r="A1081" s="358"/>
      <c r="B1081" s="352" t="s">
        <v>1803</v>
      </c>
      <c r="C1081" s="352" t="s">
        <v>1562</v>
      </c>
      <c r="D1081" s="352" t="s">
        <v>86</v>
      </c>
      <c r="E1081" s="358"/>
      <c r="F1081" s="38"/>
      <c r="G1081" s="359"/>
      <c r="H1081" s="356">
        <v>46007.695486111108</v>
      </c>
      <c r="I1081" s="41"/>
      <c r="J1081" s="41"/>
      <c r="K1081" s="358"/>
      <c r="L1081" s="357">
        <v>427119.56</v>
      </c>
      <c r="M1081" s="350">
        <v>45992</v>
      </c>
    </row>
    <row r="1082" spans="1:13" ht="38.25" x14ac:dyDescent="0.2">
      <c r="A1082" s="358"/>
      <c r="B1082" s="352" t="s">
        <v>1804</v>
      </c>
      <c r="C1082" s="352" t="s">
        <v>1562</v>
      </c>
      <c r="D1082" s="352" t="s">
        <v>86</v>
      </c>
      <c r="E1082" s="358"/>
      <c r="F1082" s="38"/>
      <c r="G1082" s="359"/>
      <c r="H1082" s="356">
        <v>46007.680474537039</v>
      </c>
      <c r="I1082" s="41"/>
      <c r="J1082" s="41"/>
      <c r="K1082" s="358"/>
      <c r="L1082" s="357">
        <v>2629900</v>
      </c>
      <c r="M1082" s="350">
        <v>45992</v>
      </c>
    </row>
    <row r="1083" spans="1:13" ht="38.25" x14ac:dyDescent="0.2">
      <c r="A1083" s="358"/>
      <c r="B1083" s="351" t="s">
        <v>1805</v>
      </c>
      <c r="C1083" s="352" t="s">
        <v>1562</v>
      </c>
      <c r="D1083" s="352" t="s">
        <v>86</v>
      </c>
      <c r="E1083" s="358"/>
      <c r="F1083" s="38"/>
      <c r="G1083" s="359"/>
      <c r="H1083" s="354">
        <v>46007.665567129632</v>
      </c>
      <c r="I1083" s="41"/>
      <c r="J1083" s="41"/>
      <c r="K1083" s="358"/>
      <c r="L1083" s="355">
        <v>4088840</v>
      </c>
      <c r="M1083" s="350">
        <v>45992</v>
      </c>
    </row>
    <row r="1084" spans="1:13" ht="38.25" x14ac:dyDescent="0.2">
      <c r="A1084" s="358"/>
      <c r="B1084" s="352" t="s">
        <v>1806</v>
      </c>
      <c r="C1084" s="352" t="s">
        <v>1562</v>
      </c>
      <c r="D1084" s="352" t="s">
        <v>86</v>
      </c>
      <c r="E1084" s="358"/>
      <c r="F1084" s="38"/>
      <c r="G1084" s="359"/>
      <c r="H1084" s="356">
        <v>46007.66510416667</v>
      </c>
      <c r="I1084" s="41"/>
      <c r="J1084" s="41"/>
      <c r="K1084" s="358"/>
      <c r="L1084" s="357">
        <v>900000</v>
      </c>
      <c r="M1084" s="350">
        <v>45992</v>
      </c>
    </row>
    <row r="1085" spans="1:13" ht="38.25" x14ac:dyDescent="0.2">
      <c r="A1085" s="358"/>
      <c r="B1085" s="352" t="s">
        <v>1807</v>
      </c>
      <c r="C1085" s="352" t="s">
        <v>1562</v>
      </c>
      <c r="D1085" s="352" t="s">
        <v>86</v>
      </c>
      <c r="E1085" s="358"/>
      <c r="F1085" s="38"/>
      <c r="G1085" s="359"/>
      <c r="H1085" s="356">
        <v>46007.633425925924</v>
      </c>
      <c r="I1085" s="41"/>
      <c r="J1085" s="41"/>
      <c r="K1085" s="358"/>
      <c r="L1085" s="357">
        <v>261800</v>
      </c>
      <c r="M1085" s="350">
        <v>45992</v>
      </c>
    </row>
    <row r="1086" spans="1:13" ht="38.25" x14ac:dyDescent="0.2">
      <c r="A1086" s="358"/>
      <c r="B1086" s="351" t="s">
        <v>1808</v>
      </c>
      <c r="C1086" s="352" t="s">
        <v>1562</v>
      </c>
      <c r="D1086" s="352" t="s">
        <v>86</v>
      </c>
      <c r="E1086" s="358"/>
      <c r="F1086" s="38"/>
      <c r="G1086" s="359"/>
      <c r="H1086" s="354">
        <v>46007.597766203704</v>
      </c>
      <c r="I1086" s="41"/>
      <c r="J1086" s="41"/>
      <c r="K1086" s="358"/>
      <c r="L1086" s="355">
        <v>592620</v>
      </c>
      <c r="M1086" s="350">
        <v>45992</v>
      </c>
    </row>
    <row r="1087" spans="1:13" ht="38.25" x14ac:dyDescent="0.2">
      <c r="A1087" s="358"/>
      <c r="B1087" s="352" t="s">
        <v>1809</v>
      </c>
      <c r="C1087" s="352" t="s">
        <v>1562</v>
      </c>
      <c r="D1087" s="352" t="s">
        <v>86</v>
      </c>
      <c r="E1087" s="358"/>
      <c r="F1087" s="38"/>
      <c r="G1087" s="359"/>
      <c r="H1087" s="356">
        <v>46007.548831018517</v>
      </c>
      <c r="I1087" s="41"/>
      <c r="J1087" s="41"/>
      <c r="K1087" s="358"/>
      <c r="L1087" s="357">
        <v>466480</v>
      </c>
      <c r="M1087" s="350">
        <v>45992</v>
      </c>
    </row>
    <row r="1088" spans="1:13" ht="38.25" x14ac:dyDescent="0.2">
      <c r="A1088" s="358"/>
      <c r="B1088" s="351" t="s">
        <v>1810</v>
      </c>
      <c r="C1088" s="352" t="s">
        <v>1562</v>
      </c>
      <c r="D1088" s="352" t="s">
        <v>86</v>
      </c>
      <c r="E1088" s="358"/>
      <c r="F1088" s="38"/>
      <c r="G1088" s="359"/>
      <c r="H1088" s="354">
        <v>46007.548101851855</v>
      </c>
      <c r="I1088" s="41"/>
      <c r="J1088" s="41"/>
      <c r="K1088" s="358"/>
      <c r="L1088" s="355">
        <v>1416100</v>
      </c>
      <c r="M1088" s="350">
        <v>45992</v>
      </c>
    </row>
    <row r="1089" spans="1:13" ht="38.25" x14ac:dyDescent="0.2">
      <c r="A1089" s="358"/>
      <c r="B1089" s="351" t="s">
        <v>1811</v>
      </c>
      <c r="C1089" s="352" t="s">
        <v>1562</v>
      </c>
      <c r="D1089" s="352" t="s">
        <v>86</v>
      </c>
      <c r="E1089" s="358"/>
      <c r="F1089" s="38"/>
      <c r="G1089" s="359"/>
      <c r="H1089" s="354">
        <v>46007.527118055557</v>
      </c>
      <c r="I1089" s="41"/>
      <c r="J1089" s="41"/>
      <c r="K1089" s="358"/>
      <c r="L1089" s="355">
        <v>1545810</v>
      </c>
      <c r="M1089" s="350">
        <v>45992</v>
      </c>
    </row>
    <row r="1090" spans="1:13" ht="38.25" x14ac:dyDescent="0.2">
      <c r="A1090" s="358"/>
      <c r="B1090" s="352" t="s">
        <v>1812</v>
      </c>
      <c r="C1090" s="351" t="s">
        <v>1565</v>
      </c>
      <c r="D1090" s="352" t="s">
        <v>86</v>
      </c>
      <c r="E1090" s="358"/>
      <c r="F1090" s="38"/>
      <c r="G1090" s="359"/>
      <c r="H1090" s="356">
        <v>46007.524768518517</v>
      </c>
      <c r="I1090" s="41"/>
      <c r="J1090" s="41"/>
      <c r="K1090" s="358"/>
      <c r="L1090" s="357">
        <v>132000</v>
      </c>
      <c r="M1090" s="350">
        <v>45992</v>
      </c>
    </row>
    <row r="1091" spans="1:13" ht="38.25" x14ac:dyDescent="0.2">
      <c r="A1091" s="358"/>
      <c r="B1091" s="351" t="s">
        <v>1813</v>
      </c>
      <c r="C1091" s="351" t="s">
        <v>1565</v>
      </c>
      <c r="D1091" s="352" t="s">
        <v>86</v>
      </c>
      <c r="E1091" s="358"/>
      <c r="F1091" s="38"/>
      <c r="G1091" s="359"/>
      <c r="H1091" s="354">
        <v>46007.518541666665</v>
      </c>
      <c r="I1091" s="41"/>
      <c r="J1091" s="41"/>
      <c r="K1091" s="358"/>
      <c r="L1091" s="355">
        <v>2419722.2000000002</v>
      </c>
      <c r="M1091" s="350">
        <v>45992</v>
      </c>
    </row>
    <row r="1092" spans="1:13" x14ac:dyDescent="0.2">
      <c r="A1092" s="358"/>
      <c r="B1092" s="352" t="s">
        <v>1814</v>
      </c>
      <c r="C1092" s="351" t="s">
        <v>42</v>
      </c>
      <c r="D1092" s="121" t="s">
        <v>42</v>
      </c>
      <c r="E1092" s="358"/>
      <c r="F1092" s="38"/>
      <c r="G1092" s="359"/>
      <c r="H1092" s="356">
        <v>46007.447488425925</v>
      </c>
      <c r="I1092" s="41"/>
      <c r="J1092" s="41"/>
      <c r="K1092" s="358"/>
      <c r="L1092" s="357">
        <v>1939700</v>
      </c>
      <c r="M1092" s="350">
        <v>45992</v>
      </c>
    </row>
    <row r="1093" spans="1:13" ht="38.25" x14ac:dyDescent="0.2">
      <c r="A1093" s="358"/>
      <c r="B1093" s="351" t="s">
        <v>1815</v>
      </c>
      <c r="C1093" s="352" t="s">
        <v>1562</v>
      </c>
      <c r="D1093" s="352" t="s">
        <v>86</v>
      </c>
      <c r="E1093" s="358"/>
      <c r="F1093" s="38"/>
      <c r="G1093" s="359"/>
      <c r="H1093" s="354">
        <v>46007.445613425924</v>
      </c>
      <c r="I1093" s="41"/>
      <c r="J1093" s="41"/>
      <c r="K1093" s="358"/>
      <c r="L1093" s="355">
        <v>5760000</v>
      </c>
      <c r="M1093" s="350">
        <v>45992</v>
      </c>
    </row>
    <row r="1094" spans="1:13" ht="38.25" x14ac:dyDescent="0.2">
      <c r="A1094" s="358"/>
      <c r="B1094" s="351" t="s">
        <v>1816</v>
      </c>
      <c r="C1094" s="352" t="s">
        <v>1562</v>
      </c>
      <c r="D1094" s="352" t="s">
        <v>86</v>
      </c>
      <c r="E1094" s="358"/>
      <c r="F1094" s="38"/>
      <c r="G1094" s="359"/>
      <c r="H1094" s="354">
        <v>46007.415335648147</v>
      </c>
      <c r="I1094" s="41"/>
      <c r="J1094" s="41"/>
      <c r="K1094" s="358"/>
      <c r="L1094" s="355">
        <v>1099423.1499999999</v>
      </c>
      <c r="M1094" s="350">
        <v>45992</v>
      </c>
    </row>
    <row r="1095" spans="1:13" ht="38.25" x14ac:dyDescent="0.2">
      <c r="A1095" s="358"/>
      <c r="B1095" s="352" t="s">
        <v>1817</v>
      </c>
      <c r="C1095" s="352" t="s">
        <v>1562</v>
      </c>
      <c r="D1095" s="352" t="s">
        <v>86</v>
      </c>
      <c r="E1095" s="358"/>
      <c r="F1095" s="38"/>
      <c r="G1095" s="359"/>
      <c r="H1095" s="356">
        <v>46007.392974537041</v>
      </c>
      <c r="I1095" s="41"/>
      <c r="J1095" s="41"/>
      <c r="K1095" s="358"/>
      <c r="L1095" s="357">
        <v>1520983.03</v>
      </c>
      <c r="M1095" s="350">
        <v>45992</v>
      </c>
    </row>
    <row r="1096" spans="1:13" ht="38.25" x14ac:dyDescent="0.2">
      <c r="A1096" s="358"/>
      <c r="B1096" s="351" t="s">
        <v>1818</v>
      </c>
      <c r="C1096" s="352" t="s">
        <v>1562</v>
      </c>
      <c r="D1096" s="352" t="s">
        <v>86</v>
      </c>
      <c r="E1096" s="358"/>
      <c r="F1096" s="38"/>
      <c r="G1096" s="359"/>
      <c r="H1096" s="354">
        <v>46007.340081018519</v>
      </c>
      <c r="I1096" s="41"/>
      <c r="J1096" s="41"/>
      <c r="K1096" s="358"/>
      <c r="L1096" s="355">
        <v>296250.5</v>
      </c>
      <c r="M1096" s="350">
        <v>45992</v>
      </c>
    </row>
    <row r="1097" spans="1:13" ht="38.25" x14ac:dyDescent="0.2">
      <c r="A1097" s="358"/>
      <c r="B1097" s="351" t="s">
        <v>1819</v>
      </c>
      <c r="C1097" s="351" t="s">
        <v>1565</v>
      </c>
      <c r="D1097" s="352" t="s">
        <v>86</v>
      </c>
      <c r="E1097" s="358"/>
      <c r="F1097" s="38"/>
      <c r="G1097" s="359"/>
      <c r="H1097" s="354">
        <v>46006.950937499998</v>
      </c>
      <c r="I1097" s="41"/>
      <c r="J1097" s="41"/>
      <c r="K1097" s="358"/>
      <c r="L1097" s="355">
        <v>5100000</v>
      </c>
      <c r="M1097" s="350">
        <v>45992</v>
      </c>
    </row>
    <row r="1098" spans="1:13" ht="38.25" x14ac:dyDescent="0.2">
      <c r="A1098" s="358"/>
      <c r="B1098" s="352" t="s">
        <v>1820</v>
      </c>
      <c r="C1098" s="351" t="s">
        <v>1565</v>
      </c>
      <c r="D1098" s="352" t="s">
        <v>86</v>
      </c>
      <c r="E1098" s="358"/>
      <c r="F1098" s="38"/>
      <c r="G1098" s="359"/>
      <c r="H1098" s="356">
        <v>46006.800775462965</v>
      </c>
      <c r="I1098" s="41"/>
      <c r="J1098" s="41"/>
      <c r="K1098" s="358"/>
      <c r="L1098" s="357">
        <v>1410150</v>
      </c>
      <c r="M1098" s="350">
        <v>45992</v>
      </c>
    </row>
    <row r="1099" spans="1:13" ht="38.25" x14ac:dyDescent="0.2">
      <c r="A1099" s="358"/>
      <c r="B1099" s="351" t="s">
        <v>1821</v>
      </c>
      <c r="C1099" s="352" t="s">
        <v>1562</v>
      </c>
      <c r="D1099" s="352" t="s">
        <v>86</v>
      </c>
      <c r="E1099" s="358"/>
      <c r="F1099" s="38"/>
      <c r="G1099" s="359"/>
      <c r="H1099" s="354">
        <v>46006.780162037037</v>
      </c>
      <c r="I1099" s="41"/>
      <c r="J1099" s="41"/>
      <c r="K1099" s="358"/>
      <c r="L1099" s="355">
        <v>714000</v>
      </c>
      <c r="M1099" s="350">
        <v>45992</v>
      </c>
    </row>
    <row r="1100" spans="1:13" x14ac:dyDescent="0.2">
      <c r="A1100" s="358"/>
      <c r="B1100" s="352" t="s">
        <v>1822</v>
      </c>
      <c r="C1100" s="352" t="s">
        <v>0</v>
      </c>
      <c r="D1100" s="352" t="s">
        <v>0</v>
      </c>
      <c r="E1100" s="358"/>
      <c r="F1100" s="38"/>
      <c r="G1100" s="359"/>
      <c r="H1100" s="356">
        <v>46006.74722222222</v>
      </c>
      <c r="I1100" s="41"/>
      <c r="J1100" s="41"/>
      <c r="K1100" s="358"/>
      <c r="L1100" s="357">
        <v>11795209.789999999</v>
      </c>
      <c r="M1100" s="350">
        <v>45992</v>
      </c>
    </row>
    <row r="1101" spans="1:13" ht="38.25" x14ac:dyDescent="0.2">
      <c r="A1101" s="358"/>
      <c r="B1101" s="351" t="s">
        <v>1823</v>
      </c>
      <c r="C1101" s="351" t="s">
        <v>1565</v>
      </c>
      <c r="D1101" s="352" t="s">
        <v>86</v>
      </c>
      <c r="E1101" s="358"/>
      <c r="F1101" s="38"/>
      <c r="G1101" s="359"/>
      <c r="H1101" s="354">
        <v>46006.730925925927</v>
      </c>
      <c r="I1101" s="41"/>
      <c r="J1101" s="41"/>
      <c r="K1101" s="358"/>
      <c r="L1101" s="355">
        <v>1548254.26</v>
      </c>
      <c r="M1101" s="350">
        <v>45992</v>
      </c>
    </row>
    <row r="1102" spans="1:13" ht="38.25" x14ac:dyDescent="0.2">
      <c r="A1102" s="358"/>
      <c r="B1102" s="352" t="s">
        <v>1824</v>
      </c>
      <c r="C1102" s="352" t="s">
        <v>1562</v>
      </c>
      <c r="D1102" s="352" t="s">
        <v>86</v>
      </c>
      <c r="E1102" s="358"/>
      <c r="F1102" s="38"/>
      <c r="G1102" s="359"/>
      <c r="H1102" s="356">
        <v>46006.717418981483</v>
      </c>
      <c r="I1102" s="41"/>
      <c r="J1102" s="41"/>
      <c r="K1102" s="358"/>
      <c r="L1102" s="357">
        <v>2130100</v>
      </c>
      <c r="M1102" s="350">
        <v>45992</v>
      </c>
    </row>
    <row r="1103" spans="1:13" ht="38.25" x14ac:dyDescent="0.2">
      <c r="A1103" s="358"/>
      <c r="B1103" s="351" t="s">
        <v>1825</v>
      </c>
      <c r="C1103" s="352" t="s">
        <v>1562</v>
      </c>
      <c r="D1103" s="352" t="s">
        <v>86</v>
      </c>
      <c r="E1103" s="358"/>
      <c r="F1103" s="38"/>
      <c r="G1103" s="359"/>
      <c r="H1103" s="354">
        <v>46006.692662037036</v>
      </c>
      <c r="I1103" s="41"/>
      <c r="J1103" s="41"/>
      <c r="K1103" s="358"/>
      <c r="L1103" s="355">
        <v>196350</v>
      </c>
      <c r="M1103" s="350">
        <v>45992</v>
      </c>
    </row>
    <row r="1104" spans="1:13" ht="38.25" x14ac:dyDescent="0.2">
      <c r="A1104" s="358"/>
      <c r="B1104" s="352" t="s">
        <v>1826</v>
      </c>
      <c r="C1104" s="352" t="s">
        <v>1562</v>
      </c>
      <c r="D1104" s="352" t="s">
        <v>86</v>
      </c>
      <c r="E1104" s="358"/>
      <c r="F1104" s="38"/>
      <c r="G1104" s="359"/>
      <c r="H1104" s="356">
        <v>46006.688391203701</v>
      </c>
      <c r="I1104" s="41"/>
      <c r="J1104" s="41"/>
      <c r="K1104" s="358"/>
      <c r="L1104" s="357">
        <v>2047990</v>
      </c>
      <c r="M1104" s="350">
        <v>45992</v>
      </c>
    </row>
    <row r="1105" spans="1:13" ht="38.25" x14ac:dyDescent="0.2">
      <c r="A1105" s="358"/>
      <c r="B1105" s="351" t="s">
        <v>1827</v>
      </c>
      <c r="C1105" s="352" t="s">
        <v>1562</v>
      </c>
      <c r="D1105" s="352" t="s">
        <v>86</v>
      </c>
      <c r="E1105" s="358"/>
      <c r="F1105" s="38"/>
      <c r="G1105" s="359"/>
      <c r="H1105" s="354">
        <v>46006.682013888887</v>
      </c>
      <c r="I1105" s="41"/>
      <c r="J1105" s="41"/>
      <c r="K1105" s="358"/>
      <c r="L1105" s="355">
        <v>341339.6</v>
      </c>
      <c r="M1105" s="350">
        <v>45992</v>
      </c>
    </row>
    <row r="1106" spans="1:13" ht="38.25" x14ac:dyDescent="0.2">
      <c r="A1106" s="358"/>
      <c r="B1106" s="352" t="s">
        <v>1828</v>
      </c>
      <c r="C1106" s="352" t="s">
        <v>1562</v>
      </c>
      <c r="D1106" s="352" t="s">
        <v>86</v>
      </c>
      <c r="E1106" s="358"/>
      <c r="F1106" s="38"/>
      <c r="G1106" s="359"/>
      <c r="H1106" s="356">
        <v>46006.675370370373</v>
      </c>
      <c r="I1106" s="41"/>
      <c r="J1106" s="41"/>
      <c r="K1106" s="358"/>
      <c r="L1106" s="357">
        <v>676685.17</v>
      </c>
      <c r="M1106" s="350">
        <v>45992</v>
      </c>
    </row>
    <row r="1107" spans="1:13" ht="38.25" x14ac:dyDescent="0.2">
      <c r="A1107" s="358"/>
      <c r="B1107" s="351" t="s">
        <v>1829</v>
      </c>
      <c r="C1107" s="352" t="s">
        <v>1562</v>
      </c>
      <c r="D1107" s="352" t="s">
        <v>86</v>
      </c>
      <c r="E1107" s="358"/>
      <c r="F1107" s="38"/>
      <c r="G1107" s="359"/>
      <c r="H1107" s="354">
        <v>46006.666689814818</v>
      </c>
      <c r="I1107" s="41"/>
      <c r="J1107" s="41"/>
      <c r="K1107" s="358"/>
      <c r="L1107" s="355">
        <v>415667</v>
      </c>
      <c r="M1107" s="350">
        <v>45992</v>
      </c>
    </row>
    <row r="1108" spans="1:13" ht="38.25" x14ac:dyDescent="0.2">
      <c r="A1108" s="358"/>
      <c r="B1108" s="352" t="s">
        <v>1830</v>
      </c>
      <c r="C1108" s="352" t="s">
        <v>1562</v>
      </c>
      <c r="D1108" s="352" t="s">
        <v>86</v>
      </c>
      <c r="E1108" s="358"/>
      <c r="F1108" s="38"/>
      <c r="G1108" s="359"/>
      <c r="H1108" s="356">
        <v>46006.646840277775</v>
      </c>
      <c r="I1108" s="41"/>
      <c r="J1108" s="41"/>
      <c r="K1108" s="358"/>
      <c r="L1108" s="357">
        <v>4612440</v>
      </c>
      <c r="M1108" s="350">
        <v>45992</v>
      </c>
    </row>
    <row r="1109" spans="1:13" ht="38.25" x14ac:dyDescent="0.2">
      <c r="A1109" s="358"/>
      <c r="B1109" s="351" t="s">
        <v>1831</v>
      </c>
      <c r="C1109" s="352" t="s">
        <v>1562</v>
      </c>
      <c r="D1109" s="352" t="s">
        <v>86</v>
      </c>
      <c r="E1109" s="358"/>
      <c r="F1109" s="38"/>
      <c r="G1109" s="359"/>
      <c r="H1109" s="354">
        <v>46006.63790509259</v>
      </c>
      <c r="I1109" s="41"/>
      <c r="J1109" s="41"/>
      <c r="K1109" s="358"/>
      <c r="L1109" s="355">
        <v>2195550</v>
      </c>
      <c r="M1109" s="350">
        <v>45992</v>
      </c>
    </row>
    <row r="1110" spans="1:13" ht="38.25" x14ac:dyDescent="0.2">
      <c r="A1110" s="358"/>
      <c r="B1110" s="352" t="s">
        <v>1832</v>
      </c>
      <c r="C1110" s="352" t="s">
        <v>1562</v>
      </c>
      <c r="D1110" s="352" t="s">
        <v>86</v>
      </c>
      <c r="E1110" s="358"/>
      <c r="F1110" s="38"/>
      <c r="G1110" s="359"/>
      <c r="H1110" s="356">
        <v>46006.635972222219</v>
      </c>
      <c r="I1110" s="41"/>
      <c r="J1110" s="41"/>
      <c r="K1110" s="358"/>
      <c r="L1110" s="357">
        <v>223125</v>
      </c>
      <c r="M1110" s="350">
        <v>45992</v>
      </c>
    </row>
    <row r="1111" spans="1:13" ht="38.25" x14ac:dyDescent="0.2">
      <c r="A1111" s="358"/>
      <c r="B1111" s="351" t="s">
        <v>1833</v>
      </c>
      <c r="C1111" s="352" t="s">
        <v>1562</v>
      </c>
      <c r="D1111" s="352" t="s">
        <v>86</v>
      </c>
      <c r="E1111" s="358"/>
      <c r="F1111" s="38"/>
      <c r="G1111" s="359"/>
      <c r="H1111" s="354">
        <v>46006.632349537038</v>
      </c>
      <c r="I1111" s="41"/>
      <c r="J1111" s="41"/>
      <c r="K1111" s="358"/>
      <c r="L1111" s="355">
        <v>336175</v>
      </c>
      <c r="M1111" s="350">
        <v>45992</v>
      </c>
    </row>
    <row r="1112" spans="1:13" ht="38.25" x14ac:dyDescent="0.2">
      <c r="A1112" s="358"/>
      <c r="B1112" s="352" t="s">
        <v>1834</v>
      </c>
      <c r="C1112" s="352" t="s">
        <v>1562</v>
      </c>
      <c r="D1112" s="352" t="s">
        <v>86</v>
      </c>
      <c r="E1112" s="358"/>
      <c r="F1112" s="38"/>
      <c r="G1112" s="359"/>
      <c r="H1112" s="356">
        <v>46006.581446759257</v>
      </c>
      <c r="I1112" s="41"/>
      <c r="J1112" s="41"/>
      <c r="K1112" s="358"/>
      <c r="L1112" s="357">
        <v>758271.57</v>
      </c>
      <c r="M1112" s="350">
        <v>45992</v>
      </c>
    </row>
    <row r="1113" spans="1:13" x14ac:dyDescent="0.2">
      <c r="A1113" s="358"/>
      <c r="B1113" s="351" t="s">
        <v>1835</v>
      </c>
      <c r="C1113" s="351" t="s">
        <v>42</v>
      </c>
      <c r="D1113" s="121" t="s">
        <v>42</v>
      </c>
      <c r="E1113" s="358"/>
      <c r="F1113" s="38"/>
      <c r="G1113" s="359"/>
      <c r="H1113" s="354">
        <v>46006.537881944445</v>
      </c>
      <c r="I1113" s="41"/>
      <c r="J1113" s="41"/>
      <c r="K1113" s="358"/>
      <c r="L1113" s="355">
        <v>452200</v>
      </c>
      <c r="M1113" s="350">
        <v>45992</v>
      </c>
    </row>
    <row r="1114" spans="1:13" ht="38.25" x14ac:dyDescent="0.2">
      <c r="A1114" s="358"/>
      <c r="B1114" s="352" t="s">
        <v>1836</v>
      </c>
      <c r="C1114" s="352" t="s">
        <v>1562</v>
      </c>
      <c r="D1114" s="352" t="s">
        <v>86</v>
      </c>
      <c r="E1114" s="358"/>
      <c r="F1114" s="38"/>
      <c r="G1114" s="359"/>
      <c r="H1114" s="356">
        <v>46006.534178240741</v>
      </c>
      <c r="I1114" s="41"/>
      <c r="J1114" s="41"/>
      <c r="K1114" s="358"/>
      <c r="L1114" s="357">
        <v>6783000</v>
      </c>
      <c r="M1114" s="350">
        <v>45992</v>
      </c>
    </row>
    <row r="1115" spans="1:13" ht="38.25" x14ac:dyDescent="0.2">
      <c r="A1115" s="358"/>
      <c r="B1115" s="351" t="s">
        <v>1837</v>
      </c>
      <c r="C1115" s="352" t="s">
        <v>1562</v>
      </c>
      <c r="D1115" s="352" t="s">
        <v>86</v>
      </c>
      <c r="E1115" s="358"/>
      <c r="F1115" s="38"/>
      <c r="G1115" s="359"/>
      <c r="H1115" s="354">
        <v>46006.530023148145</v>
      </c>
      <c r="I1115" s="41"/>
      <c r="J1115" s="41"/>
      <c r="K1115" s="358"/>
      <c r="L1115" s="355">
        <v>2998800</v>
      </c>
      <c r="M1115" s="350">
        <v>45992</v>
      </c>
    </row>
    <row r="1116" spans="1:13" ht="38.25" x14ac:dyDescent="0.2">
      <c r="A1116" s="358"/>
      <c r="B1116" s="352" t="s">
        <v>1838</v>
      </c>
      <c r="C1116" s="352" t="s">
        <v>1562</v>
      </c>
      <c r="D1116" s="352" t="s">
        <v>86</v>
      </c>
      <c r="E1116" s="358"/>
      <c r="F1116" s="38"/>
      <c r="G1116" s="359"/>
      <c r="H1116" s="356">
        <v>46006.502754629626</v>
      </c>
      <c r="I1116" s="41"/>
      <c r="J1116" s="41"/>
      <c r="K1116" s="358"/>
      <c r="L1116" s="357">
        <v>5118190</v>
      </c>
      <c r="M1116" s="350">
        <v>45992</v>
      </c>
    </row>
    <row r="1117" spans="1:13" ht="38.25" x14ac:dyDescent="0.2">
      <c r="A1117" s="358"/>
      <c r="B1117" s="351" t="s">
        <v>1839</v>
      </c>
      <c r="C1117" s="352" t="s">
        <v>1562</v>
      </c>
      <c r="D1117" s="352" t="s">
        <v>86</v>
      </c>
      <c r="E1117" s="358"/>
      <c r="F1117" s="38"/>
      <c r="G1117" s="359"/>
      <c r="H1117" s="354">
        <v>46006.392280092594</v>
      </c>
      <c r="I1117" s="41"/>
      <c r="J1117" s="41"/>
      <c r="K1117" s="358"/>
      <c r="L1117" s="355">
        <v>486817.1</v>
      </c>
      <c r="M1117" s="350">
        <v>45992</v>
      </c>
    </row>
    <row r="1118" spans="1:13" ht="38.25" x14ac:dyDescent="0.2">
      <c r="A1118" s="358"/>
      <c r="B1118" s="352" t="s">
        <v>1840</v>
      </c>
      <c r="C1118" s="352" t="s">
        <v>1562</v>
      </c>
      <c r="D1118" s="352" t="s">
        <v>86</v>
      </c>
      <c r="E1118" s="358"/>
      <c r="F1118" s="38"/>
      <c r="G1118" s="359"/>
      <c r="H1118" s="356">
        <v>46006.361041666663</v>
      </c>
      <c r="I1118" s="41"/>
      <c r="J1118" s="41"/>
      <c r="K1118" s="358"/>
      <c r="L1118" s="357">
        <v>605846.85</v>
      </c>
      <c r="M1118" s="350">
        <v>45992</v>
      </c>
    </row>
    <row r="1119" spans="1:13" ht="38.25" x14ac:dyDescent="0.2">
      <c r="A1119" s="358"/>
      <c r="B1119" s="351" t="s">
        <v>1841</v>
      </c>
      <c r="C1119" s="352" t="s">
        <v>1562</v>
      </c>
      <c r="D1119" s="352" t="s">
        <v>86</v>
      </c>
      <c r="E1119" s="358"/>
      <c r="F1119" s="38"/>
      <c r="G1119" s="359"/>
      <c r="H1119" s="354">
        <v>46006.359733796293</v>
      </c>
      <c r="I1119" s="41"/>
      <c r="J1119" s="41"/>
      <c r="K1119" s="358"/>
      <c r="L1119" s="355">
        <v>224999.25</v>
      </c>
      <c r="M1119" s="350">
        <v>45992</v>
      </c>
    </row>
    <row r="1120" spans="1:13" ht="38.25" x14ac:dyDescent="0.2">
      <c r="A1120" s="358"/>
      <c r="B1120" s="352" t="s">
        <v>1842</v>
      </c>
      <c r="C1120" s="352" t="s">
        <v>1562</v>
      </c>
      <c r="D1120" s="352" t="s">
        <v>86</v>
      </c>
      <c r="E1120" s="358"/>
      <c r="F1120" s="38"/>
      <c r="G1120" s="359"/>
      <c r="H1120" s="356">
        <v>46006.354351851849</v>
      </c>
      <c r="I1120" s="41"/>
      <c r="J1120" s="41"/>
      <c r="K1120" s="358"/>
      <c r="L1120" s="357">
        <v>1521236.5</v>
      </c>
      <c r="M1120" s="350">
        <v>45992</v>
      </c>
    </row>
    <row r="1121" spans="1:13" ht="38.25" x14ac:dyDescent="0.2">
      <c r="A1121" s="358"/>
      <c r="B1121" s="351" t="s">
        <v>1843</v>
      </c>
      <c r="C1121" s="352" t="s">
        <v>1562</v>
      </c>
      <c r="D1121" s="352" t="s">
        <v>86</v>
      </c>
      <c r="E1121" s="358"/>
      <c r="F1121" s="38"/>
      <c r="G1121" s="359"/>
      <c r="H1121" s="354">
        <v>46003.748159722221</v>
      </c>
      <c r="I1121" s="41"/>
      <c r="J1121" s="41"/>
      <c r="K1121" s="358"/>
      <c r="L1121" s="355">
        <v>226100</v>
      </c>
      <c r="M1121" s="350">
        <v>45992</v>
      </c>
    </row>
    <row r="1122" spans="1:13" x14ac:dyDescent="0.2">
      <c r="A1122" s="358"/>
      <c r="B1122" s="352" t="s">
        <v>1844</v>
      </c>
      <c r="C1122" s="352" t="s">
        <v>0</v>
      </c>
      <c r="D1122" s="352" t="s">
        <v>0</v>
      </c>
      <c r="E1122" s="358"/>
      <c r="F1122" s="38"/>
      <c r="G1122" s="359"/>
      <c r="H1122" s="356">
        <v>46003.67083333333</v>
      </c>
      <c r="I1122" s="41"/>
      <c r="J1122" s="41"/>
      <c r="K1122" s="358"/>
      <c r="L1122" s="357">
        <v>22896510.350000001</v>
      </c>
      <c r="M1122" s="350">
        <v>45992</v>
      </c>
    </row>
    <row r="1123" spans="1:13" ht="38.25" x14ac:dyDescent="0.2">
      <c r="A1123" s="358"/>
      <c r="B1123" s="351" t="s">
        <v>1845</v>
      </c>
      <c r="C1123" s="352" t="s">
        <v>1562</v>
      </c>
      <c r="D1123" s="352" t="s">
        <v>86</v>
      </c>
      <c r="E1123" s="358"/>
      <c r="F1123" s="38"/>
      <c r="G1123" s="359"/>
      <c r="H1123" s="354">
        <v>46003.665868055556</v>
      </c>
      <c r="I1123" s="41"/>
      <c r="J1123" s="41"/>
      <c r="K1123" s="358"/>
      <c r="L1123" s="355">
        <v>938836.22</v>
      </c>
      <c r="M1123" s="350">
        <v>45992</v>
      </c>
    </row>
    <row r="1124" spans="1:13" ht="38.25" x14ac:dyDescent="0.2">
      <c r="A1124" s="358"/>
      <c r="B1124" s="352" t="s">
        <v>1846</v>
      </c>
      <c r="C1124" s="352" t="s">
        <v>1562</v>
      </c>
      <c r="D1124" s="352" t="s">
        <v>86</v>
      </c>
      <c r="E1124" s="358"/>
      <c r="F1124" s="38"/>
      <c r="G1124" s="359"/>
      <c r="H1124" s="356">
        <v>46003.663611111115</v>
      </c>
      <c r="I1124" s="41"/>
      <c r="J1124" s="41"/>
      <c r="K1124" s="358"/>
      <c r="L1124" s="357">
        <v>345100</v>
      </c>
      <c r="M1124" s="350">
        <v>45992</v>
      </c>
    </row>
    <row r="1125" spans="1:13" ht="38.25" x14ac:dyDescent="0.2">
      <c r="A1125" s="358"/>
      <c r="B1125" s="351" t="s">
        <v>1847</v>
      </c>
      <c r="C1125" s="352" t="s">
        <v>1562</v>
      </c>
      <c r="D1125" s="352" t="s">
        <v>86</v>
      </c>
      <c r="E1125" s="358"/>
      <c r="F1125" s="38"/>
      <c r="G1125" s="359"/>
      <c r="H1125" s="354">
        <v>46003.647824074076</v>
      </c>
      <c r="I1125" s="41"/>
      <c r="J1125" s="41"/>
      <c r="K1125" s="358"/>
      <c r="L1125" s="355">
        <v>476000</v>
      </c>
      <c r="M1125" s="350">
        <v>45992</v>
      </c>
    </row>
    <row r="1126" spans="1:13" ht="38.25" x14ac:dyDescent="0.2">
      <c r="A1126" s="358"/>
      <c r="B1126" s="352" t="s">
        <v>1848</v>
      </c>
      <c r="C1126" s="352" t="s">
        <v>1562</v>
      </c>
      <c r="D1126" s="352" t="s">
        <v>86</v>
      </c>
      <c r="E1126" s="358"/>
      <c r="F1126" s="38"/>
      <c r="G1126" s="359"/>
      <c r="H1126" s="356">
        <v>46003.643495370372</v>
      </c>
      <c r="I1126" s="41"/>
      <c r="J1126" s="41"/>
      <c r="K1126" s="358"/>
      <c r="L1126" s="357">
        <v>249999.96</v>
      </c>
      <c r="M1126" s="350">
        <v>45992</v>
      </c>
    </row>
    <row r="1127" spans="1:13" ht="38.25" x14ac:dyDescent="0.2">
      <c r="A1127" s="358"/>
      <c r="B1127" s="352" t="s">
        <v>1849</v>
      </c>
      <c r="C1127" s="352" t="s">
        <v>1562</v>
      </c>
      <c r="D1127" s="352" t="s">
        <v>86</v>
      </c>
      <c r="E1127" s="358"/>
      <c r="F1127" s="38"/>
      <c r="G1127" s="359"/>
      <c r="H1127" s="356">
        <v>46003.643229166664</v>
      </c>
      <c r="I1127" s="41"/>
      <c r="J1127" s="41"/>
      <c r="K1127" s="358"/>
      <c r="L1127" s="357">
        <v>571200</v>
      </c>
      <c r="M1127" s="350">
        <v>45992</v>
      </c>
    </row>
    <row r="1128" spans="1:13" ht="38.25" x14ac:dyDescent="0.2">
      <c r="A1128" s="358"/>
      <c r="B1128" s="351" t="s">
        <v>1850</v>
      </c>
      <c r="C1128" s="352" t="s">
        <v>1562</v>
      </c>
      <c r="D1128" s="352" t="s">
        <v>86</v>
      </c>
      <c r="E1128" s="358"/>
      <c r="F1128" s="38"/>
      <c r="G1128" s="359"/>
      <c r="H1128" s="354">
        <v>46003.602534722224</v>
      </c>
      <c r="I1128" s="41"/>
      <c r="J1128" s="41"/>
      <c r="K1128" s="358"/>
      <c r="L1128" s="355">
        <v>349860</v>
      </c>
      <c r="M1128" s="350">
        <v>45992</v>
      </c>
    </row>
    <row r="1129" spans="1:13" x14ac:dyDescent="0.2">
      <c r="A1129" s="358"/>
      <c r="B1129" s="352" t="s">
        <v>1851</v>
      </c>
      <c r="C1129" s="351" t="s">
        <v>42</v>
      </c>
      <c r="D1129" s="121" t="s">
        <v>42</v>
      </c>
      <c r="E1129" s="358"/>
      <c r="F1129" s="38"/>
      <c r="G1129" s="359"/>
      <c r="H1129" s="356">
        <v>46003.536458333336</v>
      </c>
      <c r="I1129" s="41"/>
      <c r="J1129" s="41"/>
      <c r="K1129" s="358"/>
      <c r="L1129" s="357">
        <v>2054661.14</v>
      </c>
      <c r="M1129" s="350">
        <v>45992</v>
      </c>
    </row>
    <row r="1130" spans="1:13" ht="38.25" x14ac:dyDescent="0.2">
      <c r="A1130" s="358"/>
      <c r="B1130" s="351" t="s">
        <v>1852</v>
      </c>
      <c r="C1130" s="351" t="s">
        <v>1565</v>
      </c>
      <c r="D1130" s="352" t="s">
        <v>86</v>
      </c>
      <c r="E1130" s="358"/>
      <c r="F1130" s="38"/>
      <c r="G1130" s="359"/>
      <c r="H1130" s="354">
        <v>46003.530069444445</v>
      </c>
      <c r="I1130" s="41"/>
      <c r="J1130" s="41"/>
      <c r="K1130" s="358"/>
      <c r="L1130" s="355">
        <v>1689600</v>
      </c>
      <c r="M1130" s="350">
        <v>45992</v>
      </c>
    </row>
    <row r="1131" spans="1:13" x14ac:dyDescent="0.2">
      <c r="A1131" s="358"/>
      <c r="B1131" s="352" t="s">
        <v>1853</v>
      </c>
      <c r="C1131" s="352" t="s">
        <v>0</v>
      </c>
      <c r="D1131" s="352" t="s">
        <v>0</v>
      </c>
      <c r="E1131" s="358"/>
      <c r="F1131" s="38"/>
      <c r="G1131" s="359"/>
      <c r="H1131" s="356">
        <v>46003.525648148148</v>
      </c>
      <c r="I1131" s="41"/>
      <c r="J1131" s="41"/>
      <c r="K1131" s="358"/>
      <c r="L1131" s="357">
        <v>74251</v>
      </c>
      <c r="M1131" s="350">
        <v>45992</v>
      </c>
    </row>
    <row r="1132" spans="1:13" ht="38.25" x14ac:dyDescent="0.2">
      <c r="A1132" s="358"/>
      <c r="B1132" s="351" t="s">
        <v>1854</v>
      </c>
      <c r="C1132" s="352" t="s">
        <v>1562</v>
      </c>
      <c r="D1132" s="352" t="s">
        <v>86</v>
      </c>
      <c r="E1132" s="358"/>
      <c r="F1132" s="38"/>
      <c r="G1132" s="359"/>
      <c r="H1132" s="354">
        <v>46003.523263888892</v>
      </c>
      <c r="I1132" s="41"/>
      <c r="J1132" s="41"/>
      <c r="K1132" s="358"/>
      <c r="L1132" s="355">
        <v>1071000</v>
      </c>
      <c r="M1132" s="350">
        <v>45992</v>
      </c>
    </row>
    <row r="1133" spans="1:13" ht="38.25" x14ac:dyDescent="0.2">
      <c r="A1133" s="358"/>
      <c r="B1133" s="352" t="s">
        <v>1855</v>
      </c>
      <c r="C1133" s="352" t="s">
        <v>1562</v>
      </c>
      <c r="D1133" s="352" t="s">
        <v>86</v>
      </c>
      <c r="E1133" s="358"/>
      <c r="F1133" s="38"/>
      <c r="G1133" s="359"/>
      <c r="H1133" s="356">
        <v>46003.515266203707</v>
      </c>
      <c r="I1133" s="41"/>
      <c r="J1133" s="41"/>
      <c r="K1133" s="358"/>
      <c r="L1133" s="357">
        <v>4521048</v>
      </c>
      <c r="M1133" s="350">
        <v>45992</v>
      </c>
    </row>
    <row r="1134" spans="1:13" ht="38.25" x14ac:dyDescent="0.2">
      <c r="A1134" s="358"/>
      <c r="B1134" s="352" t="s">
        <v>1856</v>
      </c>
      <c r="C1134" s="352" t="s">
        <v>1562</v>
      </c>
      <c r="D1134" s="352" t="s">
        <v>86</v>
      </c>
      <c r="E1134" s="358"/>
      <c r="F1134" s="38"/>
      <c r="G1134" s="359"/>
      <c r="H1134" s="356">
        <v>46003.487986111111</v>
      </c>
      <c r="I1134" s="41"/>
      <c r="J1134" s="41"/>
      <c r="K1134" s="358"/>
      <c r="L1134" s="357">
        <v>2899792</v>
      </c>
      <c r="M1134" s="350">
        <v>45992</v>
      </c>
    </row>
    <row r="1135" spans="1:13" ht="38.25" x14ac:dyDescent="0.2">
      <c r="A1135" s="358"/>
      <c r="B1135" s="351" t="s">
        <v>1857</v>
      </c>
      <c r="C1135" s="352" t="s">
        <v>1562</v>
      </c>
      <c r="D1135" s="352" t="s">
        <v>86</v>
      </c>
      <c r="E1135" s="358"/>
      <c r="F1135" s="38"/>
      <c r="G1135" s="359"/>
      <c r="H1135" s="354">
        <v>46003.486759259256</v>
      </c>
      <c r="I1135" s="41"/>
      <c r="J1135" s="41"/>
      <c r="K1135" s="358"/>
      <c r="L1135" s="355">
        <v>442680</v>
      </c>
      <c r="M1135" s="350">
        <v>45992</v>
      </c>
    </row>
    <row r="1136" spans="1:13" ht="38.25" x14ac:dyDescent="0.2">
      <c r="A1136" s="358"/>
      <c r="B1136" s="352" t="s">
        <v>1858</v>
      </c>
      <c r="C1136" s="352" t="s">
        <v>1562</v>
      </c>
      <c r="D1136" s="352" t="s">
        <v>86</v>
      </c>
      <c r="E1136" s="358"/>
      <c r="F1136" s="38"/>
      <c r="G1136" s="359"/>
      <c r="H1136" s="356">
        <v>46003.484953703701</v>
      </c>
      <c r="I1136" s="41"/>
      <c r="J1136" s="41"/>
      <c r="K1136" s="358"/>
      <c r="L1136" s="357">
        <v>605400.6</v>
      </c>
      <c r="M1136" s="350">
        <v>45992</v>
      </c>
    </row>
    <row r="1137" spans="1:13" ht="38.25" x14ac:dyDescent="0.2">
      <c r="A1137" s="358"/>
      <c r="B1137" s="351" t="s">
        <v>1859</v>
      </c>
      <c r="C1137" s="352" t="s">
        <v>1562</v>
      </c>
      <c r="D1137" s="352" t="s">
        <v>86</v>
      </c>
      <c r="E1137" s="358"/>
      <c r="F1137" s="38"/>
      <c r="G1137" s="359"/>
      <c r="H1137" s="354">
        <v>46003.472905092596</v>
      </c>
      <c r="I1137" s="41"/>
      <c r="J1137" s="41"/>
      <c r="K1137" s="358"/>
      <c r="L1137" s="355">
        <v>487900</v>
      </c>
      <c r="M1137" s="350">
        <v>45992</v>
      </c>
    </row>
    <row r="1138" spans="1:13" ht="38.25" x14ac:dyDescent="0.2">
      <c r="A1138" s="358"/>
      <c r="B1138" s="352" t="s">
        <v>1860</v>
      </c>
      <c r="C1138" s="352" t="s">
        <v>1562</v>
      </c>
      <c r="D1138" s="352" t="s">
        <v>86</v>
      </c>
      <c r="E1138" s="358"/>
      <c r="F1138" s="38"/>
      <c r="G1138" s="359"/>
      <c r="H1138" s="356">
        <v>46003.46947916667</v>
      </c>
      <c r="I1138" s="41"/>
      <c r="J1138" s="41"/>
      <c r="K1138" s="358"/>
      <c r="L1138" s="357">
        <v>987700</v>
      </c>
      <c r="M1138" s="350">
        <v>45992</v>
      </c>
    </row>
    <row r="1139" spans="1:13" ht="38.25" x14ac:dyDescent="0.2">
      <c r="A1139" s="358"/>
      <c r="B1139" s="351" t="s">
        <v>1861</v>
      </c>
      <c r="C1139" s="352" t="s">
        <v>1562</v>
      </c>
      <c r="D1139" s="352" t="s">
        <v>86</v>
      </c>
      <c r="E1139" s="358"/>
      <c r="F1139" s="38"/>
      <c r="G1139" s="359"/>
      <c r="H1139" s="354">
        <v>46003.460439814815</v>
      </c>
      <c r="I1139" s="41"/>
      <c r="J1139" s="41"/>
      <c r="K1139" s="358"/>
      <c r="L1139" s="355">
        <v>952000</v>
      </c>
      <c r="M1139" s="350">
        <v>45992</v>
      </c>
    </row>
    <row r="1140" spans="1:13" ht="38.25" x14ac:dyDescent="0.2">
      <c r="A1140" s="358"/>
      <c r="B1140" s="352" t="s">
        <v>1862</v>
      </c>
      <c r="C1140" s="352" t="s">
        <v>1562</v>
      </c>
      <c r="D1140" s="352" t="s">
        <v>86</v>
      </c>
      <c r="E1140" s="358"/>
      <c r="F1140" s="38"/>
      <c r="G1140" s="359"/>
      <c r="H1140" s="356">
        <v>46003.447083333333</v>
      </c>
      <c r="I1140" s="41"/>
      <c r="J1140" s="41"/>
      <c r="K1140" s="358"/>
      <c r="L1140" s="357">
        <v>719783.4</v>
      </c>
      <c r="M1140" s="350">
        <v>45992</v>
      </c>
    </row>
    <row r="1141" spans="1:13" ht="38.25" x14ac:dyDescent="0.2">
      <c r="A1141" s="358"/>
      <c r="B1141" s="351" t="s">
        <v>1863</v>
      </c>
      <c r="C1141" s="352" t="s">
        <v>1562</v>
      </c>
      <c r="D1141" s="352" t="s">
        <v>86</v>
      </c>
      <c r="E1141" s="358"/>
      <c r="F1141" s="38"/>
      <c r="G1141" s="359"/>
      <c r="H1141" s="354">
        <v>46003.395567129628</v>
      </c>
      <c r="I1141" s="41"/>
      <c r="J1141" s="41"/>
      <c r="K1141" s="358"/>
      <c r="L1141" s="355">
        <v>620893.21</v>
      </c>
      <c r="M1141" s="350">
        <v>45992</v>
      </c>
    </row>
    <row r="1142" spans="1:13" ht="38.25" x14ac:dyDescent="0.2">
      <c r="A1142" s="358"/>
      <c r="B1142" s="352" t="s">
        <v>1864</v>
      </c>
      <c r="C1142" s="352" t="s">
        <v>1562</v>
      </c>
      <c r="D1142" s="352" t="s">
        <v>86</v>
      </c>
      <c r="E1142" s="358"/>
      <c r="F1142" s="38"/>
      <c r="G1142" s="359"/>
      <c r="H1142" s="356">
        <v>46003.370092592595</v>
      </c>
      <c r="I1142" s="41"/>
      <c r="J1142" s="41"/>
      <c r="K1142" s="358"/>
      <c r="L1142" s="357">
        <v>438039</v>
      </c>
      <c r="M1142" s="350">
        <v>45992</v>
      </c>
    </row>
    <row r="1143" spans="1:13" ht="38.25" x14ac:dyDescent="0.2">
      <c r="A1143" s="358"/>
      <c r="B1143" s="351" t="s">
        <v>1865</v>
      </c>
      <c r="C1143" s="352" t="s">
        <v>1562</v>
      </c>
      <c r="D1143" s="352" t="s">
        <v>86</v>
      </c>
      <c r="E1143" s="358"/>
      <c r="F1143" s="38"/>
      <c r="G1143" s="359"/>
      <c r="H1143" s="354">
        <v>46003.366550925923</v>
      </c>
      <c r="I1143" s="41"/>
      <c r="J1143" s="41"/>
      <c r="K1143" s="358"/>
      <c r="L1143" s="355">
        <v>4998000</v>
      </c>
      <c r="M1143" s="350">
        <v>45992</v>
      </c>
    </row>
    <row r="1144" spans="1:13" ht="38.25" x14ac:dyDescent="0.2">
      <c r="A1144" s="358"/>
      <c r="B1144" s="352" t="s">
        <v>1866</v>
      </c>
      <c r="C1144" s="352" t="s">
        <v>1562</v>
      </c>
      <c r="D1144" s="352" t="s">
        <v>86</v>
      </c>
      <c r="E1144" s="358"/>
      <c r="F1144" s="38"/>
      <c r="G1144" s="359"/>
      <c r="H1144" s="356">
        <v>46003.355231481481</v>
      </c>
      <c r="I1144" s="41"/>
      <c r="J1144" s="41"/>
      <c r="K1144" s="358"/>
      <c r="L1144" s="357">
        <v>5355214.2</v>
      </c>
      <c r="M1144" s="350">
        <v>45992</v>
      </c>
    </row>
    <row r="1145" spans="1:13" x14ac:dyDescent="0.2">
      <c r="A1145" s="358"/>
      <c r="B1145" s="351" t="s">
        <v>1867</v>
      </c>
      <c r="C1145" s="352" t="s">
        <v>0</v>
      </c>
      <c r="D1145" s="352" t="s">
        <v>0</v>
      </c>
      <c r="E1145" s="358"/>
      <c r="F1145" s="38"/>
      <c r="G1145" s="359"/>
      <c r="H1145" s="354">
        <v>46002.70417824074</v>
      </c>
      <c r="I1145" s="41"/>
      <c r="J1145" s="41"/>
      <c r="K1145" s="358"/>
      <c r="L1145" s="355">
        <v>53990300</v>
      </c>
      <c r="M1145" s="350">
        <v>45992</v>
      </c>
    </row>
    <row r="1146" spans="1:13" ht="38.25" x14ac:dyDescent="0.2">
      <c r="A1146" s="358"/>
      <c r="B1146" s="352" t="s">
        <v>1868</v>
      </c>
      <c r="C1146" s="352" t="s">
        <v>1562</v>
      </c>
      <c r="D1146" s="352" t="s">
        <v>86</v>
      </c>
      <c r="E1146" s="358"/>
      <c r="F1146" s="38"/>
      <c r="G1146" s="359"/>
      <c r="H1146" s="356">
        <v>46002.703090277777</v>
      </c>
      <c r="I1146" s="41"/>
      <c r="J1146" s="41"/>
      <c r="K1146" s="358"/>
      <c r="L1146" s="357">
        <v>5609334</v>
      </c>
      <c r="M1146" s="350">
        <v>45992</v>
      </c>
    </row>
    <row r="1147" spans="1:13" ht="38.25" x14ac:dyDescent="0.2">
      <c r="A1147" s="358"/>
      <c r="B1147" s="351" t="s">
        <v>1869</v>
      </c>
      <c r="C1147" s="352" t="s">
        <v>1562</v>
      </c>
      <c r="D1147" s="352" t="s">
        <v>86</v>
      </c>
      <c r="E1147" s="358"/>
      <c r="F1147" s="38"/>
      <c r="G1147" s="359"/>
      <c r="H1147" s="354">
        <v>46002.696435185186</v>
      </c>
      <c r="I1147" s="41"/>
      <c r="J1147" s="41"/>
      <c r="K1147" s="358"/>
      <c r="L1147" s="355">
        <v>775646.76</v>
      </c>
      <c r="M1147" s="350">
        <v>45992</v>
      </c>
    </row>
    <row r="1148" spans="1:13" ht="38.25" x14ac:dyDescent="0.2">
      <c r="A1148" s="358"/>
      <c r="B1148" s="352" t="s">
        <v>1870</v>
      </c>
      <c r="C1148" s="352" t="s">
        <v>1562</v>
      </c>
      <c r="D1148" s="352" t="s">
        <v>86</v>
      </c>
      <c r="E1148" s="358"/>
      <c r="F1148" s="38"/>
      <c r="G1148" s="359"/>
      <c r="H1148" s="356">
        <v>46002.693854166668</v>
      </c>
      <c r="I1148" s="41"/>
      <c r="J1148" s="41"/>
      <c r="K1148" s="358"/>
      <c r="L1148" s="357">
        <v>3349999.94</v>
      </c>
      <c r="M1148" s="350">
        <v>45992</v>
      </c>
    </row>
    <row r="1149" spans="1:13" x14ac:dyDescent="0.2">
      <c r="A1149" s="358"/>
      <c r="B1149" s="351" t="s">
        <v>1871</v>
      </c>
      <c r="C1149" s="352" t="s">
        <v>0</v>
      </c>
      <c r="D1149" s="352" t="s">
        <v>0</v>
      </c>
      <c r="E1149" s="358"/>
      <c r="F1149" s="38"/>
      <c r="G1149" s="359"/>
      <c r="H1149" s="354">
        <v>46002.686145833337</v>
      </c>
      <c r="I1149" s="41"/>
      <c r="J1149" s="41"/>
      <c r="K1149" s="358"/>
      <c r="L1149" s="355">
        <v>16999999.66</v>
      </c>
      <c r="M1149" s="350">
        <v>45992</v>
      </c>
    </row>
    <row r="1150" spans="1:13" ht="38.25" x14ac:dyDescent="0.2">
      <c r="A1150" s="358"/>
      <c r="B1150" s="352" t="s">
        <v>1872</v>
      </c>
      <c r="C1150" s="352" t="s">
        <v>1562</v>
      </c>
      <c r="D1150" s="352" t="s">
        <v>86</v>
      </c>
      <c r="E1150" s="358"/>
      <c r="F1150" s="38"/>
      <c r="G1150" s="359"/>
      <c r="H1150" s="356">
        <v>46002.674108796295</v>
      </c>
      <c r="I1150" s="41"/>
      <c r="J1150" s="41"/>
      <c r="K1150" s="358"/>
      <c r="L1150" s="357">
        <v>953190</v>
      </c>
      <c r="M1150" s="350">
        <v>45992</v>
      </c>
    </row>
    <row r="1151" spans="1:13" ht="38.25" x14ac:dyDescent="0.2">
      <c r="A1151" s="358"/>
      <c r="B1151" s="351" t="s">
        <v>1873</v>
      </c>
      <c r="C1151" s="352" t="s">
        <v>1562</v>
      </c>
      <c r="D1151" s="352" t="s">
        <v>86</v>
      </c>
      <c r="E1151" s="358"/>
      <c r="F1151" s="38"/>
      <c r="G1151" s="359"/>
      <c r="H1151" s="354">
        <v>46002.673796296294</v>
      </c>
      <c r="I1151" s="41"/>
      <c r="J1151" s="41"/>
      <c r="K1151" s="358"/>
      <c r="L1151" s="355">
        <v>1765960</v>
      </c>
      <c r="M1151" s="350">
        <v>45992</v>
      </c>
    </row>
    <row r="1152" spans="1:13" ht="38.25" x14ac:dyDescent="0.2">
      <c r="A1152" s="358"/>
      <c r="B1152" s="352" t="s">
        <v>1874</v>
      </c>
      <c r="C1152" s="352" t="s">
        <v>1562</v>
      </c>
      <c r="D1152" s="352" t="s">
        <v>86</v>
      </c>
      <c r="E1152" s="358"/>
      <c r="F1152" s="38"/>
      <c r="G1152" s="359"/>
      <c r="H1152" s="356">
        <v>46002.65048611111</v>
      </c>
      <c r="I1152" s="41"/>
      <c r="J1152" s="41"/>
      <c r="K1152" s="358"/>
      <c r="L1152" s="357">
        <v>508725</v>
      </c>
      <c r="M1152" s="350">
        <v>45992</v>
      </c>
    </row>
    <row r="1153" spans="1:13" ht="38.25" x14ac:dyDescent="0.2">
      <c r="A1153" s="358"/>
      <c r="B1153" s="351" t="s">
        <v>1875</v>
      </c>
      <c r="C1153" s="352" t="s">
        <v>1562</v>
      </c>
      <c r="D1153" s="352" t="s">
        <v>86</v>
      </c>
      <c r="E1153" s="358"/>
      <c r="F1153" s="38"/>
      <c r="G1153" s="359"/>
      <c r="H1153" s="354">
        <v>46002.644618055558</v>
      </c>
      <c r="I1153" s="41"/>
      <c r="J1153" s="41"/>
      <c r="K1153" s="358"/>
      <c r="L1153" s="355">
        <v>952000</v>
      </c>
      <c r="M1153" s="350">
        <v>45992</v>
      </c>
    </row>
    <row r="1154" spans="1:13" ht="38.25" x14ac:dyDescent="0.2">
      <c r="A1154" s="358"/>
      <c r="B1154" s="352" t="s">
        <v>1876</v>
      </c>
      <c r="C1154" s="352" t="s">
        <v>1562</v>
      </c>
      <c r="D1154" s="352" t="s">
        <v>86</v>
      </c>
      <c r="E1154" s="358"/>
      <c r="F1154" s="38"/>
      <c r="G1154" s="359"/>
      <c r="H1154" s="356">
        <v>46002.642928240741</v>
      </c>
      <c r="I1154" s="41"/>
      <c r="J1154" s="41"/>
      <c r="K1154" s="358"/>
      <c r="L1154" s="357">
        <v>578935</v>
      </c>
      <c r="M1154" s="350">
        <v>45992</v>
      </c>
    </row>
    <row r="1155" spans="1:13" ht="38.25" x14ac:dyDescent="0.2">
      <c r="A1155" s="358"/>
      <c r="B1155" s="351" t="s">
        <v>1877</v>
      </c>
      <c r="C1155" s="352" t="s">
        <v>1562</v>
      </c>
      <c r="D1155" s="352" t="s">
        <v>86</v>
      </c>
      <c r="E1155" s="358"/>
      <c r="F1155" s="38"/>
      <c r="G1155" s="359"/>
      <c r="H1155" s="354">
        <v>46002.575856481482</v>
      </c>
      <c r="I1155" s="41"/>
      <c r="J1155" s="41"/>
      <c r="K1155" s="358"/>
      <c r="L1155" s="355">
        <v>1350000.26</v>
      </c>
      <c r="M1155" s="350">
        <v>45992</v>
      </c>
    </row>
    <row r="1156" spans="1:13" ht="38.25" x14ac:dyDescent="0.2">
      <c r="A1156" s="358"/>
      <c r="B1156" s="352" t="s">
        <v>1878</v>
      </c>
      <c r="C1156" s="352" t="s">
        <v>1562</v>
      </c>
      <c r="D1156" s="352" t="s">
        <v>86</v>
      </c>
      <c r="E1156" s="358"/>
      <c r="F1156" s="38"/>
      <c r="G1156" s="359"/>
      <c r="H1156" s="356">
        <v>46002.548125000001</v>
      </c>
      <c r="I1156" s="41"/>
      <c r="J1156" s="41"/>
      <c r="K1156" s="358"/>
      <c r="L1156" s="357">
        <v>822216.22</v>
      </c>
      <c r="M1156" s="350">
        <v>45992</v>
      </c>
    </row>
    <row r="1157" spans="1:13" x14ac:dyDescent="0.2">
      <c r="A1157" s="358"/>
      <c r="B1157" s="351" t="s">
        <v>1879</v>
      </c>
      <c r="C1157" s="351" t="s">
        <v>42</v>
      </c>
      <c r="D1157" s="121" t="s">
        <v>42</v>
      </c>
      <c r="E1157" s="358"/>
      <c r="F1157" s="38"/>
      <c r="G1157" s="359"/>
      <c r="H1157" s="354">
        <v>46002.521192129629</v>
      </c>
      <c r="I1157" s="41"/>
      <c r="J1157" s="41"/>
      <c r="K1157" s="358"/>
      <c r="L1157" s="355">
        <v>5085798.2</v>
      </c>
      <c r="M1157" s="350">
        <v>45992</v>
      </c>
    </row>
    <row r="1158" spans="1:13" ht="38.25" x14ac:dyDescent="0.2">
      <c r="A1158" s="358"/>
      <c r="B1158" s="352" t="s">
        <v>1880</v>
      </c>
      <c r="C1158" s="352" t="s">
        <v>1562</v>
      </c>
      <c r="D1158" s="352" t="s">
        <v>86</v>
      </c>
      <c r="E1158" s="358"/>
      <c r="F1158" s="38"/>
      <c r="G1158" s="359"/>
      <c r="H1158" s="356">
        <v>46002.518761574072</v>
      </c>
      <c r="I1158" s="41"/>
      <c r="J1158" s="41"/>
      <c r="K1158" s="358"/>
      <c r="L1158" s="357">
        <v>200277</v>
      </c>
      <c r="M1158" s="350">
        <v>45992</v>
      </c>
    </row>
    <row r="1159" spans="1:13" ht="38.25" x14ac:dyDescent="0.2">
      <c r="A1159" s="358"/>
      <c r="B1159" s="352" t="s">
        <v>1881</v>
      </c>
      <c r="C1159" s="352" t="s">
        <v>1562</v>
      </c>
      <c r="D1159" s="352" t="s">
        <v>86</v>
      </c>
      <c r="E1159" s="358"/>
      <c r="F1159" s="38"/>
      <c r="G1159" s="359"/>
      <c r="H1159" s="356">
        <v>46002.497060185182</v>
      </c>
      <c r="I1159" s="41"/>
      <c r="J1159" s="41"/>
      <c r="K1159" s="358"/>
      <c r="L1159" s="357">
        <v>149940</v>
      </c>
      <c r="M1159" s="350">
        <v>45992</v>
      </c>
    </row>
    <row r="1160" spans="1:13" ht="38.25" x14ac:dyDescent="0.2">
      <c r="A1160" s="358"/>
      <c r="B1160" s="351" t="s">
        <v>1882</v>
      </c>
      <c r="C1160" s="352" t="s">
        <v>1562</v>
      </c>
      <c r="D1160" s="352" t="s">
        <v>86</v>
      </c>
      <c r="E1160" s="358"/>
      <c r="F1160" s="38"/>
      <c r="G1160" s="359"/>
      <c r="H1160" s="354">
        <v>46002.492777777778</v>
      </c>
      <c r="I1160" s="41"/>
      <c r="J1160" s="41"/>
      <c r="K1160" s="358"/>
      <c r="L1160" s="355">
        <v>976395</v>
      </c>
      <c r="M1160" s="350">
        <v>45992</v>
      </c>
    </row>
    <row r="1161" spans="1:13" ht="38.25" x14ac:dyDescent="0.2">
      <c r="A1161" s="358"/>
      <c r="B1161" s="351" t="s">
        <v>1883</v>
      </c>
      <c r="C1161" s="352" t="s">
        <v>1562</v>
      </c>
      <c r="D1161" s="352" t="s">
        <v>86</v>
      </c>
      <c r="E1161" s="358"/>
      <c r="F1161" s="38"/>
      <c r="G1161" s="359"/>
      <c r="H1161" s="354">
        <v>46002.447881944441</v>
      </c>
      <c r="I1161" s="41"/>
      <c r="J1161" s="41"/>
      <c r="K1161" s="358"/>
      <c r="L1161" s="355">
        <v>337340.01</v>
      </c>
      <c r="M1161" s="350">
        <v>45992</v>
      </c>
    </row>
    <row r="1162" spans="1:13" ht="38.25" x14ac:dyDescent="0.2">
      <c r="A1162" s="358"/>
      <c r="B1162" s="352" t="s">
        <v>1884</v>
      </c>
      <c r="C1162" s="352" t="s">
        <v>1562</v>
      </c>
      <c r="D1162" s="352" t="s">
        <v>86</v>
      </c>
      <c r="E1162" s="358"/>
      <c r="F1162" s="38"/>
      <c r="G1162" s="359"/>
      <c r="H1162" s="356">
        <v>46002.427847222221</v>
      </c>
      <c r="I1162" s="41"/>
      <c r="J1162" s="41"/>
      <c r="K1162" s="358"/>
      <c r="L1162" s="357">
        <v>449820</v>
      </c>
      <c r="M1162" s="350">
        <v>45992</v>
      </c>
    </row>
    <row r="1163" spans="1:13" ht="38.25" x14ac:dyDescent="0.2">
      <c r="A1163" s="358"/>
      <c r="B1163" s="351" t="s">
        <v>1885</v>
      </c>
      <c r="C1163" s="352" t="s">
        <v>1562</v>
      </c>
      <c r="D1163" s="352" t="s">
        <v>86</v>
      </c>
      <c r="E1163" s="358"/>
      <c r="F1163" s="38"/>
      <c r="G1163" s="359"/>
      <c r="H1163" s="354">
        <v>46002.422523148147</v>
      </c>
      <c r="I1163" s="41"/>
      <c r="J1163" s="41"/>
      <c r="K1163" s="358"/>
      <c r="L1163" s="355">
        <v>2614430</v>
      </c>
      <c r="M1163" s="350">
        <v>45992</v>
      </c>
    </row>
    <row r="1164" spans="1:13" x14ac:dyDescent="0.2">
      <c r="A1164" s="358"/>
      <c r="B1164" s="352" t="s">
        <v>1886</v>
      </c>
      <c r="C1164" s="351" t="s">
        <v>42</v>
      </c>
      <c r="D1164" s="121" t="s">
        <v>42</v>
      </c>
      <c r="E1164" s="358"/>
      <c r="F1164" s="38"/>
      <c r="G1164" s="359"/>
      <c r="H1164" s="356">
        <v>46002.416481481479</v>
      </c>
      <c r="I1164" s="41"/>
      <c r="J1164" s="41"/>
      <c r="K1164" s="358"/>
      <c r="L1164" s="357">
        <v>2437120</v>
      </c>
      <c r="M1164" s="350">
        <v>45992</v>
      </c>
    </row>
    <row r="1165" spans="1:13" x14ac:dyDescent="0.2">
      <c r="A1165" s="358"/>
      <c r="B1165" s="351" t="s">
        <v>1887</v>
      </c>
      <c r="C1165" s="351" t="s">
        <v>42</v>
      </c>
      <c r="D1165" s="121" t="s">
        <v>42</v>
      </c>
      <c r="E1165" s="358"/>
      <c r="F1165" s="38"/>
      <c r="G1165" s="359"/>
      <c r="H1165" s="354">
        <v>46002.398113425923</v>
      </c>
      <c r="I1165" s="41"/>
      <c r="J1165" s="41"/>
      <c r="K1165" s="358"/>
      <c r="L1165" s="355">
        <v>1071000</v>
      </c>
      <c r="M1165" s="350">
        <v>45992</v>
      </c>
    </row>
    <row r="1166" spans="1:13" ht="38.25" x14ac:dyDescent="0.2">
      <c r="A1166" s="358"/>
      <c r="B1166" s="352" t="s">
        <v>1888</v>
      </c>
      <c r="C1166" s="352" t="s">
        <v>1562</v>
      </c>
      <c r="D1166" s="352" t="s">
        <v>86</v>
      </c>
      <c r="E1166" s="358"/>
      <c r="F1166" s="38"/>
      <c r="G1166" s="359"/>
      <c r="H1166" s="356">
        <v>46002.393275462964</v>
      </c>
      <c r="I1166" s="41"/>
      <c r="J1166" s="41"/>
      <c r="K1166" s="358"/>
      <c r="L1166" s="357">
        <v>1174000</v>
      </c>
      <c r="M1166" s="350">
        <v>45992</v>
      </c>
    </row>
    <row r="1167" spans="1:13" ht="38.25" x14ac:dyDescent="0.2">
      <c r="A1167" s="358"/>
      <c r="B1167" s="351" t="s">
        <v>1889</v>
      </c>
      <c r="C1167" s="352" t="s">
        <v>1562</v>
      </c>
      <c r="D1167" s="352" t="s">
        <v>86</v>
      </c>
      <c r="E1167" s="358"/>
      <c r="F1167" s="38"/>
      <c r="G1167" s="359"/>
      <c r="H1167" s="354">
        <v>46002.386550925927</v>
      </c>
      <c r="I1167" s="41"/>
      <c r="J1167" s="41"/>
      <c r="K1167" s="358"/>
      <c r="L1167" s="355">
        <v>1585300.15</v>
      </c>
      <c r="M1167" s="350">
        <v>45992</v>
      </c>
    </row>
    <row r="1168" spans="1:13" ht="38.25" x14ac:dyDescent="0.2">
      <c r="A1168" s="358"/>
      <c r="B1168" s="352" t="s">
        <v>1890</v>
      </c>
      <c r="C1168" s="352" t="s">
        <v>1562</v>
      </c>
      <c r="D1168" s="352" t="s">
        <v>86</v>
      </c>
      <c r="E1168" s="358"/>
      <c r="F1168" s="38"/>
      <c r="G1168" s="359"/>
      <c r="H1168" s="356">
        <v>46002.38590277778</v>
      </c>
      <c r="I1168" s="41"/>
      <c r="J1168" s="41"/>
      <c r="K1168" s="358"/>
      <c r="L1168" s="357">
        <v>3665200</v>
      </c>
      <c r="M1168" s="350">
        <v>45992</v>
      </c>
    </row>
    <row r="1169" spans="1:13" x14ac:dyDescent="0.2">
      <c r="A1169" s="358"/>
      <c r="B1169" s="351" t="s">
        <v>1891</v>
      </c>
      <c r="C1169" s="351" t="s">
        <v>42</v>
      </c>
      <c r="D1169" s="121" t="s">
        <v>42</v>
      </c>
      <c r="E1169" s="358"/>
      <c r="F1169" s="38"/>
      <c r="G1169" s="359"/>
      <c r="H1169" s="354">
        <v>46002.385243055556</v>
      </c>
      <c r="I1169" s="41"/>
      <c r="J1169" s="41"/>
      <c r="K1169" s="358"/>
      <c r="L1169" s="355">
        <v>584680.31999999995</v>
      </c>
      <c r="M1169" s="350">
        <v>45992</v>
      </c>
    </row>
    <row r="1170" spans="1:13" ht="38.25" x14ac:dyDescent="0.2">
      <c r="A1170" s="358"/>
      <c r="B1170" s="352" t="s">
        <v>1892</v>
      </c>
      <c r="C1170" s="352" t="s">
        <v>1562</v>
      </c>
      <c r="D1170" s="352" t="s">
        <v>86</v>
      </c>
      <c r="E1170" s="358"/>
      <c r="F1170" s="38"/>
      <c r="G1170" s="359"/>
      <c r="H1170" s="356">
        <v>46002.382789351854</v>
      </c>
      <c r="I1170" s="41"/>
      <c r="J1170" s="41"/>
      <c r="K1170" s="358"/>
      <c r="L1170" s="357">
        <v>654500</v>
      </c>
      <c r="M1170" s="350">
        <v>45992</v>
      </c>
    </row>
    <row r="1171" spans="1:13" ht="38.25" x14ac:dyDescent="0.2">
      <c r="A1171" s="358"/>
      <c r="B1171" s="351" t="s">
        <v>1893</v>
      </c>
      <c r="C1171" s="351" t="s">
        <v>1565</v>
      </c>
      <c r="D1171" s="352" t="s">
        <v>86</v>
      </c>
      <c r="E1171" s="358"/>
      <c r="F1171" s="38"/>
      <c r="G1171" s="359"/>
      <c r="H1171" s="354">
        <v>46002.37363425926</v>
      </c>
      <c r="I1171" s="41"/>
      <c r="J1171" s="41"/>
      <c r="K1171" s="358"/>
      <c r="L1171" s="355">
        <v>2100000</v>
      </c>
      <c r="M1171" s="350">
        <v>45992</v>
      </c>
    </row>
    <row r="1172" spans="1:13" ht="38.25" x14ac:dyDescent="0.2">
      <c r="A1172" s="358"/>
      <c r="B1172" s="352" t="s">
        <v>1894</v>
      </c>
      <c r="C1172" s="352" t="s">
        <v>1562</v>
      </c>
      <c r="D1172" s="352" t="s">
        <v>86</v>
      </c>
      <c r="E1172" s="358"/>
      <c r="F1172" s="38"/>
      <c r="G1172" s="359"/>
      <c r="H1172" s="356">
        <v>46002.367372685185</v>
      </c>
      <c r="I1172" s="41"/>
      <c r="J1172" s="41"/>
      <c r="K1172" s="358"/>
      <c r="L1172" s="357">
        <v>1880200</v>
      </c>
      <c r="M1172" s="350">
        <v>45992</v>
      </c>
    </row>
    <row r="1173" spans="1:13" ht="38.25" x14ac:dyDescent="0.2">
      <c r="A1173" s="358"/>
      <c r="B1173" s="351" t="s">
        <v>1895</v>
      </c>
      <c r="C1173" s="352" t="s">
        <v>1562</v>
      </c>
      <c r="D1173" s="352" t="s">
        <v>86</v>
      </c>
      <c r="E1173" s="358"/>
      <c r="F1173" s="38"/>
      <c r="G1173" s="359"/>
      <c r="H1173" s="354">
        <v>46002.362118055556</v>
      </c>
      <c r="I1173" s="41"/>
      <c r="J1173" s="41"/>
      <c r="K1173" s="358"/>
      <c r="L1173" s="355">
        <v>4580000.5999999996</v>
      </c>
      <c r="M1173" s="350">
        <v>45992</v>
      </c>
    </row>
    <row r="1174" spans="1:13" ht="38.25" x14ac:dyDescent="0.2">
      <c r="A1174" s="358"/>
      <c r="B1174" s="352" t="s">
        <v>1896</v>
      </c>
      <c r="C1174" s="352" t="s">
        <v>1562</v>
      </c>
      <c r="D1174" s="352" t="s">
        <v>86</v>
      </c>
      <c r="E1174" s="358"/>
      <c r="F1174" s="38"/>
      <c r="G1174" s="359"/>
      <c r="H1174" s="356">
        <v>46002.351875</v>
      </c>
      <c r="I1174" s="41"/>
      <c r="J1174" s="41"/>
      <c r="K1174" s="358"/>
      <c r="L1174" s="357">
        <v>399840</v>
      </c>
      <c r="M1174" s="350">
        <v>45992</v>
      </c>
    </row>
    <row r="1175" spans="1:13" ht="38.25" x14ac:dyDescent="0.2">
      <c r="A1175" s="358"/>
      <c r="B1175" s="352" t="s">
        <v>1897</v>
      </c>
      <c r="C1175" s="352" t="s">
        <v>1562</v>
      </c>
      <c r="D1175" s="352" t="s">
        <v>86</v>
      </c>
      <c r="E1175" s="358"/>
      <c r="F1175" s="38"/>
      <c r="G1175" s="359"/>
      <c r="H1175" s="356">
        <v>46002.328842592593</v>
      </c>
      <c r="I1175" s="41"/>
      <c r="J1175" s="41"/>
      <c r="K1175" s="358"/>
      <c r="L1175" s="357">
        <v>1963500</v>
      </c>
      <c r="M1175" s="350">
        <v>45992</v>
      </c>
    </row>
    <row r="1176" spans="1:13" ht="38.25" x14ac:dyDescent="0.2">
      <c r="A1176" s="358"/>
      <c r="B1176" s="352" t="s">
        <v>1898</v>
      </c>
      <c r="C1176" s="352" t="s">
        <v>1562</v>
      </c>
      <c r="D1176" s="352" t="s">
        <v>86</v>
      </c>
      <c r="E1176" s="358"/>
      <c r="F1176" s="38"/>
      <c r="G1176" s="359"/>
      <c r="H1176" s="356">
        <v>46002.299398148149</v>
      </c>
      <c r="I1176" s="41"/>
      <c r="J1176" s="41"/>
      <c r="K1176" s="358"/>
      <c r="L1176" s="357">
        <v>131155.85</v>
      </c>
      <c r="M1176" s="350">
        <v>45992</v>
      </c>
    </row>
    <row r="1177" spans="1:13" ht="38.25" x14ac:dyDescent="0.2">
      <c r="A1177" s="358"/>
      <c r="B1177" s="351" t="s">
        <v>1899</v>
      </c>
      <c r="C1177" s="352" t="s">
        <v>1562</v>
      </c>
      <c r="D1177" s="352" t="s">
        <v>86</v>
      </c>
      <c r="E1177" s="358"/>
      <c r="F1177" s="38"/>
      <c r="G1177" s="359"/>
      <c r="H1177" s="354">
        <v>46001.879062499997</v>
      </c>
      <c r="I1177" s="41"/>
      <c r="J1177" s="41"/>
      <c r="K1177" s="358"/>
      <c r="L1177" s="355">
        <v>1106711.8999999999</v>
      </c>
      <c r="M1177" s="350">
        <v>45992</v>
      </c>
    </row>
    <row r="1178" spans="1:13" ht="38.25" x14ac:dyDescent="0.2">
      <c r="A1178" s="358"/>
      <c r="B1178" s="352" t="s">
        <v>1900</v>
      </c>
      <c r="C1178" s="352" t="s">
        <v>1562</v>
      </c>
      <c r="D1178" s="352" t="s">
        <v>86</v>
      </c>
      <c r="E1178" s="358"/>
      <c r="F1178" s="38"/>
      <c r="G1178" s="359"/>
      <c r="H1178" s="356">
        <v>46001.839398148149</v>
      </c>
      <c r="I1178" s="41"/>
      <c r="J1178" s="41"/>
      <c r="K1178" s="358"/>
      <c r="L1178" s="357">
        <v>1297100</v>
      </c>
      <c r="M1178" s="350">
        <v>45992</v>
      </c>
    </row>
    <row r="1179" spans="1:13" ht="38.25" x14ac:dyDescent="0.2">
      <c r="A1179" s="358"/>
      <c r="B1179" s="351" t="s">
        <v>1901</v>
      </c>
      <c r="C1179" s="352" t="s">
        <v>1562</v>
      </c>
      <c r="D1179" s="352" t="s">
        <v>86</v>
      </c>
      <c r="E1179" s="358"/>
      <c r="F1179" s="38"/>
      <c r="G1179" s="359"/>
      <c r="H1179" s="354">
        <v>46001.8278125</v>
      </c>
      <c r="I1179" s="41"/>
      <c r="J1179" s="41"/>
      <c r="K1179" s="358"/>
      <c r="L1179" s="355">
        <v>305356.38</v>
      </c>
      <c r="M1179" s="350">
        <v>45992</v>
      </c>
    </row>
    <row r="1180" spans="1:13" ht="38.25" x14ac:dyDescent="0.2">
      <c r="A1180" s="358"/>
      <c r="B1180" s="352" t="s">
        <v>1902</v>
      </c>
      <c r="C1180" s="352" t="s">
        <v>1562</v>
      </c>
      <c r="D1180" s="352" t="s">
        <v>86</v>
      </c>
      <c r="E1180" s="358"/>
      <c r="F1180" s="38"/>
      <c r="G1180" s="359"/>
      <c r="H1180" s="356">
        <v>46001.772847222222</v>
      </c>
      <c r="I1180" s="41"/>
      <c r="J1180" s="41"/>
      <c r="K1180" s="358"/>
      <c r="L1180" s="357">
        <v>357000</v>
      </c>
      <c r="M1180" s="350">
        <v>45992</v>
      </c>
    </row>
    <row r="1181" spans="1:13" ht="38.25" x14ac:dyDescent="0.2">
      <c r="A1181" s="358"/>
      <c r="B1181" s="351" t="s">
        <v>1903</v>
      </c>
      <c r="C1181" s="352" t="s">
        <v>1562</v>
      </c>
      <c r="D1181" s="352" t="s">
        <v>86</v>
      </c>
      <c r="E1181" s="358"/>
      <c r="F1181" s="38"/>
      <c r="G1181" s="359"/>
      <c r="H1181" s="354">
        <v>46001.75167824074</v>
      </c>
      <c r="I1181" s="41"/>
      <c r="J1181" s="41"/>
      <c r="K1181" s="358"/>
      <c r="L1181" s="355">
        <v>2893584.96</v>
      </c>
      <c r="M1181" s="350">
        <v>45992</v>
      </c>
    </row>
    <row r="1182" spans="1:13" ht="38.25" x14ac:dyDescent="0.2">
      <c r="A1182" s="358"/>
      <c r="B1182" s="352" t="s">
        <v>1904</v>
      </c>
      <c r="C1182" s="352" t="s">
        <v>1562</v>
      </c>
      <c r="D1182" s="352" t="s">
        <v>86</v>
      </c>
      <c r="E1182" s="358"/>
      <c r="F1182" s="38"/>
      <c r="G1182" s="359"/>
      <c r="H1182" s="356">
        <v>46001.748854166668</v>
      </c>
      <c r="I1182" s="41"/>
      <c r="J1182" s="41"/>
      <c r="K1182" s="358"/>
      <c r="L1182" s="357">
        <v>239989.68</v>
      </c>
      <c r="M1182" s="350">
        <v>45992</v>
      </c>
    </row>
    <row r="1183" spans="1:13" ht="38.25" x14ac:dyDescent="0.2">
      <c r="A1183" s="358"/>
      <c r="B1183" s="351" t="s">
        <v>1905</v>
      </c>
      <c r="C1183" s="352" t="s">
        <v>1562</v>
      </c>
      <c r="D1183" s="352" t="s">
        <v>86</v>
      </c>
      <c r="E1183" s="358"/>
      <c r="F1183" s="38"/>
      <c r="G1183" s="359"/>
      <c r="H1183" s="354">
        <v>46001.719386574077</v>
      </c>
      <c r="I1183" s="41"/>
      <c r="J1183" s="41"/>
      <c r="K1183" s="358"/>
      <c r="L1183" s="355">
        <v>775523</v>
      </c>
      <c r="M1183" s="350">
        <v>45992</v>
      </c>
    </row>
    <row r="1184" spans="1:13" ht="38.25" x14ac:dyDescent="0.2">
      <c r="A1184" s="358"/>
      <c r="B1184" s="351" t="s">
        <v>1906</v>
      </c>
      <c r="C1184" s="351" t="s">
        <v>1565</v>
      </c>
      <c r="D1184" s="352" t="s">
        <v>86</v>
      </c>
      <c r="E1184" s="358"/>
      <c r="F1184" s="38"/>
      <c r="G1184" s="359"/>
      <c r="H1184" s="354">
        <v>46001.700277777774</v>
      </c>
      <c r="I1184" s="41"/>
      <c r="J1184" s="41"/>
      <c r="K1184" s="358"/>
      <c r="L1184" s="355">
        <v>2110405.5</v>
      </c>
      <c r="M1184" s="350">
        <v>45992</v>
      </c>
    </row>
    <row r="1185" spans="1:13" ht="38.25" x14ac:dyDescent="0.2">
      <c r="A1185" s="358"/>
      <c r="B1185" s="352" t="s">
        <v>1907</v>
      </c>
      <c r="C1185" s="351" t="s">
        <v>1565</v>
      </c>
      <c r="D1185" s="352" t="s">
        <v>86</v>
      </c>
      <c r="E1185" s="358"/>
      <c r="F1185" s="38"/>
      <c r="G1185" s="359"/>
      <c r="H1185" s="356">
        <v>46001.698078703703</v>
      </c>
      <c r="I1185" s="41"/>
      <c r="J1185" s="41"/>
      <c r="K1185" s="358"/>
      <c r="L1185" s="357">
        <v>2193836.4</v>
      </c>
      <c r="M1185" s="350">
        <v>45992</v>
      </c>
    </row>
    <row r="1186" spans="1:13" ht="38.25" x14ac:dyDescent="0.2">
      <c r="A1186" s="358"/>
      <c r="B1186" s="351" t="s">
        <v>1908</v>
      </c>
      <c r="C1186" s="352" t="s">
        <v>1562</v>
      </c>
      <c r="D1186" s="352" t="s">
        <v>86</v>
      </c>
      <c r="E1186" s="358"/>
      <c r="F1186" s="38"/>
      <c r="G1186" s="359"/>
      <c r="H1186" s="354">
        <v>46001.689641203702</v>
      </c>
      <c r="I1186" s="41"/>
      <c r="J1186" s="41"/>
      <c r="K1186" s="358"/>
      <c r="L1186" s="355">
        <v>95000</v>
      </c>
      <c r="M1186" s="350">
        <v>45992</v>
      </c>
    </row>
    <row r="1187" spans="1:13" ht="38.25" x14ac:dyDescent="0.2">
      <c r="A1187" s="358"/>
      <c r="B1187" s="352" t="s">
        <v>1909</v>
      </c>
      <c r="C1187" s="352" t="s">
        <v>1562</v>
      </c>
      <c r="D1187" s="352" t="s">
        <v>86</v>
      </c>
      <c r="E1187" s="358"/>
      <c r="F1187" s="38"/>
      <c r="G1187" s="359"/>
      <c r="H1187" s="356">
        <v>46001.629930555559</v>
      </c>
      <c r="I1187" s="41"/>
      <c r="J1187" s="41"/>
      <c r="K1187" s="358"/>
      <c r="L1187" s="357">
        <v>1475600</v>
      </c>
      <c r="M1187" s="350">
        <v>45992</v>
      </c>
    </row>
    <row r="1188" spans="1:13" ht="38.25" x14ac:dyDescent="0.2">
      <c r="A1188" s="358"/>
      <c r="B1188" s="351" t="s">
        <v>1910</v>
      </c>
      <c r="C1188" s="352" t="s">
        <v>1562</v>
      </c>
      <c r="D1188" s="352" t="s">
        <v>86</v>
      </c>
      <c r="E1188" s="358"/>
      <c r="F1188" s="38"/>
      <c r="G1188" s="359"/>
      <c r="H1188" s="354">
        <v>46001.611192129632</v>
      </c>
      <c r="I1188" s="41"/>
      <c r="J1188" s="41"/>
      <c r="K1188" s="358"/>
      <c r="L1188" s="355">
        <v>345100</v>
      </c>
      <c r="M1188" s="350">
        <v>45992</v>
      </c>
    </row>
    <row r="1189" spans="1:13" ht="38.25" x14ac:dyDescent="0.2">
      <c r="A1189" s="358"/>
      <c r="B1189" s="352" t="s">
        <v>1911</v>
      </c>
      <c r="C1189" s="352" t="s">
        <v>1562</v>
      </c>
      <c r="D1189" s="352" t="s">
        <v>86</v>
      </c>
      <c r="E1189" s="358"/>
      <c r="F1189" s="38"/>
      <c r="G1189" s="359"/>
      <c r="H1189" s="356">
        <v>46001.546168981484</v>
      </c>
      <c r="I1189" s="41"/>
      <c r="J1189" s="41"/>
      <c r="K1189" s="358"/>
      <c r="L1189" s="357">
        <v>1904000</v>
      </c>
      <c r="M1189" s="350">
        <v>45992</v>
      </c>
    </row>
    <row r="1190" spans="1:13" ht="38.25" x14ac:dyDescent="0.2">
      <c r="A1190" s="358"/>
      <c r="B1190" s="351" t="s">
        <v>1912</v>
      </c>
      <c r="C1190" s="352" t="s">
        <v>1562</v>
      </c>
      <c r="D1190" s="352" t="s">
        <v>86</v>
      </c>
      <c r="E1190" s="358"/>
      <c r="F1190" s="38"/>
      <c r="G1190" s="359"/>
      <c r="H1190" s="354">
        <v>46001.524652777778</v>
      </c>
      <c r="I1190" s="41"/>
      <c r="J1190" s="41"/>
      <c r="K1190" s="358"/>
      <c r="L1190" s="355">
        <v>236810</v>
      </c>
      <c r="M1190" s="350">
        <v>45992</v>
      </c>
    </row>
    <row r="1191" spans="1:13" ht="38.25" x14ac:dyDescent="0.2">
      <c r="A1191" s="358"/>
      <c r="B1191" s="352" t="s">
        <v>1913</v>
      </c>
      <c r="C1191" s="352" t="s">
        <v>1562</v>
      </c>
      <c r="D1191" s="352" t="s">
        <v>86</v>
      </c>
      <c r="E1191" s="358"/>
      <c r="F1191" s="38"/>
      <c r="G1191" s="359"/>
      <c r="H1191" s="356">
        <v>46001.495995370373</v>
      </c>
      <c r="I1191" s="41"/>
      <c r="J1191" s="41"/>
      <c r="K1191" s="358"/>
      <c r="L1191" s="357">
        <v>434350</v>
      </c>
      <c r="M1191" s="350">
        <v>45992</v>
      </c>
    </row>
    <row r="1192" spans="1:13" ht="38.25" x14ac:dyDescent="0.2">
      <c r="A1192" s="358"/>
      <c r="B1192" s="351" t="s">
        <v>1914</v>
      </c>
      <c r="C1192" s="352" t="s">
        <v>1562</v>
      </c>
      <c r="D1192" s="352" t="s">
        <v>86</v>
      </c>
      <c r="E1192" s="358"/>
      <c r="F1192" s="38"/>
      <c r="G1192" s="359"/>
      <c r="H1192" s="354">
        <v>46001.488622685189</v>
      </c>
      <c r="I1192" s="41"/>
      <c r="J1192" s="41"/>
      <c r="K1192" s="358"/>
      <c r="L1192" s="355">
        <v>1606500</v>
      </c>
      <c r="M1192" s="350">
        <v>45992</v>
      </c>
    </row>
    <row r="1193" spans="1:13" ht="38.25" x14ac:dyDescent="0.2">
      <c r="A1193" s="358"/>
      <c r="B1193" s="352" t="s">
        <v>1915</v>
      </c>
      <c r="C1193" s="352" t="s">
        <v>1562</v>
      </c>
      <c r="D1193" s="352" t="s">
        <v>86</v>
      </c>
      <c r="E1193" s="358"/>
      <c r="F1193" s="38"/>
      <c r="G1193" s="359"/>
      <c r="H1193" s="356">
        <v>46001.483483796299</v>
      </c>
      <c r="I1193" s="41"/>
      <c r="J1193" s="41"/>
      <c r="K1193" s="358"/>
      <c r="L1193" s="357">
        <v>2650265.66</v>
      </c>
      <c r="M1193" s="350">
        <v>45992</v>
      </c>
    </row>
    <row r="1194" spans="1:13" ht="38.25" x14ac:dyDescent="0.2">
      <c r="A1194" s="358"/>
      <c r="B1194" s="351" t="s">
        <v>1916</v>
      </c>
      <c r="C1194" s="352" t="s">
        <v>1562</v>
      </c>
      <c r="D1194" s="352" t="s">
        <v>86</v>
      </c>
      <c r="E1194" s="358"/>
      <c r="F1194" s="38"/>
      <c r="G1194" s="359"/>
      <c r="H1194" s="354">
        <v>46001.450115740743</v>
      </c>
      <c r="I1194" s="41"/>
      <c r="J1194" s="41"/>
      <c r="K1194" s="358"/>
      <c r="L1194" s="355">
        <v>2439500</v>
      </c>
      <c r="M1194" s="350">
        <v>45992</v>
      </c>
    </row>
    <row r="1195" spans="1:13" ht="38.25" x14ac:dyDescent="0.2">
      <c r="A1195" s="358"/>
      <c r="B1195" s="352" t="s">
        <v>1917</v>
      </c>
      <c r="C1195" s="352" t="s">
        <v>1562</v>
      </c>
      <c r="D1195" s="352" t="s">
        <v>86</v>
      </c>
      <c r="E1195" s="358"/>
      <c r="F1195" s="38"/>
      <c r="G1195" s="359"/>
      <c r="H1195" s="356">
        <v>46001.406574074077</v>
      </c>
      <c r="I1195" s="41"/>
      <c r="J1195" s="41"/>
      <c r="K1195" s="358"/>
      <c r="L1195" s="357">
        <v>127099.14</v>
      </c>
      <c r="M1195" s="350">
        <v>45992</v>
      </c>
    </row>
    <row r="1196" spans="1:13" ht="38.25" x14ac:dyDescent="0.2">
      <c r="A1196" s="358"/>
      <c r="B1196" s="351" t="s">
        <v>1918</v>
      </c>
      <c r="C1196" s="352" t="s">
        <v>1562</v>
      </c>
      <c r="D1196" s="352" t="s">
        <v>86</v>
      </c>
      <c r="E1196" s="358"/>
      <c r="F1196" s="38"/>
      <c r="G1196" s="359"/>
      <c r="H1196" s="354">
        <v>46001.398125</v>
      </c>
      <c r="I1196" s="41"/>
      <c r="J1196" s="41"/>
      <c r="K1196" s="358"/>
      <c r="L1196" s="355">
        <v>315000</v>
      </c>
      <c r="M1196" s="350">
        <v>45992</v>
      </c>
    </row>
    <row r="1197" spans="1:13" ht="38.25" x14ac:dyDescent="0.2">
      <c r="A1197" s="358"/>
      <c r="B1197" s="352" t="s">
        <v>1919</v>
      </c>
      <c r="C1197" s="352" t="s">
        <v>1562</v>
      </c>
      <c r="D1197" s="352" t="s">
        <v>86</v>
      </c>
      <c r="E1197" s="358"/>
      <c r="F1197" s="38"/>
      <c r="G1197" s="359"/>
      <c r="H1197" s="356">
        <v>46001.396041666667</v>
      </c>
      <c r="I1197" s="41"/>
      <c r="J1197" s="41"/>
      <c r="K1197" s="358"/>
      <c r="L1197" s="357">
        <v>1760015.95</v>
      </c>
      <c r="M1197" s="350">
        <v>45992</v>
      </c>
    </row>
    <row r="1198" spans="1:13" ht="38.25" x14ac:dyDescent="0.2">
      <c r="A1198" s="358"/>
      <c r="B1198" s="351" t="s">
        <v>1920</v>
      </c>
      <c r="C1198" s="352" t="s">
        <v>1562</v>
      </c>
      <c r="D1198" s="352" t="s">
        <v>86</v>
      </c>
      <c r="E1198" s="358"/>
      <c r="F1198" s="38"/>
      <c r="G1198" s="359"/>
      <c r="H1198" s="354">
        <v>46001.377604166664</v>
      </c>
      <c r="I1198" s="41"/>
      <c r="J1198" s="41"/>
      <c r="K1198" s="358"/>
      <c r="L1198" s="355">
        <v>1070643</v>
      </c>
      <c r="M1198" s="350">
        <v>45992</v>
      </c>
    </row>
    <row r="1199" spans="1:13" ht="38.25" x14ac:dyDescent="0.2">
      <c r="A1199" s="358"/>
      <c r="B1199" s="352" t="s">
        <v>1921</v>
      </c>
      <c r="C1199" s="352" t="s">
        <v>1562</v>
      </c>
      <c r="D1199" s="352" t="s">
        <v>86</v>
      </c>
      <c r="E1199" s="358"/>
      <c r="F1199" s="38"/>
      <c r="G1199" s="359"/>
      <c r="H1199" s="356">
        <v>46001.336550925924</v>
      </c>
      <c r="I1199" s="41"/>
      <c r="J1199" s="41"/>
      <c r="K1199" s="358"/>
      <c r="L1199" s="357">
        <v>464100</v>
      </c>
      <c r="M1199" s="350">
        <v>45992</v>
      </c>
    </row>
    <row r="1200" spans="1:13" ht="38.25" x14ac:dyDescent="0.2">
      <c r="A1200" s="358"/>
      <c r="B1200" s="351" t="s">
        <v>1922</v>
      </c>
      <c r="C1200" s="352" t="s">
        <v>1562</v>
      </c>
      <c r="D1200" s="352" t="s">
        <v>86</v>
      </c>
      <c r="E1200" s="358"/>
      <c r="F1200" s="38"/>
      <c r="G1200" s="359"/>
      <c r="H1200" s="354">
        <v>46000.839768518519</v>
      </c>
      <c r="I1200" s="41"/>
      <c r="J1200" s="41"/>
      <c r="K1200" s="358"/>
      <c r="L1200" s="355">
        <v>1671595.38</v>
      </c>
      <c r="M1200" s="350">
        <v>45992</v>
      </c>
    </row>
    <row r="1201" spans="1:13" ht="38.25" x14ac:dyDescent="0.2">
      <c r="A1201" s="358"/>
      <c r="B1201" s="352" t="s">
        <v>1923</v>
      </c>
      <c r="C1201" s="352" t="s">
        <v>1562</v>
      </c>
      <c r="D1201" s="352" t="s">
        <v>86</v>
      </c>
      <c r="E1201" s="358"/>
      <c r="F1201" s="38"/>
      <c r="G1201" s="359"/>
      <c r="H1201" s="356">
        <v>46000.79283564815</v>
      </c>
      <c r="I1201" s="41"/>
      <c r="J1201" s="41"/>
      <c r="K1201" s="358"/>
      <c r="L1201" s="357">
        <v>6677090</v>
      </c>
      <c r="M1201" s="350">
        <v>45992</v>
      </c>
    </row>
    <row r="1202" spans="1:13" ht="38.25" x14ac:dyDescent="0.2">
      <c r="A1202" s="358"/>
      <c r="B1202" s="351" t="s">
        <v>1924</v>
      </c>
      <c r="C1202" s="352" t="s">
        <v>1562</v>
      </c>
      <c r="D1202" s="352" t="s">
        <v>86</v>
      </c>
      <c r="E1202" s="358"/>
      <c r="F1202" s="38"/>
      <c r="G1202" s="359"/>
      <c r="H1202" s="354">
        <v>46000.782696759263</v>
      </c>
      <c r="I1202" s="41"/>
      <c r="J1202" s="41"/>
      <c r="K1202" s="358"/>
      <c r="L1202" s="355">
        <v>3925810</v>
      </c>
      <c r="M1202" s="350">
        <v>45992</v>
      </c>
    </row>
    <row r="1203" spans="1:13" ht="38.25" x14ac:dyDescent="0.2">
      <c r="A1203" s="358"/>
      <c r="B1203" s="352" t="s">
        <v>1925</v>
      </c>
      <c r="C1203" s="352" t="s">
        <v>1562</v>
      </c>
      <c r="D1203" s="352" t="s">
        <v>86</v>
      </c>
      <c r="E1203" s="358"/>
      <c r="F1203" s="38"/>
      <c r="G1203" s="359"/>
      <c r="H1203" s="356">
        <v>46000.76152777778</v>
      </c>
      <c r="I1203" s="41"/>
      <c r="J1203" s="41"/>
      <c r="K1203" s="358"/>
      <c r="L1203" s="357">
        <v>2828925.12</v>
      </c>
      <c r="M1203" s="350">
        <v>45992</v>
      </c>
    </row>
    <row r="1204" spans="1:13" ht="38.25" x14ac:dyDescent="0.2">
      <c r="A1204" s="358"/>
      <c r="B1204" s="351" t="s">
        <v>1926</v>
      </c>
      <c r="C1204" s="352" t="s">
        <v>1562</v>
      </c>
      <c r="D1204" s="352" t="s">
        <v>86</v>
      </c>
      <c r="E1204" s="358"/>
      <c r="F1204" s="38"/>
      <c r="G1204" s="359"/>
      <c r="H1204" s="354">
        <v>46000.735150462962</v>
      </c>
      <c r="I1204" s="41"/>
      <c r="J1204" s="41"/>
      <c r="K1204" s="358"/>
      <c r="L1204" s="355">
        <v>790517</v>
      </c>
      <c r="M1204" s="350">
        <v>45992</v>
      </c>
    </row>
    <row r="1205" spans="1:13" ht="38.25" x14ac:dyDescent="0.2">
      <c r="A1205" s="358"/>
      <c r="B1205" s="352" t="s">
        <v>1927</v>
      </c>
      <c r="C1205" s="352" t="s">
        <v>1562</v>
      </c>
      <c r="D1205" s="352" t="s">
        <v>86</v>
      </c>
      <c r="E1205" s="358"/>
      <c r="F1205" s="38"/>
      <c r="G1205" s="359"/>
      <c r="H1205" s="356">
        <v>46000.720196759263</v>
      </c>
      <c r="I1205" s="41"/>
      <c r="J1205" s="41"/>
      <c r="K1205" s="358"/>
      <c r="L1205" s="357">
        <v>594952.4</v>
      </c>
      <c r="M1205" s="350">
        <v>45992</v>
      </c>
    </row>
    <row r="1206" spans="1:13" x14ac:dyDescent="0.2">
      <c r="A1206" s="358"/>
      <c r="B1206" s="351" t="s">
        <v>1928</v>
      </c>
      <c r="C1206" s="352" t="s">
        <v>0</v>
      </c>
      <c r="D1206" s="352" t="s">
        <v>0</v>
      </c>
      <c r="E1206" s="358"/>
      <c r="F1206" s="38"/>
      <c r="G1206" s="359"/>
      <c r="H1206" s="354">
        <v>46000.705578703702</v>
      </c>
      <c r="I1206" s="41"/>
      <c r="J1206" s="41"/>
      <c r="K1206" s="358"/>
      <c r="L1206" s="355">
        <v>1181998.3199996301</v>
      </c>
      <c r="M1206" s="350">
        <v>45992</v>
      </c>
    </row>
    <row r="1207" spans="1:13" ht="38.25" x14ac:dyDescent="0.2">
      <c r="A1207" s="358"/>
      <c r="B1207" s="351" t="s">
        <v>1929</v>
      </c>
      <c r="C1207" s="352" t="s">
        <v>1562</v>
      </c>
      <c r="D1207" s="352" t="s">
        <v>86</v>
      </c>
      <c r="E1207" s="358"/>
      <c r="F1207" s="38"/>
      <c r="G1207" s="359"/>
      <c r="H1207" s="354">
        <v>46000.663229166668</v>
      </c>
      <c r="I1207" s="41"/>
      <c r="J1207" s="41"/>
      <c r="K1207" s="358"/>
      <c r="L1207" s="355">
        <v>1491070</v>
      </c>
      <c r="M1207" s="350">
        <v>45992</v>
      </c>
    </row>
    <row r="1208" spans="1:13" x14ac:dyDescent="0.2">
      <c r="A1208" s="358"/>
      <c r="B1208" s="351" t="s">
        <v>1930</v>
      </c>
      <c r="C1208" s="351" t="s">
        <v>42</v>
      </c>
      <c r="D1208" s="121" t="s">
        <v>42</v>
      </c>
      <c r="E1208" s="358"/>
      <c r="F1208" s="38"/>
      <c r="G1208" s="359"/>
      <c r="H1208" s="354">
        <v>46000.659560185188</v>
      </c>
      <c r="I1208" s="41"/>
      <c r="J1208" s="41"/>
      <c r="K1208" s="358"/>
      <c r="L1208" s="355">
        <v>913999.73</v>
      </c>
      <c r="M1208" s="350">
        <v>45992</v>
      </c>
    </row>
    <row r="1209" spans="1:13" ht="38.25" x14ac:dyDescent="0.2">
      <c r="A1209" s="358"/>
      <c r="B1209" s="352" t="s">
        <v>1931</v>
      </c>
      <c r="C1209" s="352" t="s">
        <v>1562</v>
      </c>
      <c r="D1209" s="352" t="s">
        <v>86</v>
      </c>
      <c r="E1209" s="358"/>
      <c r="F1209" s="38"/>
      <c r="G1209" s="359"/>
      <c r="H1209" s="356">
        <v>46000.62771990741</v>
      </c>
      <c r="I1209" s="41"/>
      <c r="J1209" s="41"/>
      <c r="K1209" s="358"/>
      <c r="L1209" s="357">
        <v>1725500</v>
      </c>
      <c r="M1209" s="350">
        <v>45992</v>
      </c>
    </row>
    <row r="1210" spans="1:13" ht="38.25" x14ac:dyDescent="0.2">
      <c r="A1210" s="358"/>
      <c r="B1210" s="351" t="s">
        <v>1932</v>
      </c>
      <c r="C1210" s="351" t="s">
        <v>1565</v>
      </c>
      <c r="D1210" s="352" t="s">
        <v>86</v>
      </c>
      <c r="E1210" s="358"/>
      <c r="F1210" s="38"/>
      <c r="G1210" s="359"/>
      <c r="H1210" s="354">
        <v>46000.520937499998</v>
      </c>
      <c r="I1210" s="41"/>
      <c r="J1210" s="41"/>
      <c r="K1210" s="358"/>
      <c r="L1210" s="355">
        <v>16422183.4</v>
      </c>
      <c r="M1210" s="350">
        <v>45992</v>
      </c>
    </row>
    <row r="1211" spans="1:13" ht="38.25" x14ac:dyDescent="0.2">
      <c r="A1211" s="358"/>
      <c r="B1211" s="352" t="s">
        <v>1933</v>
      </c>
      <c r="C1211" s="352" t="s">
        <v>1562</v>
      </c>
      <c r="D1211" s="352" t="s">
        <v>86</v>
      </c>
      <c r="E1211" s="358"/>
      <c r="F1211" s="38"/>
      <c r="G1211" s="359"/>
      <c r="H1211" s="356">
        <v>46000.520300925928</v>
      </c>
      <c r="I1211" s="41"/>
      <c r="J1211" s="41"/>
      <c r="K1211" s="358"/>
      <c r="L1211" s="357">
        <v>5950042.8399999999</v>
      </c>
      <c r="M1211" s="350">
        <v>45992</v>
      </c>
    </row>
    <row r="1212" spans="1:13" ht="38.25" x14ac:dyDescent="0.2">
      <c r="A1212" s="358"/>
      <c r="B1212" s="351" t="s">
        <v>1934</v>
      </c>
      <c r="C1212" s="352" t="s">
        <v>1562</v>
      </c>
      <c r="D1212" s="352" t="s">
        <v>86</v>
      </c>
      <c r="E1212" s="358"/>
      <c r="F1212" s="38"/>
      <c r="G1212" s="359"/>
      <c r="H1212" s="354">
        <v>46000.496018518519</v>
      </c>
      <c r="I1212" s="41"/>
      <c r="J1212" s="41"/>
      <c r="K1212" s="358"/>
      <c r="L1212" s="355">
        <v>3986500</v>
      </c>
      <c r="M1212" s="350">
        <v>45992</v>
      </c>
    </row>
    <row r="1213" spans="1:13" ht="38.25" x14ac:dyDescent="0.2">
      <c r="A1213" s="358"/>
      <c r="B1213" s="351" t="s">
        <v>1935</v>
      </c>
      <c r="C1213" s="352" t="s">
        <v>1562</v>
      </c>
      <c r="D1213" s="352" t="s">
        <v>86</v>
      </c>
      <c r="E1213" s="358"/>
      <c r="F1213" s="38"/>
      <c r="G1213" s="359"/>
      <c r="H1213" s="354">
        <v>46000.490347222221</v>
      </c>
      <c r="I1213" s="41"/>
      <c r="J1213" s="41"/>
      <c r="K1213" s="358"/>
      <c r="L1213" s="355">
        <v>378420</v>
      </c>
      <c r="M1213" s="350">
        <v>45992</v>
      </c>
    </row>
    <row r="1214" spans="1:13" ht="38.25" x14ac:dyDescent="0.2">
      <c r="A1214" s="358"/>
      <c r="B1214" s="352" t="s">
        <v>1936</v>
      </c>
      <c r="C1214" s="352" t="s">
        <v>1562</v>
      </c>
      <c r="D1214" s="352" t="s">
        <v>86</v>
      </c>
      <c r="E1214" s="358"/>
      <c r="F1214" s="38"/>
      <c r="G1214" s="359"/>
      <c r="H1214" s="356">
        <v>46000.438148148147</v>
      </c>
      <c r="I1214" s="41"/>
      <c r="J1214" s="41"/>
      <c r="K1214" s="358"/>
      <c r="L1214" s="357">
        <v>2380000</v>
      </c>
      <c r="M1214" s="350">
        <v>45992</v>
      </c>
    </row>
    <row r="1215" spans="1:13" ht="38.25" x14ac:dyDescent="0.2">
      <c r="A1215" s="358"/>
      <c r="B1215" s="351" t="s">
        <v>1937</v>
      </c>
      <c r="C1215" s="352" t="s">
        <v>1562</v>
      </c>
      <c r="D1215" s="352" t="s">
        <v>86</v>
      </c>
      <c r="E1215" s="358"/>
      <c r="F1215" s="38"/>
      <c r="G1215" s="359"/>
      <c r="H1215" s="354">
        <v>46000.427303240744</v>
      </c>
      <c r="I1215" s="41"/>
      <c r="J1215" s="41"/>
      <c r="K1215" s="358"/>
      <c r="L1215" s="355">
        <v>654500</v>
      </c>
      <c r="M1215" s="350">
        <v>45992</v>
      </c>
    </row>
    <row r="1216" spans="1:13" ht="38.25" x14ac:dyDescent="0.2">
      <c r="A1216" s="358"/>
      <c r="B1216" s="352" t="s">
        <v>1938</v>
      </c>
      <c r="C1216" s="352" t="s">
        <v>1562</v>
      </c>
      <c r="D1216" s="352" t="s">
        <v>86</v>
      </c>
      <c r="E1216" s="358"/>
      <c r="F1216" s="38"/>
      <c r="G1216" s="359"/>
      <c r="H1216" s="356">
        <v>46000.399340277778</v>
      </c>
      <c r="I1216" s="41"/>
      <c r="J1216" s="41"/>
      <c r="K1216" s="358"/>
      <c r="L1216" s="357">
        <v>6331085.5999999996</v>
      </c>
      <c r="M1216" s="350">
        <v>45992</v>
      </c>
    </row>
    <row r="1217" spans="1:13" ht="38.25" x14ac:dyDescent="0.2">
      <c r="A1217" s="358"/>
      <c r="B1217" s="351" t="s">
        <v>1939</v>
      </c>
      <c r="C1217" s="352" t="s">
        <v>1562</v>
      </c>
      <c r="D1217" s="352" t="s">
        <v>86</v>
      </c>
      <c r="E1217" s="358"/>
      <c r="F1217" s="38"/>
      <c r="G1217" s="359"/>
      <c r="H1217" s="354">
        <v>46000.383136574077</v>
      </c>
      <c r="I1217" s="41"/>
      <c r="J1217" s="41"/>
      <c r="K1217" s="358"/>
      <c r="L1217" s="355">
        <v>1951600</v>
      </c>
      <c r="M1217" s="350">
        <v>45992</v>
      </c>
    </row>
    <row r="1218" spans="1:13" ht="38.25" x14ac:dyDescent="0.2">
      <c r="A1218" s="358"/>
      <c r="B1218" s="352" t="s">
        <v>1940</v>
      </c>
      <c r="C1218" s="352" t="s">
        <v>1562</v>
      </c>
      <c r="D1218" s="352" t="s">
        <v>86</v>
      </c>
      <c r="E1218" s="358"/>
      <c r="F1218" s="38"/>
      <c r="G1218" s="359"/>
      <c r="H1218" s="356">
        <v>46000.36990740741</v>
      </c>
      <c r="I1218" s="41"/>
      <c r="J1218" s="41"/>
      <c r="K1218" s="358"/>
      <c r="L1218" s="357">
        <v>475167</v>
      </c>
      <c r="M1218" s="350">
        <v>45992</v>
      </c>
    </row>
    <row r="1219" spans="1:13" x14ac:dyDescent="0.2">
      <c r="A1219" s="358"/>
      <c r="B1219" s="352" t="s">
        <v>1941</v>
      </c>
      <c r="C1219" s="352" t="s">
        <v>0</v>
      </c>
      <c r="D1219" s="352" t="s">
        <v>0</v>
      </c>
      <c r="E1219" s="358"/>
      <c r="F1219" s="38"/>
      <c r="G1219" s="359"/>
      <c r="H1219" s="356">
        <v>45996.890173611115</v>
      </c>
      <c r="I1219" s="41"/>
      <c r="J1219" s="41"/>
      <c r="K1219" s="358"/>
      <c r="L1219" s="357">
        <v>126290</v>
      </c>
      <c r="M1219" s="350">
        <v>45992</v>
      </c>
    </row>
    <row r="1220" spans="1:13" ht="38.25" x14ac:dyDescent="0.2">
      <c r="A1220" s="358"/>
      <c r="B1220" s="351" t="s">
        <v>1942</v>
      </c>
      <c r="C1220" s="352" t="s">
        <v>1562</v>
      </c>
      <c r="D1220" s="352" t="s">
        <v>86</v>
      </c>
      <c r="E1220" s="358"/>
      <c r="F1220" s="38"/>
      <c r="G1220" s="359"/>
      <c r="H1220" s="354">
        <v>45996.706493055557</v>
      </c>
      <c r="I1220" s="41"/>
      <c r="J1220" s="41"/>
      <c r="K1220" s="358"/>
      <c r="L1220" s="355">
        <v>1420860</v>
      </c>
      <c r="M1220" s="350">
        <v>45992</v>
      </c>
    </row>
    <row r="1221" spans="1:13" x14ac:dyDescent="0.2">
      <c r="A1221" s="358"/>
      <c r="B1221" s="352" t="s">
        <v>1943</v>
      </c>
      <c r="C1221" s="352" t="s">
        <v>0</v>
      </c>
      <c r="D1221" s="352" t="s">
        <v>0</v>
      </c>
      <c r="E1221" s="358"/>
      <c r="F1221" s="38"/>
      <c r="G1221" s="359"/>
      <c r="H1221" s="356">
        <v>45996.651400462964</v>
      </c>
      <c r="I1221" s="41"/>
      <c r="J1221" s="41"/>
      <c r="K1221" s="358"/>
      <c r="L1221" s="357">
        <v>32945.999999959196</v>
      </c>
      <c r="M1221" s="350">
        <v>45992</v>
      </c>
    </row>
    <row r="1222" spans="1:13" ht="38.25" x14ac:dyDescent="0.2">
      <c r="A1222" s="358"/>
      <c r="B1222" s="351" t="s">
        <v>1944</v>
      </c>
      <c r="C1222" s="352" t="s">
        <v>1562</v>
      </c>
      <c r="D1222" s="352" t="s">
        <v>86</v>
      </c>
      <c r="E1222" s="358"/>
      <c r="F1222" s="38"/>
      <c r="G1222" s="359"/>
      <c r="H1222" s="354">
        <v>45996.643993055557</v>
      </c>
      <c r="I1222" s="41"/>
      <c r="J1222" s="41"/>
      <c r="K1222" s="358"/>
      <c r="L1222" s="355">
        <v>249900</v>
      </c>
      <c r="M1222" s="350">
        <v>45992</v>
      </c>
    </row>
    <row r="1223" spans="1:13" ht="38.25" x14ac:dyDescent="0.2">
      <c r="A1223" s="358"/>
      <c r="B1223" s="352" t="s">
        <v>1945</v>
      </c>
      <c r="C1223" s="351" t="s">
        <v>1565</v>
      </c>
      <c r="D1223" s="352" t="s">
        <v>86</v>
      </c>
      <c r="E1223" s="358"/>
      <c r="F1223" s="38"/>
      <c r="G1223" s="359"/>
      <c r="H1223" s="356">
        <v>45996.641388888886</v>
      </c>
      <c r="I1223" s="41"/>
      <c r="J1223" s="41"/>
      <c r="K1223" s="358"/>
      <c r="L1223" s="357">
        <v>6825214.0599999996</v>
      </c>
      <c r="M1223" s="350">
        <v>45992</v>
      </c>
    </row>
    <row r="1224" spans="1:13" ht="38.25" x14ac:dyDescent="0.2">
      <c r="A1224" s="358"/>
      <c r="B1224" s="352" t="s">
        <v>1946</v>
      </c>
      <c r="C1224" s="352" t="s">
        <v>1562</v>
      </c>
      <c r="D1224" s="352" t="s">
        <v>86</v>
      </c>
      <c r="E1224" s="358"/>
      <c r="F1224" s="38"/>
      <c r="G1224" s="359"/>
      <c r="H1224" s="356">
        <v>45996.625347222223</v>
      </c>
      <c r="I1224" s="41"/>
      <c r="J1224" s="41"/>
      <c r="K1224" s="358"/>
      <c r="L1224" s="357">
        <v>2284800</v>
      </c>
      <c r="M1224" s="350">
        <v>45992</v>
      </c>
    </row>
    <row r="1225" spans="1:13" ht="38.25" x14ac:dyDescent="0.2">
      <c r="A1225" s="358"/>
      <c r="B1225" s="351" t="s">
        <v>1947</v>
      </c>
      <c r="C1225" s="352" t="s">
        <v>1562</v>
      </c>
      <c r="D1225" s="352" t="s">
        <v>86</v>
      </c>
      <c r="E1225" s="358"/>
      <c r="F1225" s="38"/>
      <c r="G1225" s="359"/>
      <c r="H1225" s="354">
        <v>45996.621342592596</v>
      </c>
      <c r="I1225" s="41"/>
      <c r="J1225" s="41"/>
      <c r="K1225" s="358"/>
      <c r="L1225" s="355">
        <v>2088450</v>
      </c>
      <c r="M1225" s="350">
        <v>45992</v>
      </c>
    </row>
    <row r="1226" spans="1:13" ht="38.25" x14ac:dyDescent="0.2">
      <c r="A1226" s="358"/>
      <c r="B1226" s="352" t="s">
        <v>1948</v>
      </c>
      <c r="C1226" s="352" t="s">
        <v>1562</v>
      </c>
      <c r="D1226" s="352" t="s">
        <v>86</v>
      </c>
      <c r="E1226" s="358"/>
      <c r="F1226" s="38"/>
      <c r="G1226" s="359"/>
      <c r="H1226" s="356">
        <v>45996.56962962963</v>
      </c>
      <c r="I1226" s="41"/>
      <c r="J1226" s="41"/>
      <c r="K1226" s="358"/>
      <c r="L1226" s="357">
        <v>795515</v>
      </c>
      <c r="M1226" s="350">
        <v>45992</v>
      </c>
    </row>
    <row r="1227" spans="1:13" ht="38.25" x14ac:dyDescent="0.2">
      <c r="A1227" s="358"/>
      <c r="B1227" s="352" t="s">
        <v>1949</v>
      </c>
      <c r="C1227" s="352" t="s">
        <v>1562</v>
      </c>
      <c r="D1227" s="352" t="s">
        <v>86</v>
      </c>
      <c r="E1227" s="358"/>
      <c r="F1227" s="38"/>
      <c r="G1227" s="359"/>
      <c r="H1227" s="356">
        <v>45996.545706018522</v>
      </c>
      <c r="I1227" s="41"/>
      <c r="J1227" s="41"/>
      <c r="K1227" s="358"/>
      <c r="L1227" s="357">
        <v>1998533.6</v>
      </c>
      <c r="M1227" s="350">
        <v>45992</v>
      </c>
    </row>
    <row r="1228" spans="1:13" x14ac:dyDescent="0.2">
      <c r="A1228" s="358"/>
      <c r="B1228" s="351" t="s">
        <v>1950</v>
      </c>
      <c r="C1228" s="351" t="s">
        <v>42</v>
      </c>
      <c r="D1228" s="121" t="s">
        <v>42</v>
      </c>
      <c r="E1228" s="358"/>
      <c r="F1228" s="38"/>
      <c r="G1228" s="359"/>
      <c r="H1228" s="354">
        <v>45996.532094907408</v>
      </c>
      <c r="I1228" s="41"/>
      <c r="J1228" s="41"/>
      <c r="K1228" s="358"/>
      <c r="L1228" s="355">
        <v>640000</v>
      </c>
      <c r="M1228" s="350">
        <v>45992</v>
      </c>
    </row>
    <row r="1229" spans="1:13" ht="38.25" x14ac:dyDescent="0.2">
      <c r="A1229" s="358"/>
      <c r="B1229" s="352" t="s">
        <v>1951</v>
      </c>
      <c r="C1229" s="352" t="s">
        <v>1562</v>
      </c>
      <c r="D1229" s="352" t="s">
        <v>86</v>
      </c>
      <c r="E1229" s="358"/>
      <c r="F1229" s="38"/>
      <c r="G1229" s="359"/>
      <c r="H1229" s="356">
        <v>45996.495567129627</v>
      </c>
      <c r="I1229" s="41"/>
      <c r="J1229" s="41"/>
      <c r="K1229" s="358"/>
      <c r="L1229" s="357">
        <v>990080</v>
      </c>
      <c r="M1229" s="350">
        <v>45992</v>
      </c>
    </row>
    <row r="1230" spans="1:13" ht="38.25" x14ac:dyDescent="0.2">
      <c r="A1230" s="358"/>
      <c r="B1230" s="351" t="s">
        <v>1952</v>
      </c>
      <c r="C1230" s="352" t="s">
        <v>1562</v>
      </c>
      <c r="D1230" s="352" t="s">
        <v>86</v>
      </c>
      <c r="E1230" s="358"/>
      <c r="F1230" s="38"/>
      <c r="G1230" s="359"/>
      <c r="H1230" s="354">
        <v>45996.495405092595</v>
      </c>
      <c r="I1230" s="41"/>
      <c r="J1230" s="41"/>
      <c r="K1230" s="358"/>
      <c r="L1230" s="355">
        <v>1487500</v>
      </c>
      <c r="M1230" s="350">
        <v>45992</v>
      </c>
    </row>
    <row r="1231" spans="1:13" ht="38.25" x14ac:dyDescent="0.2">
      <c r="A1231" s="358"/>
      <c r="B1231" s="352" t="s">
        <v>1953</v>
      </c>
      <c r="C1231" s="352" t="s">
        <v>1562</v>
      </c>
      <c r="D1231" s="352" t="s">
        <v>86</v>
      </c>
      <c r="E1231" s="358"/>
      <c r="F1231" s="38"/>
      <c r="G1231" s="359"/>
      <c r="H1231" s="356">
        <v>45996.494942129626</v>
      </c>
      <c r="I1231" s="41"/>
      <c r="J1231" s="41"/>
      <c r="K1231" s="358"/>
      <c r="L1231" s="357">
        <v>122170.16</v>
      </c>
      <c r="M1231" s="350">
        <v>45992</v>
      </c>
    </row>
    <row r="1232" spans="1:13" ht="38.25" x14ac:dyDescent="0.2">
      <c r="A1232" s="358"/>
      <c r="B1232" s="351" t="s">
        <v>1954</v>
      </c>
      <c r="C1232" s="352" t="s">
        <v>1562</v>
      </c>
      <c r="D1232" s="352" t="s">
        <v>86</v>
      </c>
      <c r="E1232" s="358"/>
      <c r="F1232" s="38"/>
      <c r="G1232" s="359"/>
      <c r="H1232" s="354">
        <v>45996.48641203704</v>
      </c>
      <c r="I1232" s="41"/>
      <c r="J1232" s="41"/>
      <c r="K1232" s="358"/>
      <c r="L1232" s="355">
        <v>391861.05</v>
      </c>
      <c r="M1232" s="350">
        <v>45992</v>
      </c>
    </row>
    <row r="1233" spans="1:13" ht="38.25" x14ac:dyDescent="0.2">
      <c r="A1233" s="358"/>
      <c r="B1233" s="352" t="s">
        <v>1955</v>
      </c>
      <c r="C1233" s="352" t="s">
        <v>1562</v>
      </c>
      <c r="D1233" s="352" t="s">
        <v>86</v>
      </c>
      <c r="E1233" s="358"/>
      <c r="F1233" s="38"/>
      <c r="G1233" s="359"/>
      <c r="H1233" s="356">
        <v>45996.479178240741</v>
      </c>
      <c r="I1233" s="41"/>
      <c r="J1233" s="41"/>
      <c r="K1233" s="358"/>
      <c r="L1233" s="357">
        <v>280840</v>
      </c>
      <c r="M1233" s="350">
        <v>45992</v>
      </c>
    </row>
    <row r="1234" spans="1:13" ht="38.25" x14ac:dyDescent="0.2">
      <c r="A1234" s="358"/>
      <c r="B1234" s="351" t="s">
        <v>1956</v>
      </c>
      <c r="C1234" s="352" t="s">
        <v>1562</v>
      </c>
      <c r="D1234" s="352" t="s">
        <v>86</v>
      </c>
      <c r="E1234" s="358"/>
      <c r="F1234" s="38"/>
      <c r="G1234" s="359"/>
      <c r="H1234" s="354">
        <v>45996.462847222225</v>
      </c>
      <c r="I1234" s="41"/>
      <c r="J1234" s="41"/>
      <c r="K1234" s="358"/>
      <c r="L1234" s="355">
        <v>809200</v>
      </c>
      <c r="M1234" s="350">
        <v>45992</v>
      </c>
    </row>
    <row r="1235" spans="1:13" ht="38.25" x14ac:dyDescent="0.2">
      <c r="A1235" s="358"/>
      <c r="B1235" s="351" t="s">
        <v>1957</v>
      </c>
      <c r="C1235" s="352" t="s">
        <v>1562</v>
      </c>
      <c r="D1235" s="352" t="s">
        <v>86</v>
      </c>
      <c r="E1235" s="358"/>
      <c r="F1235" s="38"/>
      <c r="G1235" s="359"/>
      <c r="H1235" s="354">
        <v>45996.442430555559</v>
      </c>
      <c r="I1235" s="41"/>
      <c r="J1235" s="41"/>
      <c r="K1235" s="358"/>
      <c r="L1235" s="355">
        <v>574948.5</v>
      </c>
      <c r="M1235" s="350">
        <v>45992</v>
      </c>
    </row>
    <row r="1236" spans="1:13" ht="38.25" x14ac:dyDescent="0.2">
      <c r="A1236" s="358"/>
      <c r="B1236" s="352" t="s">
        <v>1958</v>
      </c>
      <c r="C1236" s="352" t="s">
        <v>1562</v>
      </c>
      <c r="D1236" s="352" t="s">
        <v>86</v>
      </c>
      <c r="E1236" s="358"/>
      <c r="F1236" s="38"/>
      <c r="G1236" s="359"/>
      <c r="H1236" s="356">
        <v>45996.440289351849</v>
      </c>
      <c r="I1236" s="41"/>
      <c r="J1236" s="41"/>
      <c r="K1236" s="358"/>
      <c r="L1236" s="357">
        <v>220150</v>
      </c>
      <c r="M1236" s="350">
        <v>45992</v>
      </c>
    </row>
    <row r="1237" spans="1:13" ht="38.25" x14ac:dyDescent="0.2">
      <c r="A1237" s="358"/>
      <c r="B1237" s="351" t="s">
        <v>1959</v>
      </c>
      <c r="C1237" s="352" t="s">
        <v>1562</v>
      </c>
      <c r="D1237" s="352" t="s">
        <v>86</v>
      </c>
      <c r="E1237" s="358"/>
      <c r="F1237" s="38"/>
      <c r="G1237" s="359"/>
      <c r="H1237" s="354">
        <v>45996.440046296295</v>
      </c>
      <c r="I1237" s="41"/>
      <c r="J1237" s="41"/>
      <c r="K1237" s="358"/>
      <c r="L1237" s="355">
        <v>4300000</v>
      </c>
      <c r="M1237" s="350">
        <v>45992</v>
      </c>
    </row>
    <row r="1238" spans="1:13" ht="38.25" x14ac:dyDescent="0.2">
      <c r="A1238" s="358"/>
      <c r="B1238" s="352" t="s">
        <v>1960</v>
      </c>
      <c r="C1238" s="352" t="s">
        <v>1562</v>
      </c>
      <c r="D1238" s="352" t="s">
        <v>86</v>
      </c>
      <c r="E1238" s="358"/>
      <c r="F1238" s="38"/>
      <c r="G1238" s="359"/>
      <c r="H1238" s="356">
        <v>45996.439259259256</v>
      </c>
      <c r="I1238" s="41"/>
      <c r="J1238" s="41"/>
      <c r="K1238" s="358"/>
      <c r="L1238" s="357">
        <v>510000</v>
      </c>
      <c r="M1238" s="350">
        <v>45992</v>
      </c>
    </row>
    <row r="1239" spans="1:13" ht="38.25" x14ac:dyDescent="0.2">
      <c r="A1239" s="358"/>
      <c r="B1239" s="351" t="s">
        <v>1961</v>
      </c>
      <c r="C1239" s="352" t="s">
        <v>1562</v>
      </c>
      <c r="D1239" s="352" t="s">
        <v>86</v>
      </c>
      <c r="E1239" s="358"/>
      <c r="F1239" s="38"/>
      <c r="G1239" s="359"/>
      <c r="H1239" s="354">
        <v>45996.439108796294</v>
      </c>
      <c r="I1239" s="41"/>
      <c r="J1239" s="41"/>
      <c r="K1239" s="358"/>
      <c r="L1239" s="355">
        <v>1465438.59</v>
      </c>
      <c r="M1239" s="350">
        <v>45992</v>
      </c>
    </row>
    <row r="1240" spans="1:13" ht="38.25" x14ac:dyDescent="0.2">
      <c r="A1240" s="358"/>
      <c r="B1240" s="352" t="s">
        <v>1962</v>
      </c>
      <c r="C1240" s="352" t="s">
        <v>1562</v>
      </c>
      <c r="D1240" s="352" t="s">
        <v>86</v>
      </c>
      <c r="E1240" s="358"/>
      <c r="F1240" s="38"/>
      <c r="G1240" s="359"/>
      <c r="H1240" s="356">
        <v>45996.434270833335</v>
      </c>
      <c r="I1240" s="41"/>
      <c r="J1240" s="41"/>
      <c r="K1240" s="358"/>
      <c r="L1240" s="357">
        <v>83300</v>
      </c>
      <c r="M1240" s="350">
        <v>45992</v>
      </c>
    </row>
    <row r="1241" spans="1:13" ht="38.25" x14ac:dyDescent="0.2">
      <c r="A1241" s="358"/>
      <c r="B1241" s="351" t="s">
        <v>1963</v>
      </c>
      <c r="C1241" s="352" t="s">
        <v>1562</v>
      </c>
      <c r="D1241" s="352" t="s">
        <v>86</v>
      </c>
      <c r="E1241" s="358"/>
      <c r="F1241" s="38"/>
      <c r="G1241" s="359"/>
      <c r="H1241" s="354">
        <v>45996.426562499997</v>
      </c>
      <c r="I1241" s="41"/>
      <c r="J1241" s="41"/>
      <c r="K1241" s="358"/>
      <c r="L1241" s="355">
        <v>2320500</v>
      </c>
      <c r="M1241" s="350">
        <v>45992</v>
      </c>
    </row>
    <row r="1242" spans="1:13" ht="38.25" x14ac:dyDescent="0.2">
      <c r="A1242" s="358"/>
      <c r="B1242" s="352" t="s">
        <v>1964</v>
      </c>
      <c r="C1242" s="352" t="s">
        <v>1562</v>
      </c>
      <c r="D1242" s="352" t="s">
        <v>86</v>
      </c>
      <c r="E1242" s="358"/>
      <c r="F1242" s="38"/>
      <c r="G1242" s="359"/>
      <c r="H1242" s="356">
        <v>45996.414849537039</v>
      </c>
      <c r="I1242" s="41"/>
      <c r="J1242" s="41"/>
      <c r="K1242" s="358"/>
      <c r="L1242" s="357">
        <v>591496.64</v>
      </c>
      <c r="M1242" s="350">
        <v>45992</v>
      </c>
    </row>
    <row r="1243" spans="1:13" ht="38.25" x14ac:dyDescent="0.2">
      <c r="A1243" s="358"/>
      <c r="B1243" s="351" t="s">
        <v>1965</v>
      </c>
      <c r="C1243" s="352" t="s">
        <v>1562</v>
      </c>
      <c r="D1243" s="352" t="s">
        <v>86</v>
      </c>
      <c r="E1243" s="358"/>
      <c r="F1243" s="38"/>
      <c r="G1243" s="359"/>
      <c r="H1243" s="354">
        <v>45996.408564814818</v>
      </c>
      <c r="I1243" s="41"/>
      <c r="J1243" s="41"/>
      <c r="K1243" s="358"/>
      <c r="L1243" s="355">
        <v>577150</v>
      </c>
      <c r="M1243" s="350">
        <v>45992</v>
      </c>
    </row>
    <row r="1244" spans="1:13" ht="38.25" x14ac:dyDescent="0.2">
      <c r="A1244" s="358"/>
      <c r="B1244" s="351" t="s">
        <v>1966</v>
      </c>
      <c r="C1244" s="352" t="s">
        <v>1562</v>
      </c>
      <c r="D1244" s="352" t="s">
        <v>86</v>
      </c>
      <c r="E1244" s="358"/>
      <c r="F1244" s="38"/>
      <c r="G1244" s="359"/>
      <c r="H1244" s="354">
        <v>45996.389398148145</v>
      </c>
      <c r="I1244" s="41"/>
      <c r="J1244" s="41"/>
      <c r="K1244" s="358"/>
      <c r="L1244" s="355">
        <v>368900</v>
      </c>
      <c r="M1244" s="350">
        <v>45992</v>
      </c>
    </row>
    <row r="1245" spans="1:13" x14ac:dyDescent="0.2">
      <c r="A1245" s="358"/>
      <c r="B1245" s="351" t="s">
        <v>1967</v>
      </c>
      <c r="C1245" s="352" t="s">
        <v>0</v>
      </c>
      <c r="D1245" s="352" t="s">
        <v>0</v>
      </c>
      <c r="E1245" s="358"/>
      <c r="F1245" s="38"/>
      <c r="G1245" s="359"/>
      <c r="H1245" s="354">
        <v>45995.742743055554</v>
      </c>
      <c r="I1245" s="41"/>
      <c r="J1245" s="41"/>
      <c r="K1245" s="358"/>
      <c r="L1245" s="355">
        <v>797300</v>
      </c>
      <c r="M1245" s="350">
        <v>45992</v>
      </c>
    </row>
    <row r="1246" spans="1:13" x14ac:dyDescent="0.2">
      <c r="A1246" s="358"/>
      <c r="B1246" s="352" t="s">
        <v>1968</v>
      </c>
      <c r="C1246" s="351" t="s">
        <v>42</v>
      </c>
      <c r="D1246" s="121" t="s">
        <v>42</v>
      </c>
      <c r="E1246" s="358"/>
      <c r="F1246" s="38"/>
      <c r="G1246" s="359"/>
      <c r="H1246" s="356">
        <v>45995.730787037035</v>
      </c>
      <c r="I1246" s="41"/>
      <c r="J1246" s="41"/>
      <c r="K1246" s="358"/>
      <c r="L1246" s="357">
        <v>623724.22</v>
      </c>
      <c r="M1246" s="350">
        <v>45992</v>
      </c>
    </row>
    <row r="1247" spans="1:13" ht="38.25" x14ac:dyDescent="0.2">
      <c r="A1247" s="358"/>
      <c r="B1247" s="351" t="s">
        <v>1969</v>
      </c>
      <c r="C1247" s="352" t="s">
        <v>1562</v>
      </c>
      <c r="D1247" s="352" t="s">
        <v>86</v>
      </c>
      <c r="E1247" s="358"/>
      <c r="F1247" s="38"/>
      <c r="G1247" s="359"/>
      <c r="H1247" s="354">
        <v>45995.724814814814</v>
      </c>
      <c r="I1247" s="41"/>
      <c r="J1247" s="41"/>
      <c r="K1247" s="358"/>
      <c r="L1247" s="355">
        <v>452200</v>
      </c>
      <c r="M1247" s="350">
        <v>45992</v>
      </c>
    </row>
    <row r="1248" spans="1:13" ht="38.25" x14ac:dyDescent="0.2">
      <c r="A1248" s="358"/>
      <c r="B1248" s="352" t="s">
        <v>1970</v>
      </c>
      <c r="C1248" s="352" t="s">
        <v>1562</v>
      </c>
      <c r="D1248" s="352" t="s">
        <v>86</v>
      </c>
      <c r="E1248" s="358"/>
      <c r="F1248" s="38"/>
      <c r="G1248" s="359"/>
      <c r="H1248" s="356">
        <v>45995.720509259256</v>
      </c>
      <c r="I1248" s="41"/>
      <c r="J1248" s="41"/>
      <c r="K1248" s="358"/>
      <c r="L1248" s="357">
        <v>499999.92</v>
      </c>
      <c r="M1248" s="350">
        <v>45992</v>
      </c>
    </row>
    <row r="1249" spans="1:13" ht="38.25" x14ac:dyDescent="0.2">
      <c r="A1249" s="358"/>
      <c r="B1249" s="351" t="s">
        <v>1971</v>
      </c>
      <c r="C1249" s="352" t="s">
        <v>1562</v>
      </c>
      <c r="D1249" s="352" t="s">
        <v>86</v>
      </c>
      <c r="E1249" s="358"/>
      <c r="F1249" s="38"/>
      <c r="G1249" s="359"/>
      <c r="H1249" s="354">
        <v>45995.700648148151</v>
      </c>
      <c r="I1249" s="41"/>
      <c r="J1249" s="41"/>
      <c r="K1249" s="358"/>
      <c r="L1249" s="355">
        <v>595595</v>
      </c>
      <c r="M1249" s="350">
        <v>45992</v>
      </c>
    </row>
    <row r="1250" spans="1:13" ht="38.25" x14ac:dyDescent="0.2">
      <c r="A1250" s="358"/>
      <c r="B1250" s="352" t="s">
        <v>1972</v>
      </c>
      <c r="C1250" s="351" t="s">
        <v>1565</v>
      </c>
      <c r="D1250" s="352" t="s">
        <v>86</v>
      </c>
      <c r="E1250" s="358"/>
      <c r="F1250" s="38"/>
      <c r="G1250" s="359"/>
      <c r="H1250" s="356">
        <v>45995.665717592594</v>
      </c>
      <c r="I1250" s="41"/>
      <c r="J1250" s="41"/>
      <c r="K1250" s="358"/>
      <c r="L1250" s="357">
        <v>7057890</v>
      </c>
      <c r="M1250" s="350">
        <v>45992</v>
      </c>
    </row>
    <row r="1251" spans="1:13" ht="38.25" x14ac:dyDescent="0.2">
      <c r="A1251" s="358"/>
      <c r="B1251" s="351" t="s">
        <v>1973</v>
      </c>
      <c r="C1251" s="352" t="s">
        <v>1562</v>
      </c>
      <c r="D1251" s="352" t="s">
        <v>86</v>
      </c>
      <c r="E1251" s="358"/>
      <c r="F1251" s="38"/>
      <c r="G1251" s="359"/>
      <c r="H1251" s="354">
        <v>45995.66002314815</v>
      </c>
      <c r="I1251" s="41"/>
      <c r="J1251" s="41"/>
      <c r="K1251" s="358"/>
      <c r="L1251" s="355">
        <v>741370</v>
      </c>
      <c r="M1251" s="350">
        <v>45992</v>
      </c>
    </row>
    <row r="1252" spans="1:13" ht="38.25" x14ac:dyDescent="0.2">
      <c r="A1252" s="358"/>
      <c r="B1252" s="352" t="s">
        <v>1974</v>
      </c>
      <c r="C1252" s="352" t="s">
        <v>1562</v>
      </c>
      <c r="D1252" s="352" t="s">
        <v>86</v>
      </c>
      <c r="E1252" s="358"/>
      <c r="F1252" s="38"/>
      <c r="G1252" s="359"/>
      <c r="H1252" s="356">
        <v>45995.651724537034</v>
      </c>
      <c r="I1252" s="41"/>
      <c r="J1252" s="41"/>
      <c r="K1252" s="358"/>
      <c r="L1252" s="357">
        <v>5807200</v>
      </c>
      <c r="M1252" s="350">
        <v>45992</v>
      </c>
    </row>
    <row r="1253" spans="1:13" ht="38.25" x14ac:dyDescent="0.2">
      <c r="A1253" s="358"/>
      <c r="B1253" s="351" t="s">
        <v>1975</v>
      </c>
      <c r="C1253" s="352" t="s">
        <v>1562</v>
      </c>
      <c r="D1253" s="352" t="s">
        <v>86</v>
      </c>
      <c r="E1253" s="358"/>
      <c r="F1253" s="38"/>
      <c r="G1253" s="359"/>
      <c r="H1253" s="354">
        <v>45995.649872685186</v>
      </c>
      <c r="I1253" s="41"/>
      <c r="J1253" s="41"/>
      <c r="K1253" s="358"/>
      <c r="L1253" s="355">
        <v>614040</v>
      </c>
      <c r="M1253" s="350">
        <v>45992</v>
      </c>
    </row>
    <row r="1254" spans="1:13" ht="38.25" x14ac:dyDescent="0.2">
      <c r="A1254" s="358"/>
      <c r="B1254" s="352" t="s">
        <v>1976</v>
      </c>
      <c r="C1254" s="352" t="s">
        <v>1562</v>
      </c>
      <c r="D1254" s="352" t="s">
        <v>86</v>
      </c>
      <c r="E1254" s="358"/>
      <c r="F1254" s="38"/>
      <c r="G1254" s="359"/>
      <c r="H1254" s="356">
        <v>45995.635682870372</v>
      </c>
      <c r="I1254" s="41"/>
      <c r="J1254" s="41"/>
      <c r="K1254" s="358"/>
      <c r="L1254" s="357">
        <v>490256.2</v>
      </c>
      <c r="M1254" s="350">
        <v>45992</v>
      </c>
    </row>
    <row r="1255" spans="1:13" ht="38.25" x14ac:dyDescent="0.2">
      <c r="A1255" s="358"/>
      <c r="B1255" s="351" t="s">
        <v>1977</v>
      </c>
      <c r="C1255" s="352" t="s">
        <v>1562</v>
      </c>
      <c r="D1255" s="352" t="s">
        <v>86</v>
      </c>
      <c r="E1255" s="358"/>
      <c r="F1255" s="38"/>
      <c r="G1255" s="359"/>
      <c r="H1255" s="354">
        <v>45995.611041666663</v>
      </c>
      <c r="I1255" s="41"/>
      <c r="J1255" s="41"/>
      <c r="K1255" s="358"/>
      <c r="L1255" s="355">
        <v>479950.8</v>
      </c>
      <c r="M1255" s="350">
        <v>45992</v>
      </c>
    </row>
    <row r="1256" spans="1:13" ht="38.25" x14ac:dyDescent="0.2">
      <c r="A1256" s="358"/>
      <c r="B1256" s="352" t="s">
        <v>1978</v>
      </c>
      <c r="C1256" s="352" t="s">
        <v>1562</v>
      </c>
      <c r="D1256" s="352" t="s">
        <v>86</v>
      </c>
      <c r="E1256" s="358"/>
      <c r="F1256" s="38"/>
      <c r="G1256" s="359"/>
      <c r="H1256" s="356">
        <v>45995.553310185183</v>
      </c>
      <c r="I1256" s="41"/>
      <c r="J1256" s="41"/>
      <c r="K1256" s="358"/>
      <c r="L1256" s="357">
        <v>3640745.5</v>
      </c>
      <c r="M1256" s="350">
        <v>45992</v>
      </c>
    </row>
    <row r="1257" spans="1:13" ht="38.25" x14ac:dyDescent="0.2">
      <c r="A1257" s="358"/>
      <c r="B1257" s="351" t="s">
        <v>1979</v>
      </c>
      <c r="C1257" s="352" t="s">
        <v>1562</v>
      </c>
      <c r="D1257" s="352" t="s">
        <v>86</v>
      </c>
      <c r="E1257" s="358"/>
      <c r="F1257" s="38"/>
      <c r="G1257" s="359"/>
      <c r="H1257" s="354">
        <v>45995.521631944444</v>
      </c>
      <c r="I1257" s="41"/>
      <c r="J1257" s="41"/>
      <c r="K1257" s="358"/>
      <c r="L1257" s="355">
        <v>3060442</v>
      </c>
      <c r="M1257" s="350">
        <v>45992</v>
      </c>
    </row>
    <row r="1258" spans="1:13" ht="38.25" x14ac:dyDescent="0.2">
      <c r="A1258" s="358"/>
      <c r="B1258" s="352" t="s">
        <v>1980</v>
      </c>
      <c r="C1258" s="352" t="s">
        <v>1562</v>
      </c>
      <c r="D1258" s="352" t="s">
        <v>86</v>
      </c>
      <c r="E1258" s="358"/>
      <c r="F1258" s="38"/>
      <c r="G1258" s="359"/>
      <c r="H1258" s="356">
        <v>45995.514907407407</v>
      </c>
      <c r="I1258" s="41"/>
      <c r="J1258" s="41"/>
      <c r="K1258" s="358"/>
      <c r="L1258" s="357">
        <v>1130500</v>
      </c>
      <c r="M1258" s="350">
        <v>45992</v>
      </c>
    </row>
    <row r="1259" spans="1:13" ht="38.25" x14ac:dyDescent="0.2">
      <c r="A1259" s="358"/>
      <c r="B1259" s="351" t="s">
        <v>1981</v>
      </c>
      <c r="C1259" s="352" t="s">
        <v>1562</v>
      </c>
      <c r="D1259" s="352" t="s">
        <v>86</v>
      </c>
      <c r="E1259" s="358"/>
      <c r="F1259" s="38"/>
      <c r="G1259" s="359"/>
      <c r="H1259" s="354">
        <v>45995.506898148145</v>
      </c>
      <c r="I1259" s="41"/>
      <c r="J1259" s="41"/>
      <c r="K1259" s="358"/>
      <c r="L1259" s="355">
        <v>1125740</v>
      </c>
      <c r="M1259" s="350">
        <v>45992</v>
      </c>
    </row>
    <row r="1260" spans="1:13" ht="38.25" x14ac:dyDescent="0.2">
      <c r="A1260" s="358"/>
      <c r="B1260" s="352" t="s">
        <v>1982</v>
      </c>
      <c r="C1260" s="352" t="s">
        <v>1562</v>
      </c>
      <c r="D1260" s="352" t="s">
        <v>86</v>
      </c>
      <c r="E1260" s="358"/>
      <c r="F1260" s="38"/>
      <c r="G1260" s="359"/>
      <c r="H1260" s="356">
        <v>45995.499178240738</v>
      </c>
      <c r="I1260" s="41"/>
      <c r="J1260" s="41"/>
      <c r="K1260" s="358"/>
      <c r="L1260" s="357">
        <v>199920</v>
      </c>
      <c r="M1260" s="350">
        <v>45992</v>
      </c>
    </row>
    <row r="1261" spans="1:13" ht="38.25" x14ac:dyDescent="0.2">
      <c r="A1261" s="358"/>
      <c r="B1261" s="351" t="s">
        <v>1983</v>
      </c>
      <c r="C1261" s="352" t="s">
        <v>1562</v>
      </c>
      <c r="D1261" s="352" t="s">
        <v>86</v>
      </c>
      <c r="E1261" s="358"/>
      <c r="F1261" s="38"/>
      <c r="G1261" s="359"/>
      <c r="H1261" s="354">
        <v>45995.47079861111</v>
      </c>
      <c r="I1261" s="41"/>
      <c r="J1261" s="41"/>
      <c r="K1261" s="358"/>
      <c r="L1261" s="355">
        <v>1028160</v>
      </c>
      <c r="M1261" s="350">
        <v>45992</v>
      </c>
    </row>
    <row r="1262" spans="1:13" ht="38.25" x14ac:dyDescent="0.2">
      <c r="A1262" s="358"/>
      <c r="B1262" s="352" t="s">
        <v>1984</v>
      </c>
      <c r="C1262" s="352" t="s">
        <v>1562</v>
      </c>
      <c r="D1262" s="352" t="s">
        <v>86</v>
      </c>
      <c r="E1262" s="358"/>
      <c r="F1262" s="38"/>
      <c r="G1262" s="359"/>
      <c r="H1262" s="356">
        <v>45995.454722222225</v>
      </c>
      <c r="I1262" s="41"/>
      <c r="J1262" s="41"/>
      <c r="K1262" s="358"/>
      <c r="L1262" s="357">
        <v>170000</v>
      </c>
      <c r="M1262" s="350">
        <v>45992</v>
      </c>
    </row>
    <row r="1263" spans="1:13" ht="38.25" x14ac:dyDescent="0.2">
      <c r="A1263" s="358"/>
      <c r="B1263" s="351" t="s">
        <v>1985</v>
      </c>
      <c r="C1263" s="352" t="s">
        <v>1562</v>
      </c>
      <c r="D1263" s="352" t="s">
        <v>86</v>
      </c>
      <c r="E1263" s="358"/>
      <c r="F1263" s="38"/>
      <c r="G1263" s="359"/>
      <c r="H1263" s="354">
        <v>45995.452615740738</v>
      </c>
      <c r="I1263" s="41"/>
      <c r="J1263" s="41"/>
      <c r="K1263" s="358"/>
      <c r="L1263" s="355">
        <v>771715</v>
      </c>
      <c r="M1263" s="350">
        <v>45992</v>
      </c>
    </row>
    <row r="1264" spans="1:13" ht="38.25" x14ac:dyDescent="0.2">
      <c r="A1264" s="358"/>
      <c r="B1264" s="352" t="s">
        <v>1986</v>
      </c>
      <c r="C1264" s="352" t="s">
        <v>1562</v>
      </c>
      <c r="D1264" s="352" t="s">
        <v>86</v>
      </c>
      <c r="E1264" s="358"/>
      <c r="F1264" s="38"/>
      <c r="G1264" s="359"/>
      <c r="H1264" s="356">
        <v>45995.429062499999</v>
      </c>
      <c r="I1264" s="41"/>
      <c r="J1264" s="41"/>
      <c r="K1264" s="358"/>
      <c r="L1264" s="357">
        <v>238000</v>
      </c>
      <c r="M1264" s="350">
        <v>45992</v>
      </c>
    </row>
    <row r="1265" spans="1:13" ht="38.25" x14ac:dyDescent="0.2">
      <c r="A1265" s="358"/>
      <c r="B1265" s="351" t="s">
        <v>1987</v>
      </c>
      <c r="C1265" s="352" t="s">
        <v>1562</v>
      </c>
      <c r="D1265" s="352" t="s">
        <v>86</v>
      </c>
      <c r="E1265" s="358"/>
      <c r="F1265" s="38"/>
      <c r="G1265" s="359"/>
      <c r="H1265" s="354">
        <v>45995.427025462966</v>
      </c>
      <c r="I1265" s="41"/>
      <c r="J1265" s="41"/>
      <c r="K1265" s="358"/>
      <c r="L1265" s="355">
        <v>2356200</v>
      </c>
      <c r="M1265" s="350">
        <v>45992</v>
      </c>
    </row>
    <row r="1266" spans="1:13" ht="38.25" x14ac:dyDescent="0.2">
      <c r="A1266" s="358"/>
      <c r="B1266" s="352" t="s">
        <v>1988</v>
      </c>
      <c r="C1266" s="352" t="s">
        <v>1562</v>
      </c>
      <c r="D1266" s="352" t="s">
        <v>86</v>
      </c>
      <c r="E1266" s="358"/>
      <c r="F1266" s="38"/>
      <c r="G1266" s="359"/>
      <c r="H1266" s="356">
        <v>45995.41302083333</v>
      </c>
      <c r="I1266" s="41"/>
      <c r="J1266" s="41"/>
      <c r="K1266" s="358"/>
      <c r="L1266" s="357">
        <v>1428000</v>
      </c>
      <c r="M1266" s="350">
        <v>45992</v>
      </c>
    </row>
    <row r="1267" spans="1:13" x14ac:dyDescent="0.2">
      <c r="A1267" s="358"/>
      <c r="B1267" s="352" t="s">
        <v>1989</v>
      </c>
      <c r="C1267" s="352" t="s">
        <v>0</v>
      </c>
      <c r="D1267" s="352" t="s">
        <v>0</v>
      </c>
      <c r="E1267" s="358"/>
      <c r="F1267" s="38"/>
      <c r="G1267" s="359"/>
      <c r="H1267" s="356">
        <v>45995.409722222219</v>
      </c>
      <c r="I1267" s="41"/>
      <c r="J1267" s="41"/>
      <c r="K1267" s="358"/>
      <c r="L1267" s="357">
        <v>5937474.0599999996</v>
      </c>
      <c r="M1267" s="350">
        <v>45992</v>
      </c>
    </row>
    <row r="1268" spans="1:13" ht="38.25" x14ac:dyDescent="0.2">
      <c r="A1268" s="358"/>
      <c r="B1268" s="351" t="s">
        <v>1990</v>
      </c>
      <c r="C1268" s="352" t="s">
        <v>1562</v>
      </c>
      <c r="D1268" s="352" t="s">
        <v>86</v>
      </c>
      <c r="E1268" s="358"/>
      <c r="F1268" s="38"/>
      <c r="G1268" s="359"/>
      <c r="H1268" s="354">
        <v>45995.393009259256</v>
      </c>
      <c r="I1268" s="41"/>
      <c r="J1268" s="41"/>
      <c r="K1268" s="358"/>
      <c r="L1268" s="355">
        <v>131030.9</v>
      </c>
      <c r="M1268" s="350">
        <v>45992</v>
      </c>
    </row>
    <row r="1269" spans="1:13" x14ac:dyDescent="0.2">
      <c r="A1269" s="358"/>
      <c r="B1269" s="352" t="s">
        <v>1991</v>
      </c>
      <c r="C1269" s="352" t="s">
        <v>0</v>
      </c>
      <c r="D1269" s="352" t="s">
        <v>0</v>
      </c>
      <c r="E1269" s="358"/>
      <c r="F1269" s="38"/>
      <c r="G1269" s="359"/>
      <c r="H1269" s="356">
        <v>45995.390277777777</v>
      </c>
      <c r="I1269" s="41"/>
      <c r="J1269" s="41"/>
      <c r="K1269" s="358"/>
      <c r="L1269" s="357">
        <v>8458999.5700000003</v>
      </c>
      <c r="M1269" s="350">
        <v>45992</v>
      </c>
    </row>
    <row r="1270" spans="1:13" ht="38.25" x14ac:dyDescent="0.2">
      <c r="A1270" s="358"/>
      <c r="B1270" s="351" t="s">
        <v>1992</v>
      </c>
      <c r="C1270" s="352" t="s">
        <v>1562</v>
      </c>
      <c r="D1270" s="352" t="s">
        <v>86</v>
      </c>
      <c r="E1270" s="358"/>
      <c r="F1270" s="38"/>
      <c r="G1270" s="359"/>
      <c r="H1270" s="354">
        <v>45995.289872685185</v>
      </c>
      <c r="I1270" s="41"/>
      <c r="J1270" s="41"/>
      <c r="K1270" s="358"/>
      <c r="L1270" s="355">
        <v>572378.1</v>
      </c>
      <c r="M1270" s="350">
        <v>45992</v>
      </c>
    </row>
    <row r="1271" spans="1:13" ht="38.25" x14ac:dyDescent="0.2">
      <c r="A1271" s="358"/>
      <c r="B1271" s="352" t="s">
        <v>1993</v>
      </c>
      <c r="C1271" s="352" t="s">
        <v>1562</v>
      </c>
      <c r="D1271" s="352" t="s">
        <v>86</v>
      </c>
      <c r="E1271" s="358"/>
      <c r="F1271" s="38"/>
      <c r="G1271" s="359"/>
      <c r="H1271" s="356">
        <v>45994.736331018517</v>
      </c>
      <c r="I1271" s="41"/>
      <c r="J1271" s="41"/>
      <c r="K1271" s="358"/>
      <c r="L1271" s="357">
        <v>785000.16</v>
      </c>
      <c r="M1271" s="350">
        <v>45992</v>
      </c>
    </row>
    <row r="1272" spans="1:13" ht="38.25" x14ac:dyDescent="0.2">
      <c r="A1272" s="358"/>
      <c r="B1272" s="351" t="s">
        <v>1994</v>
      </c>
      <c r="C1272" s="352" t="s">
        <v>1562</v>
      </c>
      <c r="D1272" s="352" t="s">
        <v>86</v>
      </c>
      <c r="E1272" s="358"/>
      <c r="F1272" s="38"/>
      <c r="G1272" s="359"/>
      <c r="H1272" s="354">
        <v>45994.735115740739</v>
      </c>
      <c r="I1272" s="41"/>
      <c r="J1272" s="41"/>
      <c r="K1272" s="358"/>
      <c r="L1272" s="355">
        <v>900443.25</v>
      </c>
      <c r="M1272" s="350">
        <v>45992</v>
      </c>
    </row>
    <row r="1273" spans="1:13" ht="38.25" x14ac:dyDescent="0.2">
      <c r="A1273" s="358"/>
      <c r="B1273" s="352" t="s">
        <v>1995</v>
      </c>
      <c r="C1273" s="352" t="s">
        <v>1562</v>
      </c>
      <c r="D1273" s="352" t="s">
        <v>86</v>
      </c>
      <c r="E1273" s="358"/>
      <c r="F1273" s="38"/>
      <c r="G1273" s="359"/>
      <c r="H1273" s="356">
        <v>45994.720868055556</v>
      </c>
      <c r="I1273" s="41"/>
      <c r="J1273" s="41"/>
      <c r="K1273" s="358"/>
      <c r="L1273" s="357">
        <v>5593000</v>
      </c>
      <c r="M1273" s="350">
        <v>45992</v>
      </c>
    </row>
    <row r="1274" spans="1:13" x14ac:dyDescent="0.2">
      <c r="A1274" s="358"/>
      <c r="B1274" s="351" t="s">
        <v>1996</v>
      </c>
      <c r="C1274" s="351" t="s">
        <v>42</v>
      </c>
      <c r="D1274" s="121" t="s">
        <v>42</v>
      </c>
      <c r="E1274" s="358"/>
      <c r="F1274" s="38"/>
      <c r="G1274" s="359"/>
      <c r="H1274" s="354">
        <v>45994.691655092596</v>
      </c>
      <c r="I1274" s="41"/>
      <c r="J1274" s="41"/>
      <c r="K1274" s="358"/>
      <c r="L1274" s="355">
        <v>188.49600000000001</v>
      </c>
      <c r="M1274" s="350">
        <v>45992</v>
      </c>
    </row>
    <row r="1275" spans="1:13" ht="38.25" x14ac:dyDescent="0.2">
      <c r="A1275" s="358"/>
      <c r="B1275" s="352" t="s">
        <v>1997</v>
      </c>
      <c r="C1275" s="352" t="s">
        <v>1562</v>
      </c>
      <c r="D1275" s="352" t="s">
        <v>86</v>
      </c>
      <c r="E1275" s="358"/>
      <c r="F1275" s="38"/>
      <c r="G1275" s="359"/>
      <c r="H1275" s="356">
        <v>45994.664675925924</v>
      </c>
      <c r="I1275" s="41"/>
      <c r="J1275" s="41"/>
      <c r="K1275" s="358"/>
      <c r="L1275" s="357">
        <v>833000</v>
      </c>
      <c r="M1275" s="350">
        <v>45992</v>
      </c>
    </row>
    <row r="1276" spans="1:13" ht="38.25" x14ac:dyDescent="0.2">
      <c r="A1276" s="358"/>
      <c r="B1276" s="351" t="s">
        <v>1998</v>
      </c>
      <c r="C1276" s="352" t="s">
        <v>1562</v>
      </c>
      <c r="D1276" s="352" t="s">
        <v>86</v>
      </c>
      <c r="E1276" s="358"/>
      <c r="F1276" s="38"/>
      <c r="G1276" s="359"/>
      <c r="H1276" s="354">
        <v>45994.620613425926</v>
      </c>
      <c r="I1276" s="41"/>
      <c r="J1276" s="41"/>
      <c r="K1276" s="358"/>
      <c r="L1276" s="355">
        <v>291276.3</v>
      </c>
      <c r="M1276" s="350">
        <v>45992</v>
      </c>
    </row>
    <row r="1277" spans="1:13" ht="38.25" x14ac:dyDescent="0.2">
      <c r="A1277" s="358"/>
      <c r="B1277" s="352" t="s">
        <v>1999</v>
      </c>
      <c r="C1277" s="352" t="s">
        <v>1562</v>
      </c>
      <c r="D1277" s="352" t="s">
        <v>86</v>
      </c>
      <c r="E1277" s="358"/>
      <c r="F1277" s="38"/>
      <c r="G1277" s="359"/>
      <c r="H1277" s="356">
        <v>45994.576284722221</v>
      </c>
      <c r="I1277" s="41"/>
      <c r="J1277" s="41"/>
      <c r="K1277" s="358"/>
      <c r="L1277" s="357">
        <v>249900</v>
      </c>
      <c r="M1277" s="350">
        <v>45992</v>
      </c>
    </row>
    <row r="1278" spans="1:13" x14ac:dyDescent="0.2">
      <c r="A1278" s="358"/>
      <c r="B1278" s="351" t="s">
        <v>2000</v>
      </c>
      <c r="C1278" s="352" t="s">
        <v>0</v>
      </c>
      <c r="D1278" s="352" t="s">
        <v>0</v>
      </c>
      <c r="E1278" s="358"/>
      <c r="F1278" s="38"/>
      <c r="G1278" s="359"/>
      <c r="H1278" s="354">
        <v>45994.533425925925</v>
      </c>
      <c r="I1278" s="41"/>
      <c r="J1278" s="41"/>
      <c r="K1278" s="358"/>
      <c r="L1278" s="355">
        <v>595000</v>
      </c>
      <c r="M1278" s="350">
        <v>45992</v>
      </c>
    </row>
    <row r="1279" spans="1:13" x14ac:dyDescent="0.2">
      <c r="A1279" s="358"/>
      <c r="B1279" s="352" t="s">
        <v>2001</v>
      </c>
      <c r="C1279" s="352" t="s">
        <v>0</v>
      </c>
      <c r="D1279" s="352" t="s">
        <v>0</v>
      </c>
      <c r="E1279" s="358"/>
      <c r="F1279" s="38"/>
      <c r="G1279" s="359"/>
      <c r="H1279" s="356">
        <v>45994.530555555553</v>
      </c>
      <c r="I1279" s="41"/>
      <c r="J1279" s="41"/>
      <c r="K1279" s="358"/>
      <c r="L1279" s="357">
        <v>11900000</v>
      </c>
      <c r="M1279" s="350">
        <v>45992</v>
      </c>
    </row>
    <row r="1280" spans="1:13" ht="38.25" x14ac:dyDescent="0.2">
      <c r="A1280" s="358"/>
      <c r="B1280" s="351" t="s">
        <v>2002</v>
      </c>
      <c r="C1280" s="352" t="s">
        <v>1562</v>
      </c>
      <c r="D1280" s="352" t="s">
        <v>86</v>
      </c>
      <c r="E1280" s="358"/>
      <c r="F1280" s="38"/>
      <c r="G1280" s="359"/>
      <c r="H1280" s="354">
        <v>45994.51185185185</v>
      </c>
      <c r="I1280" s="41"/>
      <c r="J1280" s="41"/>
      <c r="K1280" s="358"/>
      <c r="L1280" s="355">
        <v>4845204</v>
      </c>
      <c r="M1280" s="350">
        <v>45992</v>
      </c>
    </row>
    <row r="1281" spans="1:13" ht="38.25" x14ac:dyDescent="0.2">
      <c r="A1281" s="358"/>
      <c r="B1281" s="351" t="s">
        <v>2003</v>
      </c>
      <c r="C1281" s="352" t="s">
        <v>1562</v>
      </c>
      <c r="D1281" s="352" t="s">
        <v>86</v>
      </c>
      <c r="E1281" s="358"/>
      <c r="F1281" s="38"/>
      <c r="G1281" s="359"/>
      <c r="H1281" s="354">
        <v>45994.469629629632</v>
      </c>
      <c r="I1281" s="41"/>
      <c r="J1281" s="41"/>
      <c r="K1281" s="358"/>
      <c r="L1281" s="355">
        <v>3570000</v>
      </c>
      <c r="M1281" s="350">
        <v>45992</v>
      </c>
    </row>
    <row r="1282" spans="1:13" ht="38.25" x14ac:dyDescent="0.2">
      <c r="A1282" s="358"/>
      <c r="B1282" s="352" t="s">
        <v>2004</v>
      </c>
      <c r="C1282" s="352" t="s">
        <v>1562</v>
      </c>
      <c r="D1282" s="352" t="s">
        <v>86</v>
      </c>
      <c r="E1282" s="358"/>
      <c r="F1282" s="38"/>
      <c r="G1282" s="359"/>
      <c r="H1282" s="356">
        <v>45994.467719907407</v>
      </c>
      <c r="I1282" s="41"/>
      <c r="J1282" s="41"/>
      <c r="K1282" s="358"/>
      <c r="L1282" s="357">
        <v>2511999.56</v>
      </c>
      <c r="M1282" s="350">
        <v>45992</v>
      </c>
    </row>
    <row r="1283" spans="1:13" ht="38.25" x14ac:dyDescent="0.2">
      <c r="A1283" s="358"/>
      <c r="B1283" s="351" t="s">
        <v>2005</v>
      </c>
      <c r="C1283" s="352" t="s">
        <v>1562</v>
      </c>
      <c r="D1283" s="352" t="s">
        <v>86</v>
      </c>
      <c r="E1283" s="358"/>
      <c r="F1283" s="38"/>
      <c r="G1283" s="359"/>
      <c r="H1283" s="354">
        <v>45994.467175925929</v>
      </c>
      <c r="I1283" s="41"/>
      <c r="J1283" s="41"/>
      <c r="K1283" s="358"/>
      <c r="L1283" s="355">
        <v>127020.6</v>
      </c>
      <c r="M1283" s="350">
        <v>45992</v>
      </c>
    </row>
    <row r="1284" spans="1:13" ht="38.25" x14ac:dyDescent="0.2">
      <c r="A1284" s="358"/>
      <c r="B1284" s="352" t="s">
        <v>2006</v>
      </c>
      <c r="C1284" s="352" t="s">
        <v>1562</v>
      </c>
      <c r="D1284" s="352" t="s">
        <v>86</v>
      </c>
      <c r="E1284" s="358"/>
      <c r="F1284" s="38"/>
      <c r="G1284" s="359"/>
      <c r="H1284" s="356">
        <v>45994.433518518519</v>
      </c>
      <c r="I1284" s="41"/>
      <c r="J1284" s="41"/>
      <c r="K1284" s="358"/>
      <c r="L1284" s="357">
        <v>493850</v>
      </c>
      <c r="M1284" s="350">
        <v>45992</v>
      </c>
    </row>
    <row r="1285" spans="1:13" ht="38.25" x14ac:dyDescent="0.2">
      <c r="A1285" s="358"/>
      <c r="B1285" s="351" t="s">
        <v>2007</v>
      </c>
      <c r="C1285" s="352" t="s">
        <v>1562</v>
      </c>
      <c r="D1285" s="352" t="s">
        <v>86</v>
      </c>
      <c r="E1285" s="358"/>
      <c r="F1285" s="38"/>
      <c r="G1285" s="359"/>
      <c r="H1285" s="354">
        <v>45994.427002314813</v>
      </c>
      <c r="I1285" s="41"/>
      <c r="J1285" s="41"/>
      <c r="K1285" s="358"/>
      <c r="L1285" s="355">
        <v>329868</v>
      </c>
      <c r="M1285" s="350">
        <v>45992</v>
      </c>
    </row>
    <row r="1286" spans="1:13" ht="38.25" x14ac:dyDescent="0.2">
      <c r="A1286" s="358"/>
      <c r="B1286" s="352" t="s">
        <v>2008</v>
      </c>
      <c r="C1286" s="352" t="s">
        <v>1562</v>
      </c>
      <c r="D1286" s="352" t="s">
        <v>86</v>
      </c>
      <c r="E1286" s="358"/>
      <c r="F1286" s="38"/>
      <c r="G1286" s="359"/>
      <c r="H1286" s="356">
        <v>45994.398449074077</v>
      </c>
      <c r="I1286" s="41"/>
      <c r="J1286" s="41"/>
      <c r="K1286" s="358"/>
      <c r="L1286" s="357">
        <v>2446640</v>
      </c>
      <c r="M1286" s="350">
        <v>45992</v>
      </c>
    </row>
    <row r="1287" spans="1:13" ht="38.25" x14ac:dyDescent="0.2">
      <c r="A1287" s="358"/>
      <c r="B1287" s="352" t="s">
        <v>2009</v>
      </c>
      <c r="C1287" s="352" t="s">
        <v>1562</v>
      </c>
      <c r="D1287" s="352" t="s">
        <v>86</v>
      </c>
      <c r="E1287" s="358"/>
      <c r="F1287" s="38"/>
      <c r="G1287" s="359"/>
      <c r="H1287" s="356">
        <v>45994.375347222223</v>
      </c>
      <c r="I1287" s="41"/>
      <c r="J1287" s="41"/>
      <c r="K1287" s="358"/>
      <c r="L1287" s="357">
        <v>547400</v>
      </c>
      <c r="M1287" s="350">
        <v>45992</v>
      </c>
    </row>
    <row r="1288" spans="1:13" ht="38.25" x14ac:dyDescent="0.2">
      <c r="A1288" s="358"/>
      <c r="B1288" s="351" t="s">
        <v>2010</v>
      </c>
      <c r="C1288" s="352" t="s">
        <v>1562</v>
      </c>
      <c r="D1288" s="352" t="s">
        <v>86</v>
      </c>
      <c r="E1288" s="358"/>
      <c r="F1288" s="38"/>
      <c r="G1288" s="359"/>
      <c r="H1288" s="354">
        <v>45994.361504629633</v>
      </c>
      <c r="I1288" s="41"/>
      <c r="J1288" s="41"/>
      <c r="K1288" s="358"/>
      <c r="L1288" s="355">
        <v>775118.4</v>
      </c>
      <c r="M1288" s="350">
        <v>45992</v>
      </c>
    </row>
    <row r="1289" spans="1:13" ht="38.25" x14ac:dyDescent="0.2">
      <c r="A1289" s="358"/>
      <c r="B1289" s="352" t="s">
        <v>2011</v>
      </c>
      <c r="C1289" s="352" t="s">
        <v>1562</v>
      </c>
      <c r="D1289" s="352" t="s">
        <v>86</v>
      </c>
      <c r="E1289" s="358"/>
      <c r="F1289" s="38"/>
      <c r="G1289" s="359"/>
      <c r="H1289" s="356">
        <v>45994.359548611108</v>
      </c>
      <c r="I1289" s="41"/>
      <c r="J1289" s="41"/>
      <c r="K1289" s="358"/>
      <c r="L1289" s="357">
        <v>1895449.85</v>
      </c>
      <c r="M1289" s="350">
        <v>45992</v>
      </c>
    </row>
    <row r="1290" spans="1:13" ht="38.25" x14ac:dyDescent="0.2">
      <c r="A1290" s="358"/>
      <c r="B1290" s="351" t="s">
        <v>2012</v>
      </c>
      <c r="C1290" s="352" t="s">
        <v>1562</v>
      </c>
      <c r="D1290" s="352" t="s">
        <v>86</v>
      </c>
      <c r="E1290" s="358"/>
      <c r="F1290" s="38"/>
      <c r="G1290" s="359"/>
      <c r="H1290" s="354">
        <v>45994.353819444441</v>
      </c>
      <c r="I1290" s="41"/>
      <c r="J1290" s="41"/>
      <c r="K1290" s="358"/>
      <c r="L1290" s="355">
        <v>449999.69</v>
      </c>
      <c r="M1290" s="350">
        <v>45992</v>
      </c>
    </row>
    <row r="1291" spans="1:13" ht="38.25" x14ac:dyDescent="0.2">
      <c r="A1291" s="358"/>
      <c r="B1291" s="352" t="s">
        <v>2013</v>
      </c>
      <c r="C1291" s="352" t="s">
        <v>1562</v>
      </c>
      <c r="D1291" s="352" t="s">
        <v>86</v>
      </c>
      <c r="E1291" s="358"/>
      <c r="F1291" s="38"/>
      <c r="G1291" s="359"/>
      <c r="H1291" s="356">
        <v>45994.335868055554</v>
      </c>
      <c r="I1291" s="41"/>
      <c r="J1291" s="41"/>
      <c r="K1291" s="358"/>
      <c r="L1291" s="357">
        <v>1195950</v>
      </c>
      <c r="M1291" s="350">
        <v>45992</v>
      </c>
    </row>
    <row r="1292" spans="1:13" ht="38.25" x14ac:dyDescent="0.2">
      <c r="A1292" s="358"/>
      <c r="B1292" s="351" t="s">
        <v>2014</v>
      </c>
      <c r="C1292" s="352" t="s">
        <v>1562</v>
      </c>
      <c r="D1292" s="352" t="s">
        <v>86</v>
      </c>
      <c r="E1292" s="358"/>
      <c r="F1292" s="38"/>
      <c r="G1292" s="359"/>
      <c r="H1292" s="354">
        <v>45993.707638888889</v>
      </c>
      <c r="I1292" s="41"/>
      <c r="J1292" s="41"/>
      <c r="K1292" s="358"/>
      <c r="L1292" s="355">
        <v>599990</v>
      </c>
      <c r="M1292" s="350">
        <v>45992</v>
      </c>
    </row>
    <row r="1293" spans="1:13" ht="38.25" x14ac:dyDescent="0.2">
      <c r="A1293" s="358"/>
      <c r="B1293" s="352" t="s">
        <v>2015</v>
      </c>
      <c r="C1293" s="352" t="s">
        <v>1562</v>
      </c>
      <c r="D1293" s="352" t="s">
        <v>86</v>
      </c>
      <c r="E1293" s="358"/>
      <c r="F1293" s="38"/>
      <c r="G1293" s="359"/>
      <c r="H1293" s="356">
        <v>45993.690752314818</v>
      </c>
      <c r="I1293" s="41"/>
      <c r="J1293" s="41"/>
      <c r="K1293" s="358"/>
      <c r="L1293" s="357">
        <v>6728260</v>
      </c>
      <c r="M1293" s="350">
        <v>45992</v>
      </c>
    </row>
    <row r="1294" spans="1:13" ht="38.25" x14ac:dyDescent="0.2">
      <c r="A1294" s="358"/>
      <c r="B1294" s="351" t="s">
        <v>2016</v>
      </c>
      <c r="C1294" s="352" t="s">
        <v>1562</v>
      </c>
      <c r="D1294" s="352" t="s">
        <v>86</v>
      </c>
      <c r="E1294" s="358"/>
      <c r="F1294" s="38"/>
      <c r="G1294" s="359"/>
      <c r="H1294" s="354">
        <v>45993.68922453704</v>
      </c>
      <c r="I1294" s="41"/>
      <c r="J1294" s="41"/>
      <c r="K1294" s="358"/>
      <c r="L1294" s="355">
        <v>909493.2</v>
      </c>
      <c r="M1294" s="350">
        <v>45992</v>
      </c>
    </row>
    <row r="1295" spans="1:13" x14ac:dyDescent="0.2">
      <c r="A1295" s="358"/>
      <c r="B1295" s="352" t="s">
        <v>2017</v>
      </c>
      <c r="C1295" s="351" t="s">
        <v>42</v>
      </c>
      <c r="D1295" s="121" t="s">
        <v>42</v>
      </c>
      <c r="E1295" s="358"/>
      <c r="F1295" s="38"/>
      <c r="G1295" s="359"/>
      <c r="H1295" s="356">
        <v>45993.656759259262</v>
      </c>
      <c r="I1295" s="41"/>
      <c r="J1295" s="41"/>
      <c r="K1295" s="358"/>
      <c r="L1295" s="357">
        <v>839426</v>
      </c>
      <c r="M1295" s="350">
        <v>45992</v>
      </c>
    </row>
    <row r="1296" spans="1:13" ht="38.25" x14ac:dyDescent="0.2">
      <c r="A1296" s="358"/>
      <c r="B1296" s="352" t="s">
        <v>2018</v>
      </c>
      <c r="C1296" s="352" t="s">
        <v>1562</v>
      </c>
      <c r="D1296" s="352" t="s">
        <v>86</v>
      </c>
      <c r="E1296" s="358"/>
      <c r="F1296" s="38"/>
      <c r="G1296" s="359"/>
      <c r="H1296" s="356">
        <v>45993.642511574071</v>
      </c>
      <c r="I1296" s="41"/>
      <c r="J1296" s="41"/>
      <c r="K1296" s="358"/>
      <c r="L1296" s="357">
        <v>969595.34</v>
      </c>
      <c r="M1296" s="350">
        <v>45992</v>
      </c>
    </row>
    <row r="1297" spans="1:13" x14ac:dyDescent="0.2">
      <c r="A1297" s="358"/>
      <c r="B1297" s="351" t="s">
        <v>2019</v>
      </c>
      <c r="C1297" s="352" t="s">
        <v>0</v>
      </c>
      <c r="D1297" s="352" t="s">
        <v>0</v>
      </c>
      <c r="E1297" s="358"/>
      <c r="F1297" s="38"/>
      <c r="G1297" s="359"/>
      <c r="H1297" s="354">
        <v>45993.631956018522</v>
      </c>
      <c r="I1297" s="41"/>
      <c r="J1297" s="41"/>
      <c r="K1297" s="358"/>
      <c r="L1297" s="355">
        <v>22798020</v>
      </c>
      <c r="M1297" s="350">
        <v>45992</v>
      </c>
    </row>
    <row r="1298" spans="1:13" x14ac:dyDescent="0.2">
      <c r="A1298" s="358"/>
      <c r="B1298" s="352" t="s">
        <v>2020</v>
      </c>
      <c r="C1298" s="352" t="s">
        <v>0</v>
      </c>
      <c r="D1298" s="352" t="s">
        <v>0</v>
      </c>
      <c r="E1298" s="358"/>
      <c r="F1298" s="38"/>
      <c r="G1298" s="359"/>
      <c r="H1298" s="356">
        <v>45993.631956018522</v>
      </c>
      <c r="I1298" s="41"/>
      <c r="J1298" s="41"/>
      <c r="K1298" s="358"/>
      <c r="L1298" s="357">
        <v>9341500</v>
      </c>
      <c r="M1298" s="350">
        <v>45992</v>
      </c>
    </row>
    <row r="1299" spans="1:13" ht="38.25" x14ac:dyDescent="0.2">
      <c r="A1299" s="358"/>
      <c r="B1299" s="352" t="s">
        <v>2021</v>
      </c>
      <c r="C1299" s="351" t="s">
        <v>1565</v>
      </c>
      <c r="D1299" s="352" t="s">
        <v>86</v>
      </c>
      <c r="E1299" s="358"/>
      <c r="F1299" s="38"/>
      <c r="G1299" s="359"/>
      <c r="H1299" s="356">
        <v>45993.566261574073</v>
      </c>
      <c r="I1299" s="41"/>
      <c r="J1299" s="41"/>
      <c r="K1299" s="358"/>
      <c r="L1299" s="357">
        <v>349566</v>
      </c>
      <c r="M1299" s="350">
        <v>45992</v>
      </c>
    </row>
    <row r="1300" spans="1:13" ht="38.25" x14ac:dyDescent="0.2">
      <c r="A1300" s="358"/>
      <c r="B1300" s="351" t="s">
        <v>2022</v>
      </c>
      <c r="C1300" s="351" t="s">
        <v>1565</v>
      </c>
      <c r="D1300" s="352" t="s">
        <v>86</v>
      </c>
      <c r="E1300" s="358"/>
      <c r="F1300" s="38"/>
      <c r="G1300" s="359"/>
      <c r="H1300" s="354">
        <v>45993.563125000001</v>
      </c>
      <c r="I1300" s="41"/>
      <c r="J1300" s="41"/>
      <c r="K1300" s="358"/>
      <c r="L1300" s="355">
        <v>682430</v>
      </c>
      <c r="M1300" s="350">
        <v>45992</v>
      </c>
    </row>
    <row r="1301" spans="1:13" ht="38.25" x14ac:dyDescent="0.2">
      <c r="A1301" s="358"/>
      <c r="B1301" s="352" t="s">
        <v>2023</v>
      </c>
      <c r="C1301" s="352" t="s">
        <v>1562</v>
      </c>
      <c r="D1301" s="352" t="s">
        <v>86</v>
      </c>
      <c r="E1301" s="358"/>
      <c r="F1301" s="38"/>
      <c r="G1301" s="359"/>
      <c r="H1301" s="356">
        <v>45993.559560185182</v>
      </c>
      <c r="I1301" s="41"/>
      <c r="J1301" s="41"/>
      <c r="K1301" s="358"/>
      <c r="L1301" s="357">
        <v>2380000</v>
      </c>
      <c r="M1301" s="350">
        <v>45992</v>
      </c>
    </row>
    <row r="1302" spans="1:13" ht="38.25" x14ac:dyDescent="0.2">
      <c r="A1302" s="358"/>
      <c r="B1302" s="351" t="s">
        <v>2024</v>
      </c>
      <c r="C1302" s="351" t="s">
        <v>1565</v>
      </c>
      <c r="D1302" s="352" t="s">
        <v>86</v>
      </c>
      <c r="E1302" s="358"/>
      <c r="F1302" s="38"/>
      <c r="G1302" s="359"/>
      <c r="H1302" s="354">
        <v>45993.547453703701</v>
      </c>
      <c r="I1302" s="41"/>
      <c r="J1302" s="41"/>
      <c r="K1302" s="358"/>
      <c r="L1302" s="355">
        <v>1772629.95</v>
      </c>
      <c r="M1302" s="350">
        <v>45992</v>
      </c>
    </row>
    <row r="1303" spans="1:13" ht="38.25" x14ac:dyDescent="0.2">
      <c r="A1303" s="358"/>
      <c r="B1303" s="352" t="s">
        <v>2025</v>
      </c>
      <c r="C1303" s="352" t="s">
        <v>1562</v>
      </c>
      <c r="D1303" s="352" t="s">
        <v>86</v>
      </c>
      <c r="E1303" s="358"/>
      <c r="F1303" s="38"/>
      <c r="G1303" s="359"/>
      <c r="H1303" s="356">
        <v>45993.525636574072</v>
      </c>
      <c r="I1303" s="41"/>
      <c r="J1303" s="41"/>
      <c r="K1303" s="358"/>
      <c r="L1303" s="357">
        <v>1295910</v>
      </c>
      <c r="M1303" s="350">
        <v>45992</v>
      </c>
    </row>
    <row r="1304" spans="1:13" ht="38.25" x14ac:dyDescent="0.2">
      <c r="A1304" s="358"/>
      <c r="B1304" s="351" t="s">
        <v>2026</v>
      </c>
      <c r="C1304" s="352" t="s">
        <v>1562</v>
      </c>
      <c r="D1304" s="352" t="s">
        <v>86</v>
      </c>
      <c r="E1304" s="358"/>
      <c r="F1304" s="38"/>
      <c r="G1304" s="359"/>
      <c r="H1304" s="354">
        <v>45993.492986111109</v>
      </c>
      <c r="I1304" s="41"/>
      <c r="J1304" s="41"/>
      <c r="K1304" s="358"/>
      <c r="L1304" s="355">
        <v>507139.92</v>
      </c>
      <c r="M1304" s="350">
        <v>45992</v>
      </c>
    </row>
    <row r="1305" spans="1:13" ht="38.25" x14ac:dyDescent="0.2">
      <c r="A1305" s="358"/>
      <c r="B1305" s="352" t="s">
        <v>2027</v>
      </c>
      <c r="C1305" s="352" t="s">
        <v>1562</v>
      </c>
      <c r="D1305" s="352" t="s">
        <v>86</v>
      </c>
      <c r="E1305" s="358"/>
      <c r="F1305" s="38"/>
      <c r="G1305" s="359"/>
      <c r="H1305" s="356">
        <v>45993.492210648146</v>
      </c>
      <c r="I1305" s="41"/>
      <c r="J1305" s="41"/>
      <c r="K1305" s="358"/>
      <c r="L1305" s="357">
        <v>847637</v>
      </c>
      <c r="M1305" s="350">
        <v>45992</v>
      </c>
    </row>
    <row r="1306" spans="1:13" ht="38.25" x14ac:dyDescent="0.2">
      <c r="A1306" s="358"/>
      <c r="B1306" s="351" t="s">
        <v>2028</v>
      </c>
      <c r="C1306" s="352" t="s">
        <v>1562</v>
      </c>
      <c r="D1306" s="352" t="s">
        <v>86</v>
      </c>
      <c r="E1306" s="358"/>
      <c r="F1306" s="38"/>
      <c r="G1306" s="359"/>
      <c r="H1306" s="354">
        <v>45993.458275462966</v>
      </c>
      <c r="I1306" s="41"/>
      <c r="J1306" s="41"/>
      <c r="K1306" s="358"/>
      <c r="L1306" s="355">
        <v>2710379.7</v>
      </c>
      <c r="M1306" s="350">
        <v>45992</v>
      </c>
    </row>
    <row r="1307" spans="1:13" ht="38.25" x14ac:dyDescent="0.2">
      <c r="A1307" s="358"/>
      <c r="B1307" s="351" t="s">
        <v>2029</v>
      </c>
      <c r="C1307" s="352" t="s">
        <v>1562</v>
      </c>
      <c r="D1307" s="352" t="s">
        <v>86</v>
      </c>
      <c r="E1307" s="358"/>
      <c r="F1307" s="38"/>
      <c r="G1307" s="359"/>
      <c r="H1307" s="354">
        <v>45993.410914351851</v>
      </c>
      <c r="I1307" s="41"/>
      <c r="J1307" s="41"/>
      <c r="K1307" s="358"/>
      <c r="L1307" s="355">
        <v>44.03</v>
      </c>
      <c r="M1307" s="350">
        <v>45992</v>
      </c>
    </row>
    <row r="1308" spans="1:13" ht="38.25" x14ac:dyDescent="0.2">
      <c r="A1308" s="358"/>
      <c r="B1308" s="352" t="s">
        <v>2030</v>
      </c>
      <c r="C1308" s="352" t="s">
        <v>1562</v>
      </c>
      <c r="D1308" s="352" t="s">
        <v>86</v>
      </c>
      <c r="E1308" s="358"/>
      <c r="F1308" s="38"/>
      <c r="G1308" s="359"/>
      <c r="H1308" s="356">
        <v>45993.399965277778</v>
      </c>
      <c r="I1308" s="41"/>
      <c r="J1308" s="41"/>
      <c r="K1308" s="358"/>
      <c r="L1308" s="357">
        <v>184450</v>
      </c>
      <c r="M1308" s="350">
        <v>45992</v>
      </c>
    </row>
    <row r="1309" spans="1:13" x14ac:dyDescent="0.2">
      <c r="A1309" s="358"/>
      <c r="B1309" s="351" t="s">
        <v>2031</v>
      </c>
      <c r="C1309" s="352" t="s">
        <v>0</v>
      </c>
      <c r="D1309" s="352" t="s">
        <v>0</v>
      </c>
      <c r="E1309" s="358"/>
      <c r="F1309" s="38"/>
      <c r="G1309" s="359"/>
      <c r="H1309" s="354">
        <v>45992.787499999999</v>
      </c>
      <c r="I1309" s="41"/>
      <c r="J1309" s="41"/>
      <c r="K1309" s="358"/>
      <c r="L1309" s="355">
        <v>108821225.52</v>
      </c>
      <c r="M1309" s="350">
        <v>45992</v>
      </c>
    </row>
    <row r="1310" spans="1:13" x14ac:dyDescent="0.2">
      <c r="A1310" s="358"/>
      <c r="B1310" s="352" t="s">
        <v>2032</v>
      </c>
      <c r="C1310" s="352" t="s">
        <v>0</v>
      </c>
      <c r="D1310" s="352" t="s">
        <v>0</v>
      </c>
      <c r="E1310" s="358"/>
      <c r="F1310" s="38"/>
      <c r="G1310" s="359"/>
      <c r="H1310" s="356">
        <v>45992.752789351849</v>
      </c>
      <c r="I1310" s="41"/>
      <c r="J1310" s="41"/>
      <c r="K1310" s="358"/>
      <c r="L1310" s="357">
        <v>43529396.75</v>
      </c>
      <c r="M1310" s="350">
        <v>45992</v>
      </c>
    </row>
    <row r="1311" spans="1:13" x14ac:dyDescent="0.2">
      <c r="A1311" s="358"/>
      <c r="B1311" s="351" t="s">
        <v>2033</v>
      </c>
      <c r="C1311" s="352" t="s">
        <v>0</v>
      </c>
      <c r="D1311" s="352" t="s">
        <v>0</v>
      </c>
      <c r="E1311" s="358"/>
      <c r="F1311" s="38"/>
      <c r="G1311" s="359"/>
      <c r="H1311" s="354">
        <v>45992.744293981479</v>
      </c>
      <c r="I1311" s="41"/>
      <c r="J1311" s="41"/>
      <c r="K1311" s="358"/>
      <c r="L1311" s="355">
        <v>83550</v>
      </c>
      <c r="M1311" s="350">
        <v>45992</v>
      </c>
    </row>
    <row r="1312" spans="1:13" ht="38.25" x14ac:dyDescent="0.2">
      <c r="A1312" s="358"/>
      <c r="B1312" s="352" t="s">
        <v>2034</v>
      </c>
      <c r="C1312" s="352" t="s">
        <v>1562</v>
      </c>
      <c r="D1312" s="352" t="s">
        <v>86</v>
      </c>
      <c r="E1312" s="358"/>
      <c r="F1312" s="38"/>
      <c r="G1312" s="359"/>
      <c r="H1312" s="356">
        <v>45992.714305555557</v>
      </c>
      <c r="I1312" s="41"/>
      <c r="J1312" s="41"/>
      <c r="K1312" s="358"/>
      <c r="L1312" s="357">
        <v>299874.05</v>
      </c>
      <c r="M1312" s="350">
        <v>45992</v>
      </c>
    </row>
    <row r="1313" spans="1:13" ht="38.25" x14ac:dyDescent="0.2">
      <c r="A1313" s="358"/>
      <c r="B1313" s="351" t="s">
        <v>2035</v>
      </c>
      <c r="C1313" s="352" t="s">
        <v>1562</v>
      </c>
      <c r="D1313" s="352" t="s">
        <v>86</v>
      </c>
      <c r="E1313" s="358"/>
      <c r="F1313" s="38"/>
      <c r="G1313" s="359"/>
      <c r="H1313" s="354">
        <v>45992.697592592594</v>
      </c>
      <c r="I1313" s="41"/>
      <c r="J1313" s="41"/>
      <c r="K1313" s="358"/>
      <c r="L1313" s="355">
        <v>499562</v>
      </c>
      <c r="M1313" s="350">
        <v>45992</v>
      </c>
    </row>
    <row r="1314" spans="1:13" ht="38.25" x14ac:dyDescent="0.2">
      <c r="A1314" s="358"/>
      <c r="B1314" s="352" t="s">
        <v>2036</v>
      </c>
      <c r="C1314" s="352" t="s">
        <v>1562</v>
      </c>
      <c r="D1314" s="352" t="s">
        <v>86</v>
      </c>
      <c r="E1314" s="358"/>
      <c r="F1314" s="38"/>
      <c r="G1314" s="359"/>
      <c r="H1314" s="356">
        <v>45992.68513888889</v>
      </c>
      <c r="I1314" s="41"/>
      <c r="J1314" s="41"/>
      <c r="K1314" s="358"/>
      <c r="L1314" s="357">
        <v>130900</v>
      </c>
      <c r="M1314" s="350">
        <v>45992</v>
      </c>
    </row>
    <row r="1315" spans="1:13" ht="38.25" x14ac:dyDescent="0.2">
      <c r="A1315" s="358"/>
      <c r="B1315" s="351" t="s">
        <v>2037</v>
      </c>
      <c r="C1315" s="352" t="s">
        <v>1562</v>
      </c>
      <c r="D1315" s="352" t="s">
        <v>86</v>
      </c>
      <c r="E1315" s="358"/>
      <c r="F1315" s="38"/>
      <c r="G1315" s="359"/>
      <c r="H1315" s="354">
        <v>45992.681574074071</v>
      </c>
      <c r="I1315" s="41"/>
      <c r="J1315" s="41"/>
      <c r="K1315" s="358"/>
      <c r="L1315" s="355">
        <v>1981350</v>
      </c>
      <c r="M1315" s="350">
        <v>45992</v>
      </c>
    </row>
    <row r="1316" spans="1:13" ht="38.25" x14ac:dyDescent="0.2">
      <c r="A1316" s="358"/>
      <c r="B1316" s="352" t="s">
        <v>2038</v>
      </c>
      <c r="C1316" s="352" t="s">
        <v>1562</v>
      </c>
      <c r="D1316" s="352" t="s">
        <v>86</v>
      </c>
      <c r="E1316" s="358"/>
      <c r="F1316" s="38"/>
      <c r="G1316" s="359"/>
      <c r="H1316" s="356">
        <v>45992.673043981478</v>
      </c>
      <c r="I1316" s="41"/>
      <c r="J1316" s="41"/>
      <c r="K1316" s="358"/>
      <c r="L1316" s="357">
        <v>613853.17000000004</v>
      </c>
      <c r="M1316" s="350">
        <v>45992</v>
      </c>
    </row>
    <row r="1317" spans="1:13" ht="38.25" x14ac:dyDescent="0.2">
      <c r="A1317" s="358"/>
      <c r="B1317" s="351" t="s">
        <v>2039</v>
      </c>
      <c r="C1317" s="352" t="s">
        <v>1562</v>
      </c>
      <c r="D1317" s="352" t="s">
        <v>86</v>
      </c>
      <c r="E1317" s="358"/>
      <c r="F1317" s="38"/>
      <c r="G1317" s="359"/>
      <c r="H1317" s="354">
        <v>45992.669571759259</v>
      </c>
      <c r="I1317" s="41"/>
      <c r="J1317" s="41"/>
      <c r="K1317" s="358"/>
      <c r="L1317" s="355">
        <v>1900000.41</v>
      </c>
      <c r="M1317" s="350">
        <v>45992</v>
      </c>
    </row>
    <row r="1318" spans="1:13" ht="38.25" x14ac:dyDescent="0.2">
      <c r="A1318" s="358"/>
      <c r="B1318" s="352" t="s">
        <v>2040</v>
      </c>
      <c r="C1318" s="352" t="s">
        <v>1562</v>
      </c>
      <c r="D1318" s="352" t="s">
        <v>86</v>
      </c>
      <c r="E1318" s="358"/>
      <c r="F1318" s="38"/>
      <c r="G1318" s="359"/>
      <c r="H1318" s="356">
        <v>45992.635775462964</v>
      </c>
      <c r="I1318" s="41"/>
      <c r="J1318" s="41"/>
      <c r="K1318" s="358"/>
      <c r="L1318" s="357">
        <v>2321690</v>
      </c>
      <c r="M1318" s="350">
        <v>45992</v>
      </c>
    </row>
    <row r="1319" spans="1:13" ht="38.25" x14ac:dyDescent="0.2">
      <c r="A1319" s="358"/>
      <c r="B1319" s="352" t="s">
        <v>2041</v>
      </c>
      <c r="C1319" s="352" t="s">
        <v>1562</v>
      </c>
      <c r="D1319" s="352" t="s">
        <v>86</v>
      </c>
      <c r="E1319" s="358"/>
      <c r="F1319" s="38"/>
      <c r="G1319" s="359"/>
      <c r="H1319" s="356">
        <v>45992.559305555558</v>
      </c>
      <c r="I1319" s="41"/>
      <c r="J1319" s="41"/>
      <c r="K1319" s="358"/>
      <c r="L1319" s="357">
        <v>1767150</v>
      </c>
      <c r="M1319" s="350">
        <v>45992</v>
      </c>
    </row>
    <row r="1320" spans="1:13" ht="38.25" x14ac:dyDescent="0.2">
      <c r="A1320" s="358"/>
      <c r="B1320" s="351" t="s">
        <v>2042</v>
      </c>
      <c r="C1320" s="352" t="s">
        <v>1562</v>
      </c>
      <c r="D1320" s="352" t="s">
        <v>86</v>
      </c>
      <c r="E1320" s="358"/>
      <c r="F1320" s="38"/>
      <c r="G1320" s="359"/>
      <c r="H1320" s="354">
        <v>45992.539594907408</v>
      </c>
      <c r="I1320" s="41"/>
      <c r="J1320" s="41"/>
      <c r="K1320" s="358"/>
      <c r="L1320" s="355">
        <v>1324806.77</v>
      </c>
      <c r="M1320" s="350">
        <v>45992</v>
      </c>
    </row>
    <row r="1321" spans="1:13" ht="38.25" x14ac:dyDescent="0.2">
      <c r="A1321" s="358"/>
      <c r="B1321" s="352" t="s">
        <v>2043</v>
      </c>
      <c r="C1321" s="352" t="s">
        <v>1562</v>
      </c>
      <c r="D1321" s="352" t="s">
        <v>86</v>
      </c>
      <c r="E1321" s="358"/>
      <c r="F1321" s="38"/>
      <c r="G1321" s="359"/>
      <c r="H1321" s="356">
        <v>45992.518240740741</v>
      </c>
      <c r="I1321" s="41"/>
      <c r="J1321" s="41"/>
      <c r="K1321" s="358"/>
      <c r="L1321" s="357">
        <v>6545000</v>
      </c>
      <c r="M1321" s="350">
        <v>45992</v>
      </c>
    </row>
    <row r="1322" spans="1:13" ht="38.25" x14ac:dyDescent="0.2">
      <c r="A1322" s="358"/>
      <c r="B1322" s="351" t="s">
        <v>2044</v>
      </c>
      <c r="C1322" s="352" t="s">
        <v>1562</v>
      </c>
      <c r="D1322" s="352" t="s">
        <v>86</v>
      </c>
      <c r="E1322" s="358"/>
      <c r="F1322" s="38"/>
      <c r="G1322" s="359"/>
      <c r="H1322" s="354">
        <v>45992.513090277775</v>
      </c>
      <c r="I1322" s="41"/>
      <c r="J1322" s="41"/>
      <c r="K1322" s="358"/>
      <c r="L1322" s="355">
        <v>6899823.4900000002</v>
      </c>
      <c r="M1322" s="350">
        <v>45992</v>
      </c>
    </row>
    <row r="1323" spans="1:13" ht="38.25" x14ac:dyDescent="0.2">
      <c r="A1323" s="358"/>
      <c r="B1323" s="351" t="s">
        <v>2045</v>
      </c>
      <c r="C1323" s="352" t="s">
        <v>1562</v>
      </c>
      <c r="D1323" s="352" t="s">
        <v>86</v>
      </c>
      <c r="E1323" s="358"/>
      <c r="F1323" s="38"/>
      <c r="G1323" s="359"/>
      <c r="H1323" s="354">
        <v>45992.491226851853</v>
      </c>
      <c r="I1323" s="41"/>
      <c r="J1323" s="41"/>
      <c r="K1323" s="358"/>
      <c r="L1323" s="355">
        <v>1562099.91</v>
      </c>
      <c r="M1323" s="350">
        <v>45992</v>
      </c>
    </row>
    <row r="1324" spans="1:13" x14ac:dyDescent="0.2">
      <c r="A1324" s="358"/>
      <c r="B1324" s="352" t="s">
        <v>2046</v>
      </c>
      <c r="C1324" s="351" t="s">
        <v>42</v>
      </c>
      <c r="D1324" s="121" t="s">
        <v>42</v>
      </c>
      <c r="E1324" s="358"/>
      <c r="F1324" s="38"/>
      <c r="G1324" s="359"/>
      <c r="H1324" s="356">
        <v>45992.486493055556</v>
      </c>
      <c r="I1324" s="41"/>
      <c r="J1324" s="41"/>
      <c r="K1324" s="358"/>
      <c r="L1324" s="357">
        <v>452200</v>
      </c>
      <c r="M1324" s="350">
        <v>45992</v>
      </c>
    </row>
    <row r="1325" spans="1:13" ht="38.25" x14ac:dyDescent="0.2">
      <c r="A1325" s="358"/>
      <c r="B1325" s="351" t="s">
        <v>2047</v>
      </c>
      <c r="C1325" s="352" t="s">
        <v>1562</v>
      </c>
      <c r="D1325" s="352" t="s">
        <v>86</v>
      </c>
      <c r="E1325" s="358"/>
      <c r="F1325" s="38"/>
      <c r="G1325" s="359"/>
      <c r="H1325" s="354">
        <v>45992.417442129627</v>
      </c>
      <c r="I1325" s="41"/>
      <c r="J1325" s="41"/>
      <c r="K1325" s="358"/>
      <c r="L1325" s="355">
        <v>602437.5</v>
      </c>
      <c r="M1325" s="350">
        <v>45992</v>
      </c>
    </row>
    <row r="1326" spans="1:13" ht="38.25" x14ac:dyDescent="0.2">
      <c r="A1326" s="358"/>
      <c r="B1326" s="352" t="s">
        <v>2048</v>
      </c>
      <c r="C1326" s="352" t="s">
        <v>1562</v>
      </c>
      <c r="D1326" s="352" t="s">
        <v>86</v>
      </c>
      <c r="E1326" s="358"/>
      <c r="F1326" s="38"/>
      <c r="G1326" s="359"/>
      <c r="H1326" s="356">
        <v>45992.381412037037</v>
      </c>
      <c r="I1326" s="41"/>
      <c r="J1326" s="41"/>
      <c r="K1326" s="358"/>
      <c r="L1326" s="357">
        <v>1439130.07</v>
      </c>
      <c r="M1326" s="350">
        <v>45992</v>
      </c>
    </row>
    <row r="1327" spans="1:13" ht="38.25" x14ac:dyDescent="0.2">
      <c r="A1327" s="358"/>
      <c r="B1327" s="351" t="s">
        <v>2049</v>
      </c>
      <c r="C1327" s="352" t="s">
        <v>1562</v>
      </c>
      <c r="D1327" s="352" t="s">
        <v>86</v>
      </c>
      <c r="E1327" s="358"/>
      <c r="F1327" s="38"/>
      <c r="G1327" s="359"/>
      <c r="H1327" s="354">
        <v>45992.373530092591</v>
      </c>
      <c r="I1327" s="41"/>
      <c r="J1327" s="41"/>
      <c r="K1327" s="358"/>
      <c r="L1327" s="355">
        <v>499999.92</v>
      </c>
      <c r="M1327" s="350">
        <v>45992</v>
      </c>
    </row>
    <row r="1328" spans="1:13" ht="38.25" x14ac:dyDescent="0.2">
      <c r="A1328" s="358"/>
      <c r="B1328" s="351" t="s">
        <v>2050</v>
      </c>
      <c r="C1328" s="352" t="s">
        <v>1562</v>
      </c>
      <c r="D1328" s="352" t="s">
        <v>86</v>
      </c>
      <c r="E1328" s="358"/>
      <c r="F1328" s="38"/>
      <c r="G1328" s="359"/>
      <c r="H1328" s="354">
        <v>45989.726168981484</v>
      </c>
      <c r="I1328" s="41"/>
      <c r="J1328" s="41"/>
      <c r="K1328" s="358"/>
      <c r="L1328" s="355">
        <v>1428000</v>
      </c>
      <c r="M1328" s="360">
        <v>45962</v>
      </c>
    </row>
    <row r="1329" spans="1:13" x14ac:dyDescent="0.2">
      <c r="A1329" s="358"/>
      <c r="B1329" s="352" t="s">
        <v>2051</v>
      </c>
      <c r="C1329" s="352" t="s">
        <v>0</v>
      </c>
      <c r="D1329" s="352" t="s">
        <v>0</v>
      </c>
      <c r="E1329" s="358"/>
      <c r="F1329" s="38"/>
      <c r="G1329" s="359"/>
      <c r="H1329" s="356">
        <v>45989.690289351849</v>
      </c>
      <c r="I1329" s="41"/>
      <c r="J1329" s="41"/>
      <c r="K1329" s="358"/>
      <c r="L1329" s="357">
        <v>34200000.240000002</v>
      </c>
      <c r="M1329" s="360">
        <v>45962</v>
      </c>
    </row>
    <row r="1330" spans="1:13" ht="38.25" x14ac:dyDescent="0.2">
      <c r="A1330" s="358"/>
      <c r="B1330" s="351" t="s">
        <v>2052</v>
      </c>
      <c r="C1330" s="351" t="s">
        <v>1565</v>
      </c>
      <c r="D1330" s="352" t="s">
        <v>86</v>
      </c>
      <c r="E1330" s="358"/>
      <c r="F1330" s="38"/>
      <c r="G1330" s="359"/>
      <c r="H1330" s="354">
        <v>45989.677372685182</v>
      </c>
      <c r="I1330" s="41"/>
      <c r="J1330" s="41"/>
      <c r="K1330" s="358"/>
      <c r="L1330" s="355">
        <v>11167200</v>
      </c>
      <c r="M1330" s="360">
        <v>45962</v>
      </c>
    </row>
    <row r="1331" spans="1:13" ht="38.25" x14ac:dyDescent="0.2">
      <c r="A1331" s="358"/>
      <c r="B1331" s="352" t="s">
        <v>2053</v>
      </c>
      <c r="C1331" s="352" t="s">
        <v>1562</v>
      </c>
      <c r="D1331" s="352" t="s">
        <v>86</v>
      </c>
      <c r="E1331" s="358"/>
      <c r="F1331" s="38"/>
      <c r="G1331" s="359"/>
      <c r="H1331" s="356">
        <v>45989.677071759259</v>
      </c>
      <c r="I1331" s="41"/>
      <c r="J1331" s="41"/>
      <c r="K1331" s="358"/>
      <c r="L1331" s="357">
        <v>3448620</v>
      </c>
      <c r="M1331" s="360">
        <v>45962</v>
      </c>
    </row>
    <row r="1332" spans="1:13" ht="38.25" x14ac:dyDescent="0.2">
      <c r="A1332" s="358"/>
      <c r="B1332" s="351" t="s">
        <v>2054</v>
      </c>
      <c r="C1332" s="352" t="s">
        <v>1562</v>
      </c>
      <c r="D1332" s="352" t="s">
        <v>86</v>
      </c>
      <c r="E1332" s="358"/>
      <c r="F1332" s="38"/>
      <c r="G1332" s="359"/>
      <c r="H1332" s="354">
        <v>45989.659548611111</v>
      </c>
      <c r="I1332" s="41"/>
      <c r="J1332" s="41"/>
      <c r="K1332" s="358"/>
      <c r="L1332" s="355">
        <v>3832205.79</v>
      </c>
      <c r="M1332" s="360">
        <v>45962</v>
      </c>
    </row>
    <row r="1333" spans="1:13" ht="38.25" x14ac:dyDescent="0.2">
      <c r="A1333" s="358"/>
      <c r="B1333" s="352" t="s">
        <v>2055</v>
      </c>
      <c r="C1333" s="352" t="s">
        <v>1562</v>
      </c>
      <c r="D1333" s="352" t="s">
        <v>86</v>
      </c>
      <c r="E1333" s="358"/>
      <c r="F1333" s="38"/>
      <c r="G1333" s="359"/>
      <c r="H1333" s="356">
        <v>45989.644537037035</v>
      </c>
      <c r="I1333" s="41"/>
      <c r="J1333" s="41"/>
      <c r="K1333" s="358"/>
      <c r="L1333" s="357">
        <v>312000.15000000002</v>
      </c>
      <c r="M1333" s="360">
        <v>45962</v>
      </c>
    </row>
    <row r="1334" spans="1:13" x14ac:dyDescent="0.2">
      <c r="A1334" s="358"/>
      <c r="B1334" s="351" t="s">
        <v>2056</v>
      </c>
      <c r="C1334" s="352" t="s">
        <v>0</v>
      </c>
      <c r="D1334" s="352" t="s">
        <v>0</v>
      </c>
      <c r="E1334" s="358"/>
      <c r="F1334" s="38"/>
      <c r="G1334" s="359"/>
      <c r="H1334" s="354">
        <v>45989.623611111114</v>
      </c>
      <c r="I1334" s="41"/>
      <c r="J1334" s="41"/>
      <c r="K1334" s="358"/>
      <c r="L1334" s="355">
        <v>40936000</v>
      </c>
      <c r="M1334" s="360">
        <v>45962</v>
      </c>
    </row>
    <row r="1335" spans="1:13" ht="38.25" x14ac:dyDescent="0.2">
      <c r="A1335" s="358"/>
      <c r="B1335" s="352" t="s">
        <v>2057</v>
      </c>
      <c r="C1335" s="352" t="s">
        <v>1562</v>
      </c>
      <c r="D1335" s="352" t="s">
        <v>86</v>
      </c>
      <c r="E1335" s="358"/>
      <c r="F1335" s="38"/>
      <c r="G1335" s="359"/>
      <c r="H1335" s="356">
        <v>45989.61859953704</v>
      </c>
      <c r="I1335" s="41"/>
      <c r="J1335" s="41"/>
      <c r="K1335" s="358"/>
      <c r="L1335" s="357">
        <v>989604</v>
      </c>
      <c r="M1335" s="360">
        <v>45962</v>
      </c>
    </row>
    <row r="1336" spans="1:13" x14ac:dyDescent="0.2">
      <c r="A1336" s="358"/>
      <c r="B1336" s="351" t="s">
        <v>2058</v>
      </c>
      <c r="C1336" s="352" t="s">
        <v>0</v>
      </c>
      <c r="D1336" s="352" t="s">
        <v>0</v>
      </c>
      <c r="E1336" s="358"/>
      <c r="F1336" s="38"/>
      <c r="G1336" s="359"/>
      <c r="H1336" s="354">
        <v>45989.617037037038</v>
      </c>
      <c r="I1336" s="41"/>
      <c r="J1336" s="41"/>
      <c r="K1336" s="358"/>
      <c r="L1336" s="355">
        <v>3028513.9999890998</v>
      </c>
      <c r="M1336" s="360">
        <v>45962</v>
      </c>
    </row>
    <row r="1337" spans="1:13" ht="38.25" x14ac:dyDescent="0.2">
      <c r="A1337" s="358"/>
      <c r="B1337" s="352" t="s">
        <v>2059</v>
      </c>
      <c r="C1337" s="351" t="s">
        <v>1565</v>
      </c>
      <c r="D1337" s="352" t="s">
        <v>86</v>
      </c>
      <c r="E1337" s="358"/>
      <c r="F1337" s="38"/>
      <c r="G1337" s="359"/>
      <c r="H1337" s="356">
        <v>45989.589155092595</v>
      </c>
      <c r="I1337" s="41"/>
      <c r="J1337" s="41"/>
      <c r="K1337" s="358"/>
      <c r="L1337" s="357">
        <v>704000</v>
      </c>
      <c r="M1337" s="360">
        <v>45962</v>
      </c>
    </row>
    <row r="1338" spans="1:13" x14ac:dyDescent="0.2">
      <c r="A1338" s="358"/>
      <c r="B1338" s="351" t="s">
        <v>2060</v>
      </c>
      <c r="C1338" s="352" t="s">
        <v>0</v>
      </c>
      <c r="D1338" s="352" t="s">
        <v>0</v>
      </c>
      <c r="E1338" s="358"/>
      <c r="F1338" s="38"/>
      <c r="G1338" s="359"/>
      <c r="H1338" s="354">
        <v>45989.547233796293</v>
      </c>
      <c r="I1338" s="41"/>
      <c r="J1338" s="41"/>
      <c r="K1338" s="358"/>
      <c r="L1338" s="355">
        <v>27025054.699999999</v>
      </c>
      <c r="M1338" s="360">
        <v>45962</v>
      </c>
    </row>
    <row r="1339" spans="1:13" ht="38.25" x14ac:dyDescent="0.2">
      <c r="A1339" s="358"/>
      <c r="B1339" s="352" t="s">
        <v>2061</v>
      </c>
      <c r="C1339" s="352" t="s">
        <v>1562</v>
      </c>
      <c r="D1339" s="352" t="s">
        <v>86</v>
      </c>
      <c r="E1339" s="358"/>
      <c r="F1339" s="38"/>
      <c r="G1339" s="359"/>
      <c r="H1339" s="356">
        <v>45989.53460648148</v>
      </c>
      <c r="I1339" s="41"/>
      <c r="J1339" s="41"/>
      <c r="K1339" s="358"/>
      <c r="L1339" s="357">
        <v>1276632</v>
      </c>
      <c r="M1339" s="360">
        <v>45962</v>
      </c>
    </row>
    <row r="1340" spans="1:13" ht="38.25" x14ac:dyDescent="0.2">
      <c r="A1340" s="358"/>
      <c r="B1340" s="351" t="s">
        <v>2062</v>
      </c>
      <c r="C1340" s="352" t="s">
        <v>1562</v>
      </c>
      <c r="D1340" s="352" t="s">
        <v>86</v>
      </c>
      <c r="E1340" s="358"/>
      <c r="F1340" s="38"/>
      <c r="G1340" s="359"/>
      <c r="H1340" s="354">
        <v>45989.512106481481</v>
      </c>
      <c r="I1340" s="41"/>
      <c r="J1340" s="41"/>
      <c r="K1340" s="358"/>
      <c r="L1340" s="355">
        <v>1094800</v>
      </c>
      <c r="M1340" s="360">
        <v>45962</v>
      </c>
    </row>
    <row r="1341" spans="1:13" ht="38.25" x14ac:dyDescent="0.2">
      <c r="A1341" s="358"/>
      <c r="B1341" s="352" t="s">
        <v>2063</v>
      </c>
      <c r="C1341" s="352" t="s">
        <v>1562</v>
      </c>
      <c r="D1341" s="352" t="s">
        <v>86</v>
      </c>
      <c r="E1341" s="358"/>
      <c r="F1341" s="38"/>
      <c r="G1341" s="359"/>
      <c r="H1341" s="356">
        <v>45989.510949074072</v>
      </c>
      <c r="I1341" s="41"/>
      <c r="J1341" s="41"/>
      <c r="K1341" s="358"/>
      <c r="L1341" s="357">
        <v>148155</v>
      </c>
      <c r="M1341" s="360">
        <v>45962</v>
      </c>
    </row>
    <row r="1342" spans="1:13" ht="38.25" x14ac:dyDescent="0.2">
      <c r="A1342" s="358"/>
      <c r="B1342" s="351" t="s">
        <v>2064</v>
      </c>
      <c r="C1342" s="352" t="s">
        <v>1562</v>
      </c>
      <c r="D1342" s="352" t="s">
        <v>86</v>
      </c>
      <c r="E1342" s="358"/>
      <c r="F1342" s="38"/>
      <c r="G1342" s="359"/>
      <c r="H1342" s="354">
        <v>45989.500231481485</v>
      </c>
      <c r="I1342" s="41"/>
      <c r="J1342" s="41"/>
      <c r="K1342" s="358"/>
      <c r="L1342" s="355">
        <v>452200</v>
      </c>
      <c r="M1342" s="360">
        <v>45962</v>
      </c>
    </row>
    <row r="1343" spans="1:13" ht="38.25" x14ac:dyDescent="0.2">
      <c r="A1343" s="358"/>
      <c r="B1343" s="352" t="s">
        <v>2065</v>
      </c>
      <c r="C1343" s="352" t="s">
        <v>1562</v>
      </c>
      <c r="D1343" s="352" t="s">
        <v>86</v>
      </c>
      <c r="E1343" s="358"/>
      <c r="F1343" s="38"/>
      <c r="G1343" s="359"/>
      <c r="H1343" s="356">
        <v>45989.486550925925</v>
      </c>
      <c r="I1343" s="41"/>
      <c r="J1343" s="41"/>
      <c r="K1343" s="358"/>
      <c r="L1343" s="357">
        <v>195500.34</v>
      </c>
      <c r="M1343" s="360">
        <v>45962</v>
      </c>
    </row>
    <row r="1344" spans="1:13" ht="38.25" x14ac:dyDescent="0.2">
      <c r="A1344" s="358"/>
      <c r="B1344" s="351" t="s">
        <v>2066</v>
      </c>
      <c r="C1344" s="351" t="s">
        <v>1565</v>
      </c>
      <c r="D1344" s="352" t="s">
        <v>86</v>
      </c>
      <c r="E1344" s="358"/>
      <c r="F1344" s="38"/>
      <c r="G1344" s="359"/>
      <c r="H1344" s="354">
        <v>45989.485636574071</v>
      </c>
      <c r="I1344" s="41"/>
      <c r="J1344" s="41"/>
      <c r="K1344" s="358"/>
      <c r="L1344" s="355">
        <v>2406865.44</v>
      </c>
      <c r="M1344" s="360">
        <v>45962</v>
      </c>
    </row>
    <row r="1345" spans="1:13" ht="38.25" x14ac:dyDescent="0.2">
      <c r="A1345" s="358"/>
      <c r="B1345" s="352" t="s">
        <v>2067</v>
      </c>
      <c r="C1345" s="352" t="s">
        <v>1562</v>
      </c>
      <c r="D1345" s="352" t="s">
        <v>86</v>
      </c>
      <c r="E1345" s="358"/>
      <c r="F1345" s="38"/>
      <c r="G1345" s="359"/>
      <c r="H1345" s="356">
        <v>45989.485115740739</v>
      </c>
      <c r="I1345" s="41"/>
      <c r="J1345" s="41"/>
      <c r="K1345" s="358"/>
      <c r="L1345" s="357">
        <v>207060</v>
      </c>
      <c r="M1345" s="360">
        <v>45962</v>
      </c>
    </row>
    <row r="1346" spans="1:13" ht="38.25" x14ac:dyDescent="0.2">
      <c r="A1346" s="358"/>
      <c r="B1346" s="351" t="s">
        <v>2068</v>
      </c>
      <c r="C1346" s="352" t="s">
        <v>1562</v>
      </c>
      <c r="D1346" s="352" t="s">
        <v>86</v>
      </c>
      <c r="E1346" s="358"/>
      <c r="F1346" s="38"/>
      <c r="G1346" s="359"/>
      <c r="H1346" s="354">
        <v>45989.481886574074</v>
      </c>
      <c r="I1346" s="41"/>
      <c r="J1346" s="41"/>
      <c r="K1346" s="358"/>
      <c r="L1346" s="355">
        <v>1713600</v>
      </c>
      <c r="M1346" s="360">
        <v>45962</v>
      </c>
    </row>
    <row r="1347" spans="1:13" ht="38.25" x14ac:dyDescent="0.2">
      <c r="A1347" s="358"/>
      <c r="B1347" s="352" t="s">
        <v>2069</v>
      </c>
      <c r="C1347" s="352" t="s">
        <v>1562</v>
      </c>
      <c r="D1347" s="352" t="s">
        <v>86</v>
      </c>
      <c r="E1347" s="358"/>
      <c r="F1347" s="38"/>
      <c r="G1347" s="359"/>
      <c r="H1347" s="356">
        <v>45989.460011574076</v>
      </c>
      <c r="I1347" s="41"/>
      <c r="J1347" s="41"/>
      <c r="K1347" s="358"/>
      <c r="L1347" s="357">
        <v>1056839</v>
      </c>
      <c r="M1347" s="360">
        <v>45962</v>
      </c>
    </row>
    <row r="1348" spans="1:13" ht="38.25" x14ac:dyDescent="0.2">
      <c r="A1348" s="358"/>
      <c r="B1348" s="351" t="s">
        <v>2070</v>
      </c>
      <c r="C1348" s="352" t="s">
        <v>1562</v>
      </c>
      <c r="D1348" s="352" t="s">
        <v>86</v>
      </c>
      <c r="E1348" s="358"/>
      <c r="F1348" s="38"/>
      <c r="G1348" s="359"/>
      <c r="H1348" s="354">
        <v>45989.452557870369</v>
      </c>
      <c r="I1348" s="41"/>
      <c r="J1348" s="41"/>
      <c r="K1348" s="358"/>
      <c r="L1348" s="355">
        <v>1906380</v>
      </c>
      <c r="M1348" s="360">
        <v>45962</v>
      </c>
    </row>
    <row r="1349" spans="1:13" ht="38.25" x14ac:dyDescent="0.2">
      <c r="A1349" s="358"/>
      <c r="B1349" s="352" t="s">
        <v>2071</v>
      </c>
      <c r="C1349" s="352" t="s">
        <v>1562</v>
      </c>
      <c r="D1349" s="352" t="s">
        <v>86</v>
      </c>
      <c r="E1349" s="358"/>
      <c r="F1349" s="38"/>
      <c r="G1349" s="359"/>
      <c r="H1349" s="356">
        <v>45989.451944444445</v>
      </c>
      <c r="I1349" s="41"/>
      <c r="J1349" s="41"/>
      <c r="K1349" s="358"/>
      <c r="L1349" s="357">
        <v>354501</v>
      </c>
      <c r="M1349" s="360">
        <v>45962</v>
      </c>
    </row>
    <row r="1350" spans="1:13" x14ac:dyDescent="0.2">
      <c r="A1350" s="358"/>
      <c r="B1350" s="351" t="s">
        <v>2072</v>
      </c>
      <c r="C1350" s="352" t="s">
        <v>0</v>
      </c>
      <c r="D1350" s="352" t="s">
        <v>0</v>
      </c>
      <c r="E1350" s="358"/>
      <c r="F1350" s="38"/>
      <c r="G1350" s="359"/>
      <c r="H1350" s="354">
        <v>45989.45</v>
      </c>
      <c r="I1350" s="41"/>
      <c r="J1350" s="41"/>
      <c r="K1350" s="358"/>
      <c r="L1350" s="355">
        <v>20420400</v>
      </c>
      <c r="M1350" s="360">
        <v>45962</v>
      </c>
    </row>
    <row r="1351" spans="1:13" ht="38.25" x14ac:dyDescent="0.2">
      <c r="A1351" s="358"/>
      <c r="B1351" s="352" t="s">
        <v>2073</v>
      </c>
      <c r="C1351" s="352" t="s">
        <v>1562</v>
      </c>
      <c r="D1351" s="352" t="s">
        <v>86</v>
      </c>
      <c r="E1351" s="358"/>
      <c r="F1351" s="38"/>
      <c r="G1351" s="359"/>
      <c r="H1351" s="356">
        <v>45989.442824074074</v>
      </c>
      <c r="I1351" s="41"/>
      <c r="J1351" s="41"/>
      <c r="K1351" s="358"/>
      <c r="L1351" s="357">
        <v>4163933.76</v>
      </c>
      <c r="M1351" s="360">
        <v>45962</v>
      </c>
    </row>
    <row r="1352" spans="1:13" x14ac:dyDescent="0.2">
      <c r="A1352" s="358"/>
      <c r="B1352" s="351" t="s">
        <v>2074</v>
      </c>
      <c r="C1352" s="352" t="s">
        <v>0</v>
      </c>
      <c r="D1352" s="352" t="s">
        <v>0</v>
      </c>
      <c r="E1352" s="358"/>
      <c r="F1352" s="38"/>
      <c r="G1352" s="359"/>
      <c r="H1352" s="354">
        <v>45989.373506944445</v>
      </c>
      <c r="I1352" s="41"/>
      <c r="J1352" s="41"/>
      <c r="K1352" s="358"/>
      <c r="L1352" s="355">
        <v>998399.99210000003</v>
      </c>
      <c r="M1352" s="360">
        <v>45962</v>
      </c>
    </row>
    <row r="1353" spans="1:13" ht="38.25" x14ac:dyDescent="0.2">
      <c r="A1353" s="358"/>
      <c r="B1353" s="352" t="s">
        <v>2075</v>
      </c>
      <c r="C1353" s="352" t="s">
        <v>1562</v>
      </c>
      <c r="D1353" s="352" t="s">
        <v>86</v>
      </c>
      <c r="E1353" s="358"/>
      <c r="F1353" s="38"/>
      <c r="G1353" s="359"/>
      <c r="H1353" s="356">
        <v>45989.373414351852</v>
      </c>
      <c r="I1353" s="41"/>
      <c r="J1353" s="41"/>
      <c r="K1353" s="358"/>
      <c r="L1353" s="357">
        <v>700000</v>
      </c>
      <c r="M1353" s="360">
        <v>45962</v>
      </c>
    </row>
    <row r="1354" spans="1:13" ht="38.25" x14ac:dyDescent="0.2">
      <c r="A1354" s="358"/>
      <c r="B1354" s="351" t="s">
        <v>2076</v>
      </c>
      <c r="C1354" s="352" t="s">
        <v>1562</v>
      </c>
      <c r="D1354" s="352" t="s">
        <v>86</v>
      </c>
      <c r="E1354" s="358"/>
      <c r="F1354" s="38"/>
      <c r="G1354" s="359"/>
      <c r="H1354" s="354">
        <v>45988.72824074074</v>
      </c>
      <c r="I1354" s="41"/>
      <c r="J1354" s="41"/>
      <c r="K1354" s="358"/>
      <c r="L1354" s="355">
        <v>2208033.1</v>
      </c>
      <c r="M1354" s="360">
        <v>45962</v>
      </c>
    </row>
    <row r="1355" spans="1:13" ht="38.25" x14ac:dyDescent="0.2">
      <c r="A1355" s="358"/>
      <c r="B1355" s="351" t="s">
        <v>2077</v>
      </c>
      <c r="C1355" s="352" t="s">
        <v>1562</v>
      </c>
      <c r="D1355" s="352" t="s">
        <v>86</v>
      </c>
      <c r="E1355" s="358"/>
      <c r="F1355" s="38"/>
      <c r="G1355" s="359"/>
      <c r="H1355" s="354">
        <v>45988.698599537034</v>
      </c>
      <c r="I1355" s="41"/>
      <c r="J1355" s="41"/>
      <c r="K1355" s="358"/>
      <c r="L1355" s="355">
        <v>1266755</v>
      </c>
      <c r="M1355" s="360">
        <v>45962</v>
      </c>
    </row>
    <row r="1356" spans="1:13" ht="38.25" x14ac:dyDescent="0.2">
      <c r="A1356" s="358"/>
      <c r="B1356" s="352" t="s">
        <v>2078</v>
      </c>
      <c r="C1356" s="352" t="s">
        <v>1562</v>
      </c>
      <c r="D1356" s="352" t="s">
        <v>86</v>
      </c>
      <c r="E1356" s="358"/>
      <c r="F1356" s="38"/>
      <c r="G1356" s="359"/>
      <c r="H1356" s="356">
        <v>45988.698530092595</v>
      </c>
      <c r="I1356" s="41"/>
      <c r="J1356" s="41"/>
      <c r="K1356" s="358"/>
      <c r="L1356" s="357">
        <v>699125</v>
      </c>
      <c r="M1356" s="360">
        <v>45962</v>
      </c>
    </row>
    <row r="1357" spans="1:13" ht="38.25" x14ac:dyDescent="0.2">
      <c r="A1357" s="358"/>
      <c r="B1357" s="351" t="s">
        <v>2079</v>
      </c>
      <c r="C1357" s="352" t="s">
        <v>1562</v>
      </c>
      <c r="D1357" s="352" t="s">
        <v>86</v>
      </c>
      <c r="E1357" s="358"/>
      <c r="F1357" s="38"/>
      <c r="G1357" s="359"/>
      <c r="H1357" s="354">
        <v>45988.672453703701</v>
      </c>
      <c r="I1357" s="41"/>
      <c r="J1357" s="41"/>
      <c r="K1357" s="358"/>
      <c r="L1357" s="355">
        <v>1770125</v>
      </c>
      <c r="M1357" s="360">
        <v>45962</v>
      </c>
    </row>
    <row r="1358" spans="1:13" ht="38.25" x14ac:dyDescent="0.2">
      <c r="A1358" s="358"/>
      <c r="B1358" s="352" t="s">
        <v>2080</v>
      </c>
      <c r="C1358" s="352" t="s">
        <v>1562</v>
      </c>
      <c r="D1358" s="352" t="s">
        <v>86</v>
      </c>
      <c r="E1358" s="358"/>
      <c r="F1358" s="38"/>
      <c r="G1358" s="359"/>
      <c r="H1358" s="356">
        <v>45988.668900462966</v>
      </c>
      <c r="I1358" s="41"/>
      <c r="J1358" s="41"/>
      <c r="K1358" s="358"/>
      <c r="L1358" s="357">
        <v>950810</v>
      </c>
      <c r="M1358" s="360">
        <v>45962</v>
      </c>
    </row>
    <row r="1359" spans="1:13" ht="38.25" x14ac:dyDescent="0.2">
      <c r="A1359" s="358"/>
      <c r="B1359" s="351" t="s">
        <v>2081</v>
      </c>
      <c r="C1359" s="351" t="s">
        <v>1565</v>
      </c>
      <c r="D1359" s="352" t="s">
        <v>86</v>
      </c>
      <c r="E1359" s="358"/>
      <c r="F1359" s="38"/>
      <c r="G1359" s="359"/>
      <c r="H1359" s="354">
        <v>45988.660937499997</v>
      </c>
      <c r="I1359" s="41"/>
      <c r="J1359" s="41"/>
      <c r="K1359" s="358"/>
      <c r="L1359" s="355">
        <v>254994</v>
      </c>
      <c r="M1359" s="360">
        <v>45962</v>
      </c>
    </row>
    <row r="1360" spans="1:13" ht="38.25" x14ac:dyDescent="0.2">
      <c r="A1360" s="358"/>
      <c r="B1360" s="352" t="s">
        <v>2082</v>
      </c>
      <c r="C1360" s="352" t="s">
        <v>1562</v>
      </c>
      <c r="D1360" s="352" t="s">
        <v>86</v>
      </c>
      <c r="E1360" s="358"/>
      <c r="F1360" s="38"/>
      <c r="G1360" s="359"/>
      <c r="H1360" s="356">
        <v>45988.654328703706</v>
      </c>
      <c r="I1360" s="41"/>
      <c r="J1360" s="41"/>
      <c r="K1360" s="358"/>
      <c r="L1360" s="357">
        <v>269617.11</v>
      </c>
      <c r="M1360" s="360">
        <v>45962</v>
      </c>
    </row>
    <row r="1361" spans="1:13" ht="38.25" x14ac:dyDescent="0.2">
      <c r="A1361" s="358"/>
      <c r="B1361" s="351" t="s">
        <v>2083</v>
      </c>
      <c r="C1361" s="352" t="s">
        <v>1562</v>
      </c>
      <c r="D1361" s="352" t="s">
        <v>86</v>
      </c>
      <c r="E1361" s="358"/>
      <c r="F1361" s="38"/>
      <c r="G1361" s="359"/>
      <c r="H1361" s="354">
        <v>45988.653414351851</v>
      </c>
      <c r="I1361" s="41"/>
      <c r="J1361" s="41"/>
      <c r="K1361" s="358"/>
      <c r="L1361" s="355">
        <v>3118990</v>
      </c>
      <c r="M1361" s="360">
        <v>45962</v>
      </c>
    </row>
    <row r="1362" spans="1:13" ht="38.25" x14ac:dyDescent="0.2">
      <c r="A1362" s="358"/>
      <c r="B1362" s="352" t="s">
        <v>2084</v>
      </c>
      <c r="C1362" s="352" t="s">
        <v>1562</v>
      </c>
      <c r="D1362" s="352" t="s">
        <v>86</v>
      </c>
      <c r="E1362" s="358"/>
      <c r="F1362" s="38"/>
      <c r="G1362" s="359"/>
      <c r="H1362" s="356">
        <v>45988.652789351851</v>
      </c>
      <c r="I1362" s="41"/>
      <c r="J1362" s="41"/>
      <c r="K1362" s="358"/>
      <c r="L1362" s="357">
        <v>6181861.9800000004</v>
      </c>
      <c r="M1362" s="360">
        <v>45962</v>
      </c>
    </row>
    <row r="1363" spans="1:13" x14ac:dyDescent="0.2">
      <c r="A1363" s="358"/>
      <c r="B1363" s="351" t="s">
        <v>2085</v>
      </c>
      <c r="C1363" s="352" t="s">
        <v>0</v>
      </c>
      <c r="D1363" s="352" t="s">
        <v>0</v>
      </c>
      <c r="E1363" s="358"/>
      <c r="F1363" s="38"/>
      <c r="G1363" s="359"/>
      <c r="H1363" s="354">
        <v>45988.648564814815</v>
      </c>
      <c r="I1363" s="41"/>
      <c r="J1363" s="41"/>
      <c r="K1363" s="358"/>
      <c r="L1363" s="355">
        <v>12784968.49</v>
      </c>
      <c r="M1363" s="360">
        <v>45962</v>
      </c>
    </row>
    <row r="1364" spans="1:13" ht="38.25" x14ac:dyDescent="0.2">
      <c r="A1364" s="358"/>
      <c r="B1364" s="352" t="s">
        <v>2086</v>
      </c>
      <c r="C1364" s="352" t="s">
        <v>1562</v>
      </c>
      <c r="D1364" s="352" t="s">
        <v>86</v>
      </c>
      <c r="E1364" s="358"/>
      <c r="F1364" s="38"/>
      <c r="G1364" s="359"/>
      <c r="H1364" s="356">
        <v>45988.645532407405</v>
      </c>
      <c r="I1364" s="41"/>
      <c r="J1364" s="41"/>
      <c r="K1364" s="358"/>
      <c r="L1364" s="357">
        <v>1079034.8799999999</v>
      </c>
      <c r="M1364" s="360">
        <v>45962</v>
      </c>
    </row>
    <row r="1365" spans="1:13" ht="38.25" x14ac:dyDescent="0.2">
      <c r="A1365" s="358"/>
      <c r="B1365" s="351" t="s">
        <v>2087</v>
      </c>
      <c r="C1365" s="352" t="s">
        <v>1562</v>
      </c>
      <c r="D1365" s="352" t="s">
        <v>86</v>
      </c>
      <c r="E1365" s="358"/>
      <c r="F1365" s="38"/>
      <c r="G1365" s="359"/>
      <c r="H1365" s="354">
        <v>45988.606585648151</v>
      </c>
      <c r="I1365" s="41"/>
      <c r="J1365" s="41"/>
      <c r="K1365" s="358"/>
      <c r="L1365" s="355">
        <v>392176.4</v>
      </c>
      <c r="M1365" s="360">
        <v>45962</v>
      </c>
    </row>
    <row r="1366" spans="1:13" ht="38.25" x14ac:dyDescent="0.2">
      <c r="A1366" s="358"/>
      <c r="B1366" s="352" t="s">
        <v>2088</v>
      </c>
      <c r="C1366" s="352" t="s">
        <v>1562</v>
      </c>
      <c r="D1366" s="352" t="s">
        <v>86</v>
      </c>
      <c r="E1366" s="358"/>
      <c r="F1366" s="38"/>
      <c r="G1366" s="359"/>
      <c r="H1366" s="356">
        <v>45988.555844907409</v>
      </c>
      <c r="I1366" s="41"/>
      <c r="J1366" s="41"/>
      <c r="K1366" s="358"/>
      <c r="L1366" s="357">
        <v>404600</v>
      </c>
      <c r="M1366" s="360">
        <v>45962</v>
      </c>
    </row>
    <row r="1367" spans="1:13" ht="38.25" x14ac:dyDescent="0.2">
      <c r="A1367" s="358"/>
      <c r="B1367" s="351" t="s">
        <v>2089</v>
      </c>
      <c r="C1367" s="352" t="s">
        <v>1562</v>
      </c>
      <c r="D1367" s="352" t="s">
        <v>86</v>
      </c>
      <c r="E1367" s="358"/>
      <c r="F1367" s="38"/>
      <c r="G1367" s="359"/>
      <c r="H1367" s="354">
        <v>45988.517974537041</v>
      </c>
      <c r="I1367" s="41"/>
      <c r="J1367" s="41"/>
      <c r="K1367" s="358"/>
      <c r="L1367" s="355">
        <v>1136878.3999999999</v>
      </c>
      <c r="M1367" s="360">
        <v>45962</v>
      </c>
    </row>
    <row r="1368" spans="1:13" ht="38.25" x14ac:dyDescent="0.2">
      <c r="A1368" s="358"/>
      <c r="B1368" s="352" t="s">
        <v>2090</v>
      </c>
      <c r="C1368" s="352" t="s">
        <v>1562</v>
      </c>
      <c r="D1368" s="352" t="s">
        <v>86</v>
      </c>
      <c r="E1368" s="358"/>
      <c r="F1368" s="38"/>
      <c r="G1368" s="359"/>
      <c r="H1368" s="356">
        <v>45988.515902777777</v>
      </c>
      <c r="I1368" s="41"/>
      <c r="J1368" s="41"/>
      <c r="K1368" s="358"/>
      <c r="L1368" s="357">
        <v>1037680</v>
      </c>
      <c r="M1368" s="360">
        <v>45962</v>
      </c>
    </row>
    <row r="1369" spans="1:13" ht="38.25" x14ac:dyDescent="0.2">
      <c r="A1369" s="358"/>
      <c r="B1369" s="351" t="s">
        <v>2091</v>
      </c>
      <c r="C1369" s="352" t="s">
        <v>1562</v>
      </c>
      <c r="D1369" s="352" t="s">
        <v>86</v>
      </c>
      <c r="E1369" s="358"/>
      <c r="F1369" s="38"/>
      <c r="G1369" s="359"/>
      <c r="H1369" s="354">
        <v>45988.46361111111</v>
      </c>
      <c r="I1369" s="41"/>
      <c r="J1369" s="41"/>
      <c r="K1369" s="358"/>
      <c r="L1369" s="355">
        <v>833000</v>
      </c>
      <c r="M1369" s="360">
        <v>45962</v>
      </c>
    </row>
    <row r="1370" spans="1:13" ht="38.25" x14ac:dyDescent="0.2">
      <c r="A1370" s="358"/>
      <c r="B1370" s="352" t="s">
        <v>2092</v>
      </c>
      <c r="C1370" s="352" t="s">
        <v>1562</v>
      </c>
      <c r="D1370" s="352" t="s">
        <v>86</v>
      </c>
      <c r="E1370" s="358"/>
      <c r="F1370" s="38"/>
      <c r="G1370" s="359"/>
      <c r="H1370" s="356">
        <v>45988.45416666667</v>
      </c>
      <c r="I1370" s="41"/>
      <c r="J1370" s="41"/>
      <c r="K1370" s="358"/>
      <c r="L1370" s="357">
        <v>1470840</v>
      </c>
      <c r="M1370" s="360">
        <v>45962</v>
      </c>
    </row>
    <row r="1371" spans="1:13" ht="38.25" x14ac:dyDescent="0.2">
      <c r="A1371" s="358"/>
      <c r="B1371" s="351" t="s">
        <v>2093</v>
      </c>
      <c r="C1371" s="352" t="s">
        <v>1562</v>
      </c>
      <c r="D1371" s="352" t="s">
        <v>86</v>
      </c>
      <c r="E1371" s="358"/>
      <c r="F1371" s="38"/>
      <c r="G1371" s="359"/>
      <c r="H1371" s="354">
        <v>45988.44667824074</v>
      </c>
      <c r="I1371" s="41"/>
      <c r="J1371" s="41"/>
      <c r="K1371" s="358"/>
      <c r="L1371" s="355">
        <v>4638013.0999999996</v>
      </c>
      <c r="M1371" s="360">
        <v>45962</v>
      </c>
    </row>
    <row r="1372" spans="1:13" x14ac:dyDescent="0.2">
      <c r="A1372" s="358"/>
      <c r="B1372" s="351" t="s">
        <v>2094</v>
      </c>
      <c r="C1372" s="352" t="s">
        <v>0</v>
      </c>
      <c r="D1372" s="352" t="s">
        <v>0</v>
      </c>
      <c r="E1372" s="358"/>
      <c r="F1372" s="38"/>
      <c r="G1372" s="359"/>
      <c r="H1372" s="354">
        <v>45988.415879629632</v>
      </c>
      <c r="I1372" s="41"/>
      <c r="J1372" s="41"/>
      <c r="K1372" s="358"/>
      <c r="L1372" s="355">
        <v>2483199.98325</v>
      </c>
      <c r="M1372" s="360">
        <v>45962</v>
      </c>
    </row>
    <row r="1373" spans="1:13" ht="38.25" x14ac:dyDescent="0.2">
      <c r="A1373" s="358"/>
      <c r="B1373" s="352" t="s">
        <v>2095</v>
      </c>
      <c r="C1373" s="352" t="s">
        <v>1562</v>
      </c>
      <c r="D1373" s="352" t="s">
        <v>86</v>
      </c>
      <c r="E1373" s="358"/>
      <c r="F1373" s="38"/>
      <c r="G1373" s="359"/>
      <c r="H1373" s="356">
        <v>45988.410370370373</v>
      </c>
      <c r="I1373" s="41"/>
      <c r="J1373" s="41"/>
      <c r="K1373" s="358"/>
      <c r="L1373" s="357">
        <v>297500</v>
      </c>
      <c r="M1373" s="360">
        <v>45962</v>
      </c>
    </row>
    <row r="1374" spans="1:13" x14ac:dyDescent="0.2">
      <c r="A1374" s="358"/>
      <c r="B1374" s="351" t="s">
        <v>2096</v>
      </c>
      <c r="C1374" s="352" t="s">
        <v>0</v>
      </c>
      <c r="D1374" s="352" t="s">
        <v>0</v>
      </c>
      <c r="E1374" s="358"/>
      <c r="F1374" s="38"/>
      <c r="G1374" s="359"/>
      <c r="H1374" s="354">
        <v>45988.409803240742</v>
      </c>
      <c r="I1374" s="41"/>
      <c r="J1374" s="41"/>
      <c r="K1374" s="358"/>
      <c r="L1374" s="355">
        <v>998399.99210000003</v>
      </c>
      <c r="M1374" s="360">
        <v>45962</v>
      </c>
    </row>
    <row r="1375" spans="1:13" ht="38.25" x14ac:dyDescent="0.2">
      <c r="A1375" s="358"/>
      <c r="B1375" s="352" t="s">
        <v>2097</v>
      </c>
      <c r="C1375" s="352" t="s">
        <v>1562</v>
      </c>
      <c r="D1375" s="352" t="s">
        <v>86</v>
      </c>
      <c r="E1375" s="358"/>
      <c r="F1375" s="38"/>
      <c r="G1375" s="359"/>
      <c r="H1375" s="356">
        <v>45988.386863425927</v>
      </c>
      <c r="I1375" s="41"/>
      <c r="J1375" s="41"/>
      <c r="K1375" s="358"/>
      <c r="L1375" s="357">
        <v>60.69</v>
      </c>
      <c r="M1375" s="360">
        <v>45962</v>
      </c>
    </row>
    <row r="1376" spans="1:13" x14ac:dyDescent="0.2">
      <c r="A1376" s="358"/>
      <c r="B1376" s="351" t="s">
        <v>2098</v>
      </c>
      <c r="C1376" s="352" t="s">
        <v>0</v>
      </c>
      <c r="D1376" s="352" t="s">
        <v>0</v>
      </c>
      <c r="E1376" s="358"/>
      <c r="F1376" s="38"/>
      <c r="G1376" s="359"/>
      <c r="H1376" s="354">
        <v>45988.322233796294</v>
      </c>
      <c r="I1376" s="41"/>
      <c r="J1376" s="41"/>
      <c r="K1376" s="358"/>
      <c r="L1376" s="355">
        <v>32182360</v>
      </c>
      <c r="M1376" s="360">
        <v>45962</v>
      </c>
    </row>
    <row r="1377" spans="1:13" ht="38.25" x14ac:dyDescent="0.2">
      <c r="A1377" s="358"/>
      <c r="B1377" s="352" t="s">
        <v>2099</v>
      </c>
      <c r="C1377" s="352" t="s">
        <v>1562</v>
      </c>
      <c r="D1377" s="352" t="s">
        <v>86</v>
      </c>
      <c r="E1377" s="358"/>
      <c r="F1377" s="38"/>
      <c r="G1377" s="359"/>
      <c r="H1377" s="356">
        <v>45988.318206018521</v>
      </c>
      <c r="I1377" s="41"/>
      <c r="J1377" s="41"/>
      <c r="K1377" s="358"/>
      <c r="L1377" s="357">
        <v>1772219.4</v>
      </c>
      <c r="M1377" s="360">
        <v>45962</v>
      </c>
    </row>
    <row r="1378" spans="1:13" ht="38.25" x14ac:dyDescent="0.2">
      <c r="A1378" s="358"/>
      <c r="B1378" s="351" t="s">
        <v>2100</v>
      </c>
      <c r="C1378" s="352" t="s">
        <v>1562</v>
      </c>
      <c r="D1378" s="352" t="s">
        <v>86</v>
      </c>
      <c r="E1378" s="358"/>
      <c r="F1378" s="38"/>
      <c r="G1378" s="359"/>
      <c r="H1378" s="354">
        <v>45987.906412037039</v>
      </c>
      <c r="I1378" s="41"/>
      <c r="J1378" s="41"/>
      <c r="K1378" s="358"/>
      <c r="L1378" s="355">
        <v>2694636</v>
      </c>
      <c r="M1378" s="360">
        <v>45962</v>
      </c>
    </row>
    <row r="1379" spans="1:13" ht="38.25" x14ac:dyDescent="0.2">
      <c r="A1379" s="358"/>
      <c r="B1379" s="352" t="s">
        <v>2101</v>
      </c>
      <c r="C1379" s="352" t="s">
        <v>1562</v>
      </c>
      <c r="D1379" s="352" t="s">
        <v>86</v>
      </c>
      <c r="E1379" s="358"/>
      <c r="F1379" s="38"/>
      <c r="G1379" s="359"/>
      <c r="H1379" s="356">
        <v>45987.844398148147</v>
      </c>
      <c r="I1379" s="41"/>
      <c r="J1379" s="41"/>
      <c r="K1379" s="358"/>
      <c r="L1379" s="357">
        <v>499800</v>
      </c>
      <c r="M1379" s="360">
        <v>45962</v>
      </c>
    </row>
    <row r="1380" spans="1:13" ht="38.25" x14ac:dyDescent="0.2">
      <c r="A1380" s="358"/>
      <c r="B1380" s="351" t="s">
        <v>2102</v>
      </c>
      <c r="C1380" s="352" t="s">
        <v>1562</v>
      </c>
      <c r="D1380" s="352" t="s">
        <v>86</v>
      </c>
      <c r="E1380" s="358"/>
      <c r="F1380" s="38"/>
      <c r="G1380" s="359"/>
      <c r="H1380" s="354">
        <v>45987.833182870374</v>
      </c>
      <c r="I1380" s="41"/>
      <c r="J1380" s="41"/>
      <c r="K1380" s="358"/>
      <c r="L1380" s="355">
        <v>357000</v>
      </c>
      <c r="M1380" s="360">
        <v>45962</v>
      </c>
    </row>
    <row r="1381" spans="1:13" ht="38.25" x14ac:dyDescent="0.2">
      <c r="A1381" s="358"/>
      <c r="B1381" s="352" t="s">
        <v>2103</v>
      </c>
      <c r="C1381" s="352" t="s">
        <v>1562</v>
      </c>
      <c r="D1381" s="352" t="s">
        <v>86</v>
      </c>
      <c r="E1381" s="358"/>
      <c r="F1381" s="38"/>
      <c r="G1381" s="359"/>
      <c r="H1381" s="356">
        <v>45987.773819444446</v>
      </c>
      <c r="I1381" s="41"/>
      <c r="J1381" s="41"/>
      <c r="K1381" s="358"/>
      <c r="L1381" s="357">
        <v>294144.2</v>
      </c>
      <c r="M1381" s="360">
        <v>45962</v>
      </c>
    </row>
    <row r="1382" spans="1:13" ht="38.25" x14ac:dyDescent="0.2">
      <c r="A1382" s="358"/>
      <c r="B1382" s="351" t="s">
        <v>2104</v>
      </c>
      <c r="C1382" s="352" t="s">
        <v>1562</v>
      </c>
      <c r="D1382" s="352" t="s">
        <v>86</v>
      </c>
      <c r="E1382" s="358"/>
      <c r="F1382" s="38"/>
      <c r="G1382" s="359"/>
      <c r="H1382" s="354">
        <v>45987.772835648146</v>
      </c>
      <c r="I1382" s="41"/>
      <c r="J1382" s="41"/>
      <c r="K1382" s="358"/>
      <c r="L1382" s="355">
        <v>978982.06</v>
      </c>
      <c r="M1382" s="360">
        <v>45962</v>
      </c>
    </row>
    <row r="1383" spans="1:13" x14ac:dyDescent="0.2">
      <c r="A1383" s="358"/>
      <c r="B1383" s="352" t="s">
        <v>2105</v>
      </c>
      <c r="C1383" s="352" t="s">
        <v>0</v>
      </c>
      <c r="D1383" s="352" t="s">
        <v>0</v>
      </c>
      <c r="E1383" s="358"/>
      <c r="F1383" s="38"/>
      <c r="G1383" s="359"/>
      <c r="H1383" s="356">
        <v>45987.766574074078</v>
      </c>
      <c r="I1383" s="41"/>
      <c r="J1383" s="41"/>
      <c r="K1383" s="358"/>
      <c r="L1383" s="357">
        <v>92882</v>
      </c>
      <c r="M1383" s="360">
        <v>45962</v>
      </c>
    </row>
    <row r="1384" spans="1:13" x14ac:dyDescent="0.2">
      <c r="A1384" s="358"/>
      <c r="B1384" s="351" t="s">
        <v>2106</v>
      </c>
      <c r="C1384" s="352" t="s">
        <v>0</v>
      </c>
      <c r="D1384" s="352" t="s">
        <v>0</v>
      </c>
      <c r="E1384" s="358"/>
      <c r="F1384" s="38"/>
      <c r="G1384" s="359"/>
      <c r="H1384" s="354">
        <v>45987.73333333333</v>
      </c>
      <c r="I1384" s="41"/>
      <c r="J1384" s="41"/>
      <c r="K1384" s="358"/>
      <c r="L1384" s="355">
        <v>18299999.690000001</v>
      </c>
      <c r="M1384" s="360">
        <v>45962</v>
      </c>
    </row>
    <row r="1385" spans="1:13" ht="38.25" x14ac:dyDescent="0.2">
      <c r="A1385" s="358"/>
      <c r="B1385" s="352" t="s">
        <v>2107</v>
      </c>
      <c r="C1385" s="352" t="s">
        <v>1562</v>
      </c>
      <c r="D1385" s="352" t="s">
        <v>86</v>
      </c>
      <c r="E1385" s="358"/>
      <c r="F1385" s="38"/>
      <c r="G1385" s="359"/>
      <c r="H1385" s="356">
        <v>45987.723287037035</v>
      </c>
      <c r="I1385" s="41"/>
      <c r="J1385" s="41"/>
      <c r="K1385" s="358"/>
      <c r="L1385" s="357">
        <v>2240770</v>
      </c>
      <c r="M1385" s="360">
        <v>45962</v>
      </c>
    </row>
    <row r="1386" spans="1:13" ht="38.25" x14ac:dyDescent="0.2">
      <c r="A1386" s="358"/>
      <c r="B1386" s="351" t="s">
        <v>2108</v>
      </c>
      <c r="C1386" s="352" t="s">
        <v>1562</v>
      </c>
      <c r="D1386" s="352" t="s">
        <v>86</v>
      </c>
      <c r="E1386" s="358"/>
      <c r="F1386" s="38"/>
      <c r="G1386" s="359"/>
      <c r="H1386" s="354">
        <v>45987.702013888891</v>
      </c>
      <c r="I1386" s="41"/>
      <c r="J1386" s="41"/>
      <c r="K1386" s="358"/>
      <c r="L1386" s="355">
        <v>2170084</v>
      </c>
      <c r="M1386" s="360">
        <v>45962</v>
      </c>
    </row>
    <row r="1387" spans="1:13" ht="38.25" x14ac:dyDescent="0.2">
      <c r="A1387" s="358"/>
      <c r="B1387" s="352" t="s">
        <v>2109</v>
      </c>
      <c r="C1387" s="352" t="s">
        <v>1562</v>
      </c>
      <c r="D1387" s="352" t="s">
        <v>86</v>
      </c>
      <c r="E1387" s="358"/>
      <c r="F1387" s="38"/>
      <c r="G1387" s="359"/>
      <c r="H1387" s="356">
        <v>45987.699930555558</v>
      </c>
      <c r="I1387" s="41"/>
      <c r="J1387" s="41"/>
      <c r="K1387" s="358"/>
      <c r="L1387" s="357">
        <v>5937505</v>
      </c>
      <c r="M1387" s="360">
        <v>45962</v>
      </c>
    </row>
    <row r="1388" spans="1:13" ht="38.25" x14ac:dyDescent="0.2">
      <c r="A1388" s="358"/>
      <c r="B1388" s="351" t="s">
        <v>2110</v>
      </c>
      <c r="C1388" s="352" t="s">
        <v>1562</v>
      </c>
      <c r="D1388" s="352" t="s">
        <v>86</v>
      </c>
      <c r="E1388" s="358"/>
      <c r="F1388" s="38"/>
      <c r="G1388" s="359"/>
      <c r="H1388" s="354">
        <v>45987.68236111111</v>
      </c>
      <c r="I1388" s="41"/>
      <c r="J1388" s="41"/>
      <c r="K1388" s="358"/>
      <c r="L1388" s="355">
        <v>1199999.57</v>
      </c>
      <c r="M1388" s="360">
        <v>45962</v>
      </c>
    </row>
    <row r="1389" spans="1:13" x14ac:dyDescent="0.2">
      <c r="A1389" s="358"/>
      <c r="B1389" s="352" t="s">
        <v>2111</v>
      </c>
      <c r="C1389" s="352" t="s">
        <v>0</v>
      </c>
      <c r="D1389" s="352" t="s">
        <v>0</v>
      </c>
      <c r="E1389" s="358"/>
      <c r="F1389" s="38"/>
      <c r="G1389" s="359"/>
      <c r="H1389" s="356">
        <v>45987.66064814815</v>
      </c>
      <c r="I1389" s="41"/>
      <c r="J1389" s="41"/>
      <c r="K1389" s="358"/>
      <c r="L1389" s="357">
        <v>1428000</v>
      </c>
      <c r="M1389" s="360">
        <v>45962</v>
      </c>
    </row>
    <row r="1390" spans="1:13" ht="38.25" x14ac:dyDescent="0.2">
      <c r="A1390" s="358"/>
      <c r="B1390" s="351" t="s">
        <v>2112</v>
      </c>
      <c r="C1390" s="352" t="s">
        <v>1562</v>
      </c>
      <c r="D1390" s="352" t="s">
        <v>86</v>
      </c>
      <c r="E1390" s="358"/>
      <c r="F1390" s="38"/>
      <c r="G1390" s="359"/>
      <c r="H1390" s="354">
        <v>45987.659768518519</v>
      </c>
      <c r="I1390" s="41"/>
      <c r="J1390" s="41"/>
      <c r="K1390" s="358"/>
      <c r="L1390" s="355">
        <v>559300</v>
      </c>
      <c r="M1390" s="360">
        <v>45962</v>
      </c>
    </row>
    <row r="1391" spans="1:13" ht="38.25" x14ac:dyDescent="0.2">
      <c r="A1391" s="358"/>
      <c r="B1391" s="352" t="s">
        <v>2113</v>
      </c>
      <c r="C1391" s="351" t="s">
        <v>1565</v>
      </c>
      <c r="D1391" s="352" t="s">
        <v>86</v>
      </c>
      <c r="E1391" s="358"/>
      <c r="F1391" s="38"/>
      <c r="G1391" s="359"/>
      <c r="H1391" s="356">
        <v>45987.658599537041</v>
      </c>
      <c r="I1391" s="41"/>
      <c r="J1391" s="41"/>
      <c r="K1391" s="358"/>
      <c r="L1391" s="357">
        <v>2860444.65</v>
      </c>
      <c r="M1391" s="360">
        <v>45962</v>
      </c>
    </row>
    <row r="1392" spans="1:13" ht="38.25" x14ac:dyDescent="0.2">
      <c r="A1392" s="358"/>
      <c r="B1392" s="351" t="s">
        <v>2114</v>
      </c>
      <c r="C1392" s="351" t="s">
        <v>1565</v>
      </c>
      <c r="D1392" s="352" t="s">
        <v>86</v>
      </c>
      <c r="E1392" s="358"/>
      <c r="F1392" s="38"/>
      <c r="G1392" s="359"/>
      <c r="H1392" s="354">
        <v>45987.65824074074</v>
      </c>
      <c r="I1392" s="41"/>
      <c r="J1392" s="41"/>
      <c r="K1392" s="358"/>
      <c r="L1392" s="355">
        <v>4007848.6</v>
      </c>
      <c r="M1392" s="360">
        <v>45962</v>
      </c>
    </row>
    <row r="1393" spans="1:13" ht="38.25" x14ac:dyDescent="0.2">
      <c r="A1393" s="358"/>
      <c r="B1393" s="352" t="s">
        <v>2115</v>
      </c>
      <c r="C1393" s="352" t="s">
        <v>1562</v>
      </c>
      <c r="D1393" s="352" t="s">
        <v>86</v>
      </c>
      <c r="E1393" s="358"/>
      <c r="F1393" s="38"/>
      <c r="G1393" s="359"/>
      <c r="H1393" s="356">
        <v>45987.656377314815</v>
      </c>
      <c r="I1393" s="41"/>
      <c r="J1393" s="41"/>
      <c r="K1393" s="358"/>
      <c r="L1393" s="357">
        <v>157080</v>
      </c>
      <c r="M1393" s="360">
        <v>45962</v>
      </c>
    </row>
    <row r="1394" spans="1:13" ht="38.25" x14ac:dyDescent="0.2">
      <c r="A1394" s="358"/>
      <c r="B1394" s="351" t="s">
        <v>2116</v>
      </c>
      <c r="C1394" s="352" t="s">
        <v>1562</v>
      </c>
      <c r="D1394" s="352" t="s">
        <v>86</v>
      </c>
      <c r="E1394" s="358"/>
      <c r="F1394" s="38"/>
      <c r="G1394" s="359"/>
      <c r="H1394" s="354">
        <v>45987.607175925928</v>
      </c>
      <c r="I1394" s="41"/>
      <c r="J1394" s="41"/>
      <c r="K1394" s="358"/>
      <c r="L1394" s="355">
        <v>1499400</v>
      </c>
      <c r="M1394" s="360">
        <v>45962</v>
      </c>
    </row>
    <row r="1395" spans="1:13" ht="38.25" x14ac:dyDescent="0.2">
      <c r="A1395" s="358"/>
      <c r="B1395" s="352" t="s">
        <v>2117</v>
      </c>
      <c r="C1395" s="352" t="s">
        <v>1562</v>
      </c>
      <c r="D1395" s="352" t="s">
        <v>86</v>
      </c>
      <c r="E1395" s="358"/>
      <c r="F1395" s="38"/>
      <c r="G1395" s="359"/>
      <c r="H1395" s="356">
        <v>45987.551053240742</v>
      </c>
      <c r="I1395" s="41"/>
      <c r="J1395" s="41"/>
      <c r="K1395" s="358"/>
      <c r="L1395" s="357">
        <v>889644</v>
      </c>
      <c r="M1395" s="360">
        <v>45962</v>
      </c>
    </row>
    <row r="1396" spans="1:13" ht="38.25" x14ac:dyDescent="0.2">
      <c r="A1396" s="358"/>
      <c r="B1396" s="352" t="s">
        <v>2118</v>
      </c>
      <c r="C1396" s="352" t="s">
        <v>1562</v>
      </c>
      <c r="D1396" s="352" t="s">
        <v>86</v>
      </c>
      <c r="E1396" s="358"/>
      <c r="F1396" s="38"/>
      <c r="G1396" s="359"/>
      <c r="H1396" s="356">
        <v>45987.54587962963</v>
      </c>
      <c r="I1396" s="41"/>
      <c r="J1396" s="41"/>
      <c r="K1396" s="358"/>
      <c r="L1396" s="357">
        <v>1839335.4</v>
      </c>
      <c r="M1396" s="360">
        <v>45962</v>
      </c>
    </row>
    <row r="1397" spans="1:13" ht="38.25" x14ac:dyDescent="0.2">
      <c r="A1397" s="358"/>
      <c r="B1397" s="351" t="s">
        <v>2119</v>
      </c>
      <c r="C1397" s="352" t="s">
        <v>1562</v>
      </c>
      <c r="D1397" s="352" t="s">
        <v>86</v>
      </c>
      <c r="E1397" s="358"/>
      <c r="F1397" s="38"/>
      <c r="G1397" s="359"/>
      <c r="H1397" s="354">
        <v>45987.544328703705</v>
      </c>
      <c r="I1397" s="41"/>
      <c r="J1397" s="41"/>
      <c r="K1397" s="358"/>
      <c r="L1397" s="355">
        <v>3537211.93</v>
      </c>
      <c r="M1397" s="360">
        <v>45962</v>
      </c>
    </row>
    <row r="1398" spans="1:13" ht="38.25" x14ac:dyDescent="0.2">
      <c r="A1398" s="358"/>
      <c r="B1398" s="352" t="s">
        <v>2120</v>
      </c>
      <c r="C1398" s="351" t="s">
        <v>1565</v>
      </c>
      <c r="D1398" s="352" t="s">
        <v>86</v>
      </c>
      <c r="E1398" s="358"/>
      <c r="F1398" s="38"/>
      <c r="G1398" s="359"/>
      <c r="H1398" s="356">
        <v>45987.54074074074</v>
      </c>
      <c r="I1398" s="41"/>
      <c r="J1398" s="41"/>
      <c r="K1398" s="358"/>
      <c r="L1398" s="357">
        <v>6420000.4000000004</v>
      </c>
      <c r="M1398" s="360">
        <v>45962</v>
      </c>
    </row>
    <row r="1399" spans="1:13" x14ac:dyDescent="0.2">
      <c r="A1399" s="358"/>
      <c r="B1399" s="351" t="s">
        <v>2121</v>
      </c>
      <c r="C1399" s="351" t="s">
        <v>42</v>
      </c>
      <c r="D1399" s="121" t="s">
        <v>42</v>
      </c>
      <c r="E1399" s="358"/>
      <c r="F1399" s="38"/>
      <c r="G1399" s="359"/>
      <c r="H1399" s="354">
        <v>45987.524837962963</v>
      </c>
      <c r="I1399" s="41"/>
      <c r="J1399" s="41"/>
      <c r="K1399" s="358"/>
      <c r="L1399" s="355">
        <v>299880</v>
      </c>
      <c r="M1399" s="360">
        <v>45962</v>
      </c>
    </row>
    <row r="1400" spans="1:13" ht="38.25" x14ac:dyDescent="0.2">
      <c r="A1400" s="358"/>
      <c r="B1400" s="352" t="s">
        <v>2122</v>
      </c>
      <c r="C1400" s="352" t="s">
        <v>1562</v>
      </c>
      <c r="D1400" s="352" t="s">
        <v>86</v>
      </c>
      <c r="E1400" s="358"/>
      <c r="F1400" s="38"/>
      <c r="G1400" s="359"/>
      <c r="H1400" s="356">
        <v>45987.51734953704</v>
      </c>
      <c r="I1400" s="41"/>
      <c r="J1400" s="41"/>
      <c r="K1400" s="358"/>
      <c r="L1400" s="357">
        <v>347480</v>
      </c>
      <c r="M1400" s="360">
        <v>45962</v>
      </c>
    </row>
    <row r="1401" spans="1:13" ht="38.25" x14ac:dyDescent="0.2">
      <c r="A1401" s="358"/>
      <c r="B1401" s="352" t="s">
        <v>2123</v>
      </c>
      <c r="C1401" s="352" t="s">
        <v>1562</v>
      </c>
      <c r="D1401" s="352" t="s">
        <v>86</v>
      </c>
      <c r="E1401" s="358"/>
      <c r="F1401" s="38"/>
      <c r="G1401" s="359"/>
      <c r="H1401" s="356">
        <v>45987.454826388886</v>
      </c>
      <c r="I1401" s="41"/>
      <c r="J1401" s="41"/>
      <c r="K1401" s="358"/>
      <c r="L1401" s="357">
        <v>4469649.5199999996</v>
      </c>
      <c r="M1401" s="360">
        <v>45962</v>
      </c>
    </row>
    <row r="1402" spans="1:13" ht="38.25" x14ac:dyDescent="0.2">
      <c r="A1402" s="358"/>
      <c r="B1402" s="351" t="s">
        <v>2124</v>
      </c>
      <c r="C1402" s="352" t="s">
        <v>1562</v>
      </c>
      <c r="D1402" s="352" t="s">
        <v>86</v>
      </c>
      <c r="E1402" s="358"/>
      <c r="F1402" s="38"/>
      <c r="G1402" s="359"/>
      <c r="H1402" s="354">
        <v>45987.451504629629</v>
      </c>
      <c r="I1402" s="41"/>
      <c r="J1402" s="41"/>
      <c r="K1402" s="358"/>
      <c r="L1402" s="355">
        <v>499999.92</v>
      </c>
      <c r="M1402" s="360">
        <v>45962</v>
      </c>
    </row>
    <row r="1403" spans="1:13" ht="38.25" x14ac:dyDescent="0.2">
      <c r="A1403" s="358"/>
      <c r="B1403" s="351" t="s">
        <v>2125</v>
      </c>
      <c r="C1403" s="352" t="s">
        <v>1562</v>
      </c>
      <c r="D1403" s="352" t="s">
        <v>86</v>
      </c>
      <c r="E1403" s="358"/>
      <c r="F1403" s="38"/>
      <c r="G1403" s="359"/>
      <c r="H1403" s="354">
        <v>45987.446712962963</v>
      </c>
      <c r="I1403" s="41"/>
      <c r="J1403" s="41"/>
      <c r="K1403" s="358"/>
      <c r="L1403" s="355">
        <v>350000.42</v>
      </c>
      <c r="M1403" s="360">
        <v>45962</v>
      </c>
    </row>
    <row r="1404" spans="1:13" ht="38.25" x14ac:dyDescent="0.2">
      <c r="A1404" s="358"/>
      <c r="B1404" s="352" t="s">
        <v>2126</v>
      </c>
      <c r="C1404" s="352" t="s">
        <v>1562</v>
      </c>
      <c r="D1404" s="352" t="s">
        <v>86</v>
      </c>
      <c r="E1404" s="358"/>
      <c r="F1404" s="38"/>
      <c r="G1404" s="359"/>
      <c r="H1404" s="356">
        <v>45987.435127314813</v>
      </c>
      <c r="I1404" s="41"/>
      <c r="J1404" s="41"/>
      <c r="K1404" s="358"/>
      <c r="L1404" s="357">
        <v>3293920</v>
      </c>
      <c r="M1404" s="360">
        <v>45962</v>
      </c>
    </row>
    <row r="1405" spans="1:13" x14ac:dyDescent="0.2">
      <c r="A1405" s="358"/>
      <c r="B1405" s="351" t="s">
        <v>2127</v>
      </c>
      <c r="C1405" s="351" t="s">
        <v>42</v>
      </c>
      <c r="D1405" s="121" t="s">
        <v>42</v>
      </c>
      <c r="E1405" s="358"/>
      <c r="F1405" s="38"/>
      <c r="G1405" s="359"/>
      <c r="H1405" s="354">
        <v>45987.414780092593</v>
      </c>
      <c r="I1405" s="41"/>
      <c r="J1405" s="41"/>
      <c r="K1405" s="358"/>
      <c r="L1405" s="355">
        <v>1999999.68</v>
      </c>
      <c r="M1405" s="360">
        <v>45962</v>
      </c>
    </row>
    <row r="1406" spans="1:13" ht="38.25" x14ac:dyDescent="0.2">
      <c r="A1406" s="358"/>
      <c r="B1406" s="352" t="s">
        <v>2128</v>
      </c>
      <c r="C1406" s="352" t="s">
        <v>1562</v>
      </c>
      <c r="D1406" s="352" t="s">
        <v>86</v>
      </c>
      <c r="E1406" s="358"/>
      <c r="F1406" s="38"/>
      <c r="G1406" s="359"/>
      <c r="H1406" s="356">
        <v>45987.357951388891</v>
      </c>
      <c r="I1406" s="41"/>
      <c r="J1406" s="41"/>
      <c r="K1406" s="358"/>
      <c r="L1406" s="357">
        <v>2082500</v>
      </c>
      <c r="M1406" s="360">
        <v>45962</v>
      </c>
    </row>
    <row r="1407" spans="1:13" ht="38.25" x14ac:dyDescent="0.2">
      <c r="A1407" s="358"/>
      <c r="B1407" s="352" t="s">
        <v>2129</v>
      </c>
      <c r="C1407" s="352" t="s">
        <v>1562</v>
      </c>
      <c r="D1407" s="352" t="s">
        <v>86</v>
      </c>
      <c r="E1407" s="358"/>
      <c r="F1407" s="38"/>
      <c r="G1407" s="359"/>
      <c r="H1407" s="356">
        <v>45986.763784722221</v>
      </c>
      <c r="I1407" s="41"/>
      <c r="J1407" s="41"/>
      <c r="K1407" s="358"/>
      <c r="L1407" s="357">
        <v>256040.4</v>
      </c>
      <c r="M1407" s="360">
        <v>45962</v>
      </c>
    </row>
    <row r="1408" spans="1:13" ht="38.25" x14ac:dyDescent="0.2">
      <c r="A1408" s="358"/>
      <c r="B1408" s="352" t="s">
        <v>2130</v>
      </c>
      <c r="C1408" s="352" t="s">
        <v>1562</v>
      </c>
      <c r="D1408" s="352" t="s">
        <v>86</v>
      </c>
      <c r="E1408" s="358"/>
      <c r="F1408" s="38"/>
      <c r="G1408" s="359"/>
      <c r="H1408" s="356">
        <v>45986.739918981482</v>
      </c>
      <c r="I1408" s="41"/>
      <c r="J1408" s="41"/>
      <c r="K1408" s="358"/>
      <c r="L1408" s="357">
        <v>1020000</v>
      </c>
      <c r="M1408" s="360">
        <v>45962</v>
      </c>
    </row>
    <row r="1409" spans="1:13" ht="38.25" x14ac:dyDescent="0.2">
      <c r="A1409" s="358"/>
      <c r="B1409" s="351" t="s">
        <v>2131</v>
      </c>
      <c r="C1409" s="352" t="s">
        <v>1562</v>
      </c>
      <c r="D1409" s="352" t="s">
        <v>86</v>
      </c>
      <c r="E1409" s="358"/>
      <c r="F1409" s="38"/>
      <c r="G1409" s="359"/>
      <c r="H1409" s="354">
        <v>45986.737534722219</v>
      </c>
      <c r="I1409" s="41"/>
      <c r="J1409" s="41"/>
      <c r="K1409" s="358"/>
      <c r="L1409" s="355">
        <v>724472</v>
      </c>
      <c r="M1409" s="360">
        <v>45962</v>
      </c>
    </row>
    <row r="1410" spans="1:13" ht="38.25" x14ac:dyDescent="0.2">
      <c r="A1410" s="358"/>
      <c r="B1410" s="352" t="s">
        <v>2132</v>
      </c>
      <c r="C1410" s="352" t="s">
        <v>1562</v>
      </c>
      <c r="D1410" s="352" t="s">
        <v>86</v>
      </c>
      <c r="E1410" s="358"/>
      <c r="F1410" s="38"/>
      <c r="G1410" s="359"/>
      <c r="H1410" s="356">
        <v>45986.729502314818</v>
      </c>
      <c r="I1410" s="41"/>
      <c r="J1410" s="41"/>
      <c r="K1410" s="358"/>
      <c r="L1410" s="357">
        <v>2659531</v>
      </c>
      <c r="M1410" s="360">
        <v>45962</v>
      </c>
    </row>
    <row r="1411" spans="1:13" ht="38.25" x14ac:dyDescent="0.2">
      <c r="A1411" s="358"/>
      <c r="B1411" s="352" t="s">
        <v>2133</v>
      </c>
      <c r="C1411" s="352" t="s">
        <v>1562</v>
      </c>
      <c r="D1411" s="352" t="s">
        <v>86</v>
      </c>
      <c r="E1411" s="358"/>
      <c r="F1411" s="38"/>
      <c r="G1411" s="359"/>
      <c r="H1411" s="356">
        <v>45986.713391203702</v>
      </c>
      <c r="I1411" s="41"/>
      <c r="J1411" s="41"/>
      <c r="K1411" s="358"/>
      <c r="L1411" s="357">
        <v>6744240</v>
      </c>
      <c r="M1411" s="360">
        <v>45962</v>
      </c>
    </row>
    <row r="1412" spans="1:13" x14ac:dyDescent="0.2">
      <c r="A1412" s="358"/>
      <c r="B1412" s="351" t="s">
        <v>2134</v>
      </c>
      <c r="C1412" s="352" t="s">
        <v>0</v>
      </c>
      <c r="D1412" s="352" t="s">
        <v>0</v>
      </c>
      <c r="E1412" s="358"/>
      <c r="F1412" s="38"/>
      <c r="G1412" s="359"/>
      <c r="H1412" s="354">
        <v>45986.69027777778</v>
      </c>
      <c r="I1412" s="41"/>
      <c r="J1412" s="41"/>
      <c r="K1412" s="358"/>
      <c r="L1412" s="355">
        <v>92948562.840000004</v>
      </c>
      <c r="M1412" s="360">
        <v>45962</v>
      </c>
    </row>
    <row r="1413" spans="1:13" ht="38.25" x14ac:dyDescent="0.2">
      <c r="A1413" s="358"/>
      <c r="B1413" s="352" t="s">
        <v>2135</v>
      </c>
      <c r="C1413" s="352" t="s">
        <v>1562</v>
      </c>
      <c r="D1413" s="352" t="s">
        <v>86</v>
      </c>
      <c r="E1413" s="358"/>
      <c r="F1413" s="38"/>
      <c r="G1413" s="359"/>
      <c r="H1413" s="356">
        <v>45986.649074074077</v>
      </c>
      <c r="I1413" s="41"/>
      <c r="J1413" s="41"/>
      <c r="K1413" s="358"/>
      <c r="L1413" s="357">
        <v>3559117.45</v>
      </c>
      <c r="M1413" s="360">
        <v>45962</v>
      </c>
    </row>
    <row r="1414" spans="1:13" ht="38.25" x14ac:dyDescent="0.2">
      <c r="A1414" s="358"/>
      <c r="B1414" s="351" t="s">
        <v>2136</v>
      </c>
      <c r="C1414" s="352" t="s">
        <v>1562</v>
      </c>
      <c r="D1414" s="352" t="s">
        <v>86</v>
      </c>
      <c r="E1414" s="358"/>
      <c r="F1414" s="38"/>
      <c r="G1414" s="359"/>
      <c r="H1414" s="354">
        <v>45986.648761574077</v>
      </c>
      <c r="I1414" s="41"/>
      <c r="J1414" s="41"/>
      <c r="K1414" s="358"/>
      <c r="L1414" s="355">
        <v>991305.7</v>
      </c>
      <c r="M1414" s="360">
        <v>45962</v>
      </c>
    </row>
    <row r="1415" spans="1:13" ht="38.25" x14ac:dyDescent="0.2">
      <c r="A1415" s="358"/>
      <c r="B1415" s="352" t="s">
        <v>2137</v>
      </c>
      <c r="C1415" s="352" t="s">
        <v>1562</v>
      </c>
      <c r="D1415" s="352" t="s">
        <v>86</v>
      </c>
      <c r="E1415" s="358"/>
      <c r="F1415" s="38"/>
      <c r="G1415" s="359"/>
      <c r="H1415" s="356">
        <v>45986.63385416667</v>
      </c>
      <c r="I1415" s="41"/>
      <c r="J1415" s="41"/>
      <c r="K1415" s="358"/>
      <c r="L1415" s="357">
        <v>1000000</v>
      </c>
      <c r="M1415" s="360">
        <v>45962</v>
      </c>
    </row>
    <row r="1416" spans="1:13" ht="38.25" x14ac:dyDescent="0.2">
      <c r="A1416" s="358"/>
      <c r="B1416" s="351" t="s">
        <v>2138</v>
      </c>
      <c r="C1416" s="352" t="s">
        <v>1562</v>
      </c>
      <c r="D1416" s="352" t="s">
        <v>86</v>
      </c>
      <c r="E1416" s="358"/>
      <c r="F1416" s="38"/>
      <c r="G1416" s="359"/>
      <c r="H1416" s="354">
        <v>45986.576921296299</v>
      </c>
      <c r="I1416" s="41"/>
      <c r="J1416" s="41"/>
      <c r="K1416" s="358"/>
      <c r="L1416" s="355">
        <v>5236000</v>
      </c>
      <c r="M1416" s="360">
        <v>45962</v>
      </c>
    </row>
    <row r="1417" spans="1:13" ht="38.25" x14ac:dyDescent="0.2">
      <c r="A1417" s="358"/>
      <c r="B1417" s="352" t="s">
        <v>2139</v>
      </c>
      <c r="C1417" s="352" t="s">
        <v>1562</v>
      </c>
      <c r="D1417" s="352" t="s">
        <v>86</v>
      </c>
      <c r="E1417" s="358"/>
      <c r="F1417" s="38"/>
      <c r="G1417" s="359"/>
      <c r="H1417" s="356">
        <v>45986.550150462965</v>
      </c>
      <c r="I1417" s="41"/>
      <c r="J1417" s="41"/>
      <c r="K1417" s="358"/>
      <c r="L1417" s="357">
        <v>1297100</v>
      </c>
      <c r="M1417" s="360">
        <v>45962</v>
      </c>
    </row>
    <row r="1418" spans="1:13" ht="38.25" x14ac:dyDescent="0.2">
      <c r="A1418" s="358"/>
      <c r="B1418" s="351" t="s">
        <v>2140</v>
      </c>
      <c r="C1418" s="352" t="s">
        <v>1562</v>
      </c>
      <c r="D1418" s="352" t="s">
        <v>86</v>
      </c>
      <c r="E1418" s="358"/>
      <c r="F1418" s="38"/>
      <c r="G1418" s="359"/>
      <c r="H1418" s="354">
        <v>45986.530659722222</v>
      </c>
      <c r="I1418" s="41"/>
      <c r="J1418" s="41"/>
      <c r="K1418" s="358"/>
      <c r="L1418" s="355">
        <v>989485</v>
      </c>
      <c r="M1418" s="360">
        <v>45962</v>
      </c>
    </row>
    <row r="1419" spans="1:13" ht="38.25" x14ac:dyDescent="0.2">
      <c r="A1419" s="358"/>
      <c r="B1419" s="352" t="s">
        <v>2141</v>
      </c>
      <c r="C1419" s="351" t="s">
        <v>1565</v>
      </c>
      <c r="D1419" s="352" t="s">
        <v>86</v>
      </c>
      <c r="E1419" s="358"/>
      <c r="F1419" s="38"/>
      <c r="G1419" s="359"/>
      <c r="H1419" s="356">
        <v>45986.522777777776</v>
      </c>
      <c r="I1419" s="41"/>
      <c r="J1419" s="41"/>
      <c r="K1419" s="358"/>
      <c r="L1419" s="357">
        <v>704000</v>
      </c>
      <c r="M1419" s="360">
        <v>45962</v>
      </c>
    </row>
    <row r="1420" spans="1:13" ht="38.25" x14ac:dyDescent="0.2">
      <c r="A1420" s="358"/>
      <c r="B1420" s="351" t="s">
        <v>2142</v>
      </c>
      <c r="C1420" s="352" t="s">
        <v>1562</v>
      </c>
      <c r="D1420" s="352" t="s">
        <v>86</v>
      </c>
      <c r="E1420" s="358"/>
      <c r="F1420" s="38"/>
      <c r="G1420" s="359"/>
      <c r="H1420" s="354">
        <v>45986.511365740742</v>
      </c>
      <c r="I1420" s="41"/>
      <c r="J1420" s="41"/>
      <c r="K1420" s="358"/>
      <c r="L1420" s="355">
        <v>1199998.3799999999</v>
      </c>
      <c r="M1420" s="360">
        <v>45962</v>
      </c>
    </row>
    <row r="1421" spans="1:13" ht="38.25" x14ac:dyDescent="0.2">
      <c r="A1421" s="358"/>
      <c r="B1421" s="351" t="s">
        <v>2143</v>
      </c>
      <c r="C1421" s="352" t="s">
        <v>1562</v>
      </c>
      <c r="D1421" s="352" t="s">
        <v>86</v>
      </c>
      <c r="E1421" s="358"/>
      <c r="F1421" s="38"/>
      <c r="G1421" s="359"/>
      <c r="H1421" s="354">
        <v>45986.497777777775</v>
      </c>
      <c r="I1421" s="41"/>
      <c r="J1421" s="41"/>
      <c r="K1421" s="358"/>
      <c r="L1421" s="355">
        <v>325203.20000000001</v>
      </c>
      <c r="M1421" s="360">
        <v>45962</v>
      </c>
    </row>
    <row r="1422" spans="1:13" ht="38.25" x14ac:dyDescent="0.2">
      <c r="A1422" s="358"/>
      <c r="B1422" s="352" t="s">
        <v>2144</v>
      </c>
      <c r="C1422" s="352" t="s">
        <v>1562</v>
      </c>
      <c r="D1422" s="352" t="s">
        <v>86</v>
      </c>
      <c r="E1422" s="358"/>
      <c r="F1422" s="38"/>
      <c r="G1422" s="359"/>
      <c r="H1422" s="356">
        <v>45986.453773148147</v>
      </c>
      <c r="I1422" s="41"/>
      <c r="J1422" s="41"/>
      <c r="K1422" s="358"/>
      <c r="L1422" s="357">
        <v>4760000</v>
      </c>
      <c r="M1422" s="360">
        <v>45962</v>
      </c>
    </row>
    <row r="1423" spans="1:13" ht="38.25" x14ac:dyDescent="0.2">
      <c r="A1423" s="358"/>
      <c r="B1423" s="351" t="s">
        <v>2145</v>
      </c>
      <c r="C1423" s="351" t="s">
        <v>1565</v>
      </c>
      <c r="D1423" s="352" t="s">
        <v>86</v>
      </c>
      <c r="E1423" s="358"/>
      <c r="F1423" s="38"/>
      <c r="G1423" s="359"/>
      <c r="H1423" s="354">
        <v>45986.451574074075</v>
      </c>
      <c r="I1423" s="41"/>
      <c r="J1423" s="41"/>
      <c r="K1423" s="358"/>
      <c r="L1423" s="355">
        <v>2401506.87</v>
      </c>
      <c r="M1423" s="360">
        <v>45962</v>
      </c>
    </row>
    <row r="1424" spans="1:13" ht="38.25" x14ac:dyDescent="0.2">
      <c r="A1424" s="358"/>
      <c r="B1424" s="352" t="s">
        <v>2146</v>
      </c>
      <c r="C1424" s="352" t="s">
        <v>1562</v>
      </c>
      <c r="D1424" s="352" t="s">
        <v>86</v>
      </c>
      <c r="E1424" s="358"/>
      <c r="F1424" s="38"/>
      <c r="G1424" s="359"/>
      <c r="H1424" s="356">
        <v>45986.443310185183</v>
      </c>
      <c r="I1424" s="41"/>
      <c r="J1424" s="41"/>
      <c r="K1424" s="358"/>
      <c r="L1424" s="357">
        <v>798638.75</v>
      </c>
      <c r="M1424" s="360">
        <v>45962</v>
      </c>
    </row>
    <row r="1425" spans="1:13" ht="38.25" x14ac:dyDescent="0.2">
      <c r="A1425" s="358"/>
      <c r="B1425" s="351" t="s">
        <v>2147</v>
      </c>
      <c r="C1425" s="352" t="s">
        <v>1562</v>
      </c>
      <c r="D1425" s="352" t="s">
        <v>86</v>
      </c>
      <c r="E1425" s="358"/>
      <c r="F1425" s="38"/>
      <c r="G1425" s="359"/>
      <c r="H1425" s="354">
        <v>45986.440949074073</v>
      </c>
      <c r="I1425" s="41"/>
      <c r="J1425" s="41"/>
      <c r="K1425" s="358"/>
      <c r="L1425" s="355">
        <v>84.49</v>
      </c>
      <c r="M1425" s="360">
        <v>45962</v>
      </c>
    </row>
    <row r="1426" spans="1:13" ht="38.25" x14ac:dyDescent="0.2">
      <c r="A1426" s="358"/>
      <c r="B1426" s="352" t="s">
        <v>2148</v>
      </c>
      <c r="C1426" s="352" t="s">
        <v>1562</v>
      </c>
      <c r="D1426" s="352" t="s">
        <v>86</v>
      </c>
      <c r="E1426" s="358"/>
      <c r="F1426" s="38"/>
      <c r="G1426" s="359"/>
      <c r="H1426" s="356">
        <v>45986.4375</v>
      </c>
      <c r="I1426" s="41"/>
      <c r="J1426" s="41"/>
      <c r="K1426" s="358"/>
      <c r="L1426" s="357">
        <v>491470</v>
      </c>
      <c r="M1426" s="360">
        <v>45962</v>
      </c>
    </row>
    <row r="1427" spans="1:13" ht="38.25" x14ac:dyDescent="0.2">
      <c r="A1427" s="358"/>
      <c r="B1427" s="351" t="s">
        <v>2149</v>
      </c>
      <c r="C1427" s="352" t="s">
        <v>1562</v>
      </c>
      <c r="D1427" s="352" t="s">
        <v>86</v>
      </c>
      <c r="E1427" s="358"/>
      <c r="F1427" s="38"/>
      <c r="G1427" s="359"/>
      <c r="H1427" s="354">
        <v>45986.427777777775</v>
      </c>
      <c r="I1427" s="41"/>
      <c r="J1427" s="41"/>
      <c r="K1427" s="358"/>
      <c r="L1427" s="355">
        <v>1606500</v>
      </c>
      <c r="M1427" s="360">
        <v>45962</v>
      </c>
    </row>
    <row r="1428" spans="1:13" ht="38.25" x14ac:dyDescent="0.2">
      <c r="A1428" s="358"/>
      <c r="B1428" s="352" t="s">
        <v>2150</v>
      </c>
      <c r="C1428" s="352" t="s">
        <v>1562</v>
      </c>
      <c r="D1428" s="352" t="s">
        <v>86</v>
      </c>
      <c r="E1428" s="358"/>
      <c r="F1428" s="38"/>
      <c r="G1428" s="359"/>
      <c r="H1428" s="356">
        <v>45986.425324074073</v>
      </c>
      <c r="I1428" s="41"/>
      <c r="J1428" s="41"/>
      <c r="K1428" s="358"/>
      <c r="L1428" s="357">
        <v>4391314.2</v>
      </c>
      <c r="M1428" s="360">
        <v>45962</v>
      </c>
    </row>
    <row r="1429" spans="1:13" x14ac:dyDescent="0.2">
      <c r="A1429" s="358"/>
      <c r="B1429" s="351" t="s">
        <v>2151</v>
      </c>
      <c r="C1429" s="352" t="s">
        <v>0</v>
      </c>
      <c r="D1429" s="352" t="s">
        <v>0</v>
      </c>
      <c r="E1429" s="358"/>
      <c r="F1429" s="38"/>
      <c r="G1429" s="359"/>
      <c r="H1429" s="354">
        <v>45986.412731481483</v>
      </c>
      <c r="I1429" s="41"/>
      <c r="J1429" s="41"/>
      <c r="K1429" s="358"/>
      <c r="L1429" s="355">
        <v>53277.600049296001</v>
      </c>
      <c r="M1429" s="360">
        <v>45962</v>
      </c>
    </row>
    <row r="1430" spans="1:13" ht="38.25" x14ac:dyDescent="0.2">
      <c r="A1430" s="358"/>
      <c r="B1430" s="352" t="s">
        <v>2152</v>
      </c>
      <c r="C1430" s="351" t="s">
        <v>1565</v>
      </c>
      <c r="D1430" s="352" t="s">
        <v>86</v>
      </c>
      <c r="E1430" s="358"/>
      <c r="F1430" s="38"/>
      <c r="G1430" s="359"/>
      <c r="H1430" s="356">
        <v>45986.412581018521</v>
      </c>
      <c r="I1430" s="41"/>
      <c r="J1430" s="41"/>
      <c r="K1430" s="358"/>
      <c r="L1430" s="357">
        <v>7000000</v>
      </c>
      <c r="M1430" s="360">
        <v>45962</v>
      </c>
    </row>
    <row r="1431" spans="1:13" ht="38.25" x14ac:dyDescent="0.2">
      <c r="A1431" s="358"/>
      <c r="B1431" s="351" t="s">
        <v>2153</v>
      </c>
      <c r="C1431" s="351" t="s">
        <v>1565</v>
      </c>
      <c r="D1431" s="352" t="s">
        <v>86</v>
      </c>
      <c r="E1431" s="358"/>
      <c r="F1431" s="38"/>
      <c r="G1431" s="359"/>
      <c r="H1431" s="354">
        <v>45985.933807870373</v>
      </c>
      <c r="I1431" s="41"/>
      <c r="J1431" s="41"/>
      <c r="K1431" s="358"/>
      <c r="L1431" s="355">
        <v>2100000</v>
      </c>
      <c r="M1431" s="360">
        <v>45962</v>
      </c>
    </row>
    <row r="1432" spans="1:13" ht="38.25" x14ac:dyDescent="0.2">
      <c r="A1432" s="358"/>
      <c r="B1432" s="352" t="s">
        <v>2154</v>
      </c>
      <c r="C1432" s="351" t="s">
        <v>1565</v>
      </c>
      <c r="D1432" s="352" t="s">
        <v>86</v>
      </c>
      <c r="E1432" s="358"/>
      <c r="F1432" s="38"/>
      <c r="G1432" s="359"/>
      <c r="H1432" s="356">
        <v>45985.931689814817</v>
      </c>
      <c r="I1432" s="41"/>
      <c r="J1432" s="41"/>
      <c r="K1432" s="358"/>
      <c r="L1432" s="357">
        <v>3000000</v>
      </c>
      <c r="M1432" s="360">
        <v>45962</v>
      </c>
    </row>
    <row r="1433" spans="1:13" ht="38.25" x14ac:dyDescent="0.2">
      <c r="A1433" s="358"/>
      <c r="B1433" s="351" t="s">
        <v>2155</v>
      </c>
      <c r="C1433" s="352" t="s">
        <v>1562</v>
      </c>
      <c r="D1433" s="352" t="s">
        <v>86</v>
      </c>
      <c r="E1433" s="358"/>
      <c r="F1433" s="38"/>
      <c r="G1433" s="359"/>
      <c r="H1433" s="354">
        <v>45985.820277777777</v>
      </c>
      <c r="I1433" s="41"/>
      <c r="J1433" s="41"/>
      <c r="K1433" s="358"/>
      <c r="L1433" s="355">
        <v>296985.92</v>
      </c>
      <c r="M1433" s="360">
        <v>45962</v>
      </c>
    </row>
    <row r="1434" spans="1:13" ht="38.25" x14ac:dyDescent="0.2">
      <c r="A1434" s="358"/>
      <c r="B1434" s="351" t="s">
        <v>2156</v>
      </c>
      <c r="C1434" s="352" t="s">
        <v>1562</v>
      </c>
      <c r="D1434" s="352" t="s">
        <v>86</v>
      </c>
      <c r="E1434" s="358"/>
      <c r="F1434" s="38"/>
      <c r="G1434" s="359"/>
      <c r="H1434" s="354">
        <v>45985.761331018519</v>
      </c>
      <c r="I1434" s="41"/>
      <c r="J1434" s="41"/>
      <c r="K1434" s="358"/>
      <c r="L1434" s="355">
        <v>380800</v>
      </c>
      <c r="M1434" s="360">
        <v>45962</v>
      </c>
    </row>
    <row r="1435" spans="1:13" x14ac:dyDescent="0.2">
      <c r="A1435" s="358"/>
      <c r="B1435" s="352" t="s">
        <v>2157</v>
      </c>
      <c r="C1435" s="351" t="s">
        <v>42</v>
      </c>
      <c r="D1435" s="121" t="s">
        <v>42</v>
      </c>
      <c r="E1435" s="358"/>
      <c r="F1435" s="38"/>
      <c r="G1435" s="359"/>
      <c r="H1435" s="356">
        <v>45985.761006944442</v>
      </c>
      <c r="I1435" s="41"/>
      <c r="J1435" s="41"/>
      <c r="K1435" s="358"/>
      <c r="L1435" s="357">
        <v>534905</v>
      </c>
      <c r="M1435" s="360">
        <v>45962</v>
      </c>
    </row>
    <row r="1436" spans="1:13" ht="38.25" x14ac:dyDescent="0.2">
      <c r="A1436" s="358"/>
      <c r="B1436" s="351" t="s">
        <v>2158</v>
      </c>
      <c r="C1436" s="352" t="s">
        <v>1562</v>
      </c>
      <c r="D1436" s="352" t="s">
        <v>86</v>
      </c>
      <c r="E1436" s="358"/>
      <c r="F1436" s="38"/>
      <c r="G1436" s="359"/>
      <c r="H1436" s="354">
        <v>45985.725497685184</v>
      </c>
      <c r="I1436" s="41"/>
      <c r="J1436" s="41"/>
      <c r="K1436" s="358"/>
      <c r="L1436" s="355">
        <v>1487500</v>
      </c>
      <c r="M1436" s="360">
        <v>45962</v>
      </c>
    </row>
    <row r="1437" spans="1:13" ht="38.25" x14ac:dyDescent="0.2">
      <c r="A1437" s="358"/>
      <c r="B1437" s="352" t="s">
        <v>2159</v>
      </c>
      <c r="C1437" s="351" t="s">
        <v>1565</v>
      </c>
      <c r="D1437" s="352" t="s">
        <v>86</v>
      </c>
      <c r="E1437" s="358"/>
      <c r="F1437" s="38"/>
      <c r="G1437" s="359"/>
      <c r="H1437" s="356">
        <v>45985.71298611111</v>
      </c>
      <c r="I1437" s="41"/>
      <c r="J1437" s="41"/>
      <c r="K1437" s="358"/>
      <c r="L1437" s="357">
        <v>710554.95</v>
      </c>
      <c r="M1437" s="360">
        <v>45962</v>
      </c>
    </row>
    <row r="1438" spans="1:13" ht="38.25" x14ac:dyDescent="0.2">
      <c r="A1438" s="358"/>
      <c r="B1438" s="351" t="s">
        <v>2160</v>
      </c>
      <c r="C1438" s="352" t="s">
        <v>1562</v>
      </c>
      <c r="D1438" s="352" t="s">
        <v>86</v>
      </c>
      <c r="E1438" s="358"/>
      <c r="F1438" s="38"/>
      <c r="G1438" s="359"/>
      <c r="H1438" s="354">
        <v>45985.70244212963</v>
      </c>
      <c r="I1438" s="41"/>
      <c r="J1438" s="41"/>
      <c r="K1438" s="358"/>
      <c r="L1438" s="355">
        <v>380800</v>
      </c>
      <c r="M1438" s="360">
        <v>45962</v>
      </c>
    </row>
    <row r="1439" spans="1:13" ht="38.25" x14ac:dyDescent="0.2">
      <c r="A1439" s="358"/>
      <c r="B1439" s="352" t="s">
        <v>2161</v>
      </c>
      <c r="C1439" s="352" t="s">
        <v>1562</v>
      </c>
      <c r="D1439" s="352" t="s">
        <v>86</v>
      </c>
      <c r="E1439" s="358"/>
      <c r="F1439" s="38"/>
      <c r="G1439" s="359"/>
      <c r="H1439" s="356">
        <v>45985.700324074074</v>
      </c>
      <c r="I1439" s="41"/>
      <c r="J1439" s="41"/>
      <c r="K1439" s="358"/>
      <c r="L1439" s="357">
        <v>2446878</v>
      </c>
      <c r="M1439" s="360">
        <v>45962</v>
      </c>
    </row>
    <row r="1440" spans="1:13" ht="38.25" x14ac:dyDescent="0.2">
      <c r="A1440" s="358"/>
      <c r="B1440" s="351" t="s">
        <v>2162</v>
      </c>
      <c r="C1440" s="352" t="s">
        <v>1562</v>
      </c>
      <c r="D1440" s="352" t="s">
        <v>86</v>
      </c>
      <c r="E1440" s="358"/>
      <c r="F1440" s="38"/>
      <c r="G1440" s="359"/>
      <c r="H1440" s="354">
        <v>45985.691550925927</v>
      </c>
      <c r="I1440" s="41"/>
      <c r="J1440" s="41"/>
      <c r="K1440" s="358"/>
      <c r="L1440" s="355">
        <v>2729384</v>
      </c>
      <c r="M1440" s="360">
        <v>45962</v>
      </c>
    </row>
    <row r="1441" spans="1:13" ht="38.25" x14ac:dyDescent="0.2">
      <c r="A1441" s="358"/>
      <c r="B1441" s="352" t="s">
        <v>2163</v>
      </c>
      <c r="C1441" s="352" t="s">
        <v>1562</v>
      </c>
      <c r="D1441" s="352" t="s">
        <v>86</v>
      </c>
      <c r="E1441" s="358"/>
      <c r="F1441" s="38"/>
      <c r="G1441" s="359"/>
      <c r="H1441" s="356">
        <v>45985.688263888886</v>
      </c>
      <c r="I1441" s="41"/>
      <c r="J1441" s="41"/>
      <c r="K1441" s="358"/>
      <c r="L1441" s="357">
        <v>3188010</v>
      </c>
      <c r="M1441" s="360">
        <v>45962</v>
      </c>
    </row>
    <row r="1442" spans="1:13" ht="38.25" x14ac:dyDescent="0.2">
      <c r="A1442" s="358"/>
      <c r="B1442" s="351" t="s">
        <v>2164</v>
      </c>
      <c r="C1442" s="352" t="s">
        <v>1562</v>
      </c>
      <c r="D1442" s="352" t="s">
        <v>86</v>
      </c>
      <c r="E1442" s="358"/>
      <c r="F1442" s="38"/>
      <c r="G1442" s="359"/>
      <c r="H1442" s="354">
        <v>45985.66202546296</v>
      </c>
      <c r="I1442" s="41"/>
      <c r="J1442" s="41"/>
      <c r="K1442" s="358"/>
      <c r="L1442" s="355">
        <v>773500</v>
      </c>
      <c r="M1442" s="360">
        <v>45962</v>
      </c>
    </row>
    <row r="1443" spans="1:13" ht="38.25" x14ac:dyDescent="0.2">
      <c r="A1443" s="358"/>
      <c r="B1443" s="352" t="s">
        <v>2165</v>
      </c>
      <c r="C1443" s="351" t="s">
        <v>1565</v>
      </c>
      <c r="D1443" s="352" t="s">
        <v>86</v>
      </c>
      <c r="E1443" s="358"/>
      <c r="F1443" s="38"/>
      <c r="G1443" s="359"/>
      <c r="H1443" s="356">
        <v>45985.641192129631</v>
      </c>
      <c r="I1443" s="41"/>
      <c r="J1443" s="41"/>
      <c r="K1443" s="358"/>
      <c r="L1443" s="357">
        <v>2100000</v>
      </c>
      <c r="M1443" s="360">
        <v>45962</v>
      </c>
    </row>
    <row r="1444" spans="1:13" ht="38.25" x14ac:dyDescent="0.2">
      <c r="A1444" s="358"/>
      <c r="B1444" s="351" t="s">
        <v>2166</v>
      </c>
      <c r="C1444" s="352" t="s">
        <v>1562</v>
      </c>
      <c r="D1444" s="352" t="s">
        <v>86</v>
      </c>
      <c r="E1444" s="358"/>
      <c r="F1444" s="38"/>
      <c r="G1444" s="359"/>
      <c r="H1444" s="354">
        <v>45985.63354166667</v>
      </c>
      <c r="I1444" s="41"/>
      <c r="J1444" s="41"/>
      <c r="K1444" s="358"/>
      <c r="L1444" s="355">
        <v>1041624.85</v>
      </c>
      <c r="M1444" s="360">
        <v>45962</v>
      </c>
    </row>
    <row r="1445" spans="1:13" ht="38.25" x14ac:dyDescent="0.2">
      <c r="A1445" s="358"/>
      <c r="B1445" s="352" t="s">
        <v>2167</v>
      </c>
      <c r="C1445" s="352" t="s">
        <v>1562</v>
      </c>
      <c r="D1445" s="352" t="s">
        <v>86</v>
      </c>
      <c r="E1445" s="358"/>
      <c r="F1445" s="38"/>
      <c r="G1445" s="359"/>
      <c r="H1445" s="356">
        <v>45985.629664351851</v>
      </c>
      <c r="I1445" s="41"/>
      <c r="J1445" s="41"/>
      <c r="K1445" s="358"/>
      <c r="L1445" s="357">
        <v>3099999.98</v>
      </c>
      <c r="M1445" s="360">
        <v>45962</v>
      </c>
    </row>
    <row r="1446" spans="1:13" ht="38.25" x14ac:dyDescent="0.2">
      <c r="A1446" s="358"/>
      <c r="B1446" s="352" t="s">
        <v>2168</v>
      </c>
      <c r="C1446" s="352" t="s">
        <v>1562</v>
      </c>
      <c r="D1446" s="352" t="s">
        <v>86</v>
      </c>
      <c r="E1446" s="358"/>
      <c r="F1446" s="38"/>
      <c r="G1446" s="359"/>
      <c r="H1446" s="356">
        <v>45985.477233796293</v>
      </c>
      <c r="I1446" s="41"/>
      <c r="J1446" s="41"/>
      <c r="K1446" s="358"/>
      <c r="L1446" s="357">
        <v>907184.6</v>
      </c>
      <c r="M1446" s="360">
        <v>45962</v>
      </c>
    </row>
    <row r="1447" spans="1:13" ht="38.25" x14ac:dyDescent="0.2">
      <c r="A1447" s="358"/>
      <c r="B1447" s="351" t="s">
        <v>2169</v>
      </c>
      <c r="C1447" s="352" t="s">
        <v>1562</v>
      </c>
      <c r="D1447" s="352" t="s">
        <v>86</v>
      </c>
      <c r="E1447" s="358"/>
      <c r="F1447" s="38"/>
      <c r="G1447" s="359"/>
      <c r="H1447" s="354">
        <v>45985.474432870367</v>
      </c>
      <c r="I1447" s="41"/>
      <c r="J1447" s="41"/>
      <c r="K1447" s="358"/>
      <c r="L1447" s="355">
        <v>240003.96</v>
      </c>
      <c r="M1447" s="360">
        <v>45962</v>
      </c>
    </row>
    <row r="1448" spans="1:13" x14ac:dyDescent="0.2">
      <c r="A1448" s="358"/>
      <c r="B1448" s="352" t="s">
        <v>2170</v>
      </c>
      <c r="C1448" s="351" t="s">
        <v>42</v>
      </c>
      <c r="D1448" s="121" t="s">
        <v>42</v>
      </c>
      <c r="E1448" s="358"/>
      <c r="F1448" s="38"/>
      <c r="G1448" s="359"/>
      <c r="H1448" s="356">
        <v>45985.44835648148</v>
      </c>
      <c r="I1448" s="41"/>
      <c r="J1448" s="41"/>
      <c r="K1448" s="358"/>
      <c r="L1448" s="357">
        <v>5024180</v>
      </c>
      <c r="M1448" s="360">
        <v>45962</v>
      </c>
    </row>
    <row r="1449" spans="1:13" ht="38.25" x14ac:dyDescent="0.2">
      <c r="A1449" s="358"/>
      <c r="B1449" s="351" t="s">
        <v>2171</v>
      </c>
      <c r="C1449" s="352" t="s">
        <v>1562</v>
      </c>
      <c r="D1449" s="352" t="s">
        <v>86</v>
      </c>
      <c r="E1449" s="358"/>
      <c r="F1449" s="38"/>
      <c r="G1449" s="359"/>
      <c r="H1449" s="354">
        <v>45985.386550925927</v>
      </c>
      <c r="I1449" s="41"/>
      <c r="J1449" s="41"/>
      <c r="K1449" s="358"/>
      <c r="L1449" s="355">
        <v>817530</v>
      </c>
      <c r="M1449" s="360">
        <v>45962</v>
      </c>
    </row>
    <row r="1450" spans="1:13" ht="38.25" x14ac:dyDescent="0.2">
      <c r="A1450" s="358"/>
      <c r="B1450" s="352" t="s">
        <v>2172</v>
      </c>
      <c r="C1450" s="351" t="s">
        <v>1565</v>
      </c>
      <c r="D1450" s="352" t="s">
        <v>86</v>
      </c>
      <c r="E1450" s="358"/>
      <c r="F1450" s="38"/>
      <c r="G1450" s="359"/>
      <c r="H1450" s="356">
        <v>45985.381585648145</v>
      </c>
      <c r="I1450" s="41"/>
      <c r="J1450" s="41"/>
      <c r="K1450" s="358"/>
      <c r="L1450" s="357">
        <v>1492866.9</v>
      </c>
      <c r="M1450" s="360">
        <v>45962</v>
      </c>
    </row>
    <row r="1451" spans="1:13" ht="38.25" x14ac:dyDescent="0.2">
      <c r="A1451" s="358"/>
      <c r="B1451" s="351" t="s">
        <v>2173</v>
      </c>
      <c r="C1451" s="352" t="s">
        <v>1562</v>
      </c>
      <c r="D1451" s="352" t="s">
        <v>86</v>
      </c>
      <c r="E1451" s="358"/>
      <c r="F1451" s="38"/>
      <c r="G1451" s="359"/>
      <c r="H1451" s="354">
        <v>45982.697141203702</v>
      </c>
      <c r="I1451" s="41"/>
      <c r="J1451" s="41"/>
      <c r="K1451" s="358"/>
      <c r="L1451" s="355">
        <v>594400.24</v>
      </c>
      <c r="M1451" s="360">
        <v>45962</v>
      </c>
    </row>
    <row r="1452" spans="1:13" ht="38.25" x14ac:dyDescent="0.2">
      <c r="A1452" s="358"/>
      <c r="B1452" s="352" t="s">
        <v>2174</v>
      </c>
      <c r="C1452" s="352" t="s">
        <v>1562</v>
      </c>
      <c r="D1452" s="352" t="s">
        <v>86</v>
      </c>
      <c r="E1452" s="358"/>
      <c r="F1452" s="38"/>
      <c r="G1452" s="359"/>
      <c r="H1452" s="356">
        <v>45982.685532407406</v>
      </c>
      <c r="I1452" s="41"/>
      <c r="J1452" s="41"/>
      <c r="K1452" s="358"/>
      <c r="L1452" s="357">
        <v>469764.4</v>
      </c>
      <c r="M1452" s="360">
        <v>45962</v>
      </c>
    </row>
    <row r="1453" spans="1:13" ht="38.25" x14ac:dyDescent="0.2">
      <c r="A1453" s="358"/>
      <c r="B1453" s="351" t="s">
        <v>2175</v>
      </c>
      <c r="C1453" s="352" t="s">
        <v>1562</v>
      </c>
      <c r="D1453" s="352" t="s">
        <v>86</v>
      </c>
      <c r="E1453" s="358"/>
      <c r="F1453" s="38"/>
      <c r="G1453" s="359"/>
      <c r="H1453" s="354">
        <v>45982.670914351853</v>
      </c>
      <c r="I1453" s="41"/>
      <c r="J1453" s="41"/>
      <c r="K1453" s="358"/>
      <c r="L1453" s="355">
        <v>399820.96</v>
      </c>
      <c r="M1453" s="360">
        <v>45962</v>
      </c>
    </row>
    <row r="1454" spans="1:13" x14ac:dyDescent="0.2">
      <c r="A1454" s="358"/>
      <c r="B1454" s="352" t="s">
        <v>2176</v>
      </c>
      <c r="C1454" s="352" t="s">
        <v>0</v>
      </c>
      <c r="D1454" s="352" t="s">
        <v>0</v>
      </c>
      <c r="E1454" s="358"/>
      <c r="F1454" s="38"/>
      <c r="G1454" s="359"/>
      <c r="H1454" s="356">
        <v>45982.667731481481</v>
      </c>
      <c r="I1454" s="41"/>
      <c r="J1454" s="41"/>
      <c r="K1454" s="358"/>
      <c r="L1454" s="357">
        <v>611.99999999914996</v>
      </c>
      <c r="M1454" s="360">
        <v>45962</v>
      </c>
    </row>
    <row r="1455" spans="1:13" ht="38.25" x14ac:dyDescent="0.2">
      <c r="A1455" s="358"/>
      <c r="B1455" s="351" t="s">
        <v>2177</v>
      </c>
      <c r="C1455" s="352" t="s">
        <v>1562</v>
      </c>
      <c r="D1455" s="352" t="s">
        <v>86</v>
      </c>
      <c r="E1455" s="358"/>
      <c r="F1455" s="38"/>
      <c r="G1455" s="359"/>
      <c r="H1455" s="354">
        <v>45982.663530092592</v>
      </c>
      <c r="I1455" s="41"/>
      <c r="J1455" s="41"/>
      <c r="K1455" s="358"/>
      <c r="L1455" s="355">
        <v>6873059.2000000002</v>
      </c>
      <c r="M1455" s="360">
        <v>45962</v>
      </c>
    </row>
    <row r="1456" spans="1:13" ht="38.25" x14ac:dyDescent="0.2">
      <c r="A1456" s="358"/>
      <c r="B1456" s="352" t="s">
        <v>2178</v>
      </c>
      <c r="C1456" s="352" t="s">
        <v>1562</v>
      </c>
      <c r="D1456" s="352" t="s">
        <v>86</v>
      </c>
      <c r="E1456" s="358"/>
      <c r="F1456" s="38"/>
      <c r="G1456" s="359"/>
      <c r="H1456" s="356">
        <v>45982.651504629626</v>
      </c>
      <c r="I1456" s="41"/>
      <c r="J1456" s="41"/>
      <c r="K1456" s="358"/>
      <c r="L1456" s="357">
        <v>874650</v>
      </c>
      <c r="M1456" s="360">
        <v>45962</v>
      </c>
    </row>
    <row r="1457" spans="1:13" ht="38.25" x14ac:dyDescent="0.2">
      <c r="A1457" s="358"/>
      <c r="B1457" s="351" t="s">
        <v>2179</v>
      </c>
      <c r="C1457" s="352" t="s">
        <v>1562</v>
      </c>
      <c r="D1457" s="352" t="s">
        <v>86</v>
      </c>
      <c r="E1457" s="358"/>
      <c r="F1457" s="38"/>
      <c r="G1457" s="359"/>
      <c r="H1457" s="354">
        <v>45982.648900462962</v>
      </c>
      <c r="I1457" s="41"/>
      <c r="J1457" s="41"/>
      <c r="K1457" s="358"/>
      <c r="L1457" s="355">
        <v>992000.66</v>
      </c>
      <c r="M1457" s="360">
        <v>45962</v>
      </c>
    </row>
    <row r="1458" spans="1:13" ht="38.25" x14ac:dyDescent="0.2">
      <c r="A1458" s="358"/>
      <c r="B1458" s="352" t="s">
        <v>2180</v>
      </c>
      <c r="C1458" s="352" t="s">
        <v>1562</v>
      </c>
      <c r="D1458" s="352" t="s">
        <v>86</v>
      </c>
      <c r="E1458" s="358"/>
      <c r="F1458" s="38"/>
      <c r="G1458" s="359"/>
      <c r="H1458" s="356">
        <v>45982.635092592594</v>
      </c>
      <c r="I1458" s="41"/>
      <c r="J1458" s="41"/>
      <c r="K1458" s="358"/>
      <c r="L1458" s="357">
        <v>751508.8</v>
      </c>
      <c r="M1458" s="360">
        <v>45962</v>
      </c>
    </row>
    <row r="1459" spans="1:13" ht="38.25" x14ac:dyDescent="0.2">
      <c r="A1459" s="358"/>
      <c r="B1459" s="351" t="s">
        <v>2181</v>
      </c>
      <c r="C1459" s="352" t="s">
        <v>1562</v>
      </c>
      <c r="D1459" s="352" t="s">
        <v>86</v>
      </c>
      <c r="E1459" s="358"/>
      <c r="F1459" s="38"/>
      <c r="G1459" s="359"/>
      <c r="H1459" s="354">
        <v>45982.63212962963</v>
      </c>
      <c r="I1459" s="41"/>
      <c r="J1459" s="41"/>
      <c r="K1459" s="358"/>
      <c r="L1459" s="355">
        <v>733272.05</v>
      </c>
      <c r="M1459" s="360">
        <v>45962</v>
      </c>
    </row>
    <row r="1460" spans="1:13" ht="38.25" x14ac:dyDescent="0.2">
      <c r="A1460" s="358"/>
      <c r="B1460" s="352" t="s">
        <v>2182</v>
      </c>
      <c r="C1460" s="352" t="s">
        <v>1562</v>
      </c>
      <c r="D1460" s="352" t="s">
        <v>86</v>
      </c>
      <c r="E1460" s="358"/>
      <c r="F1460" s="38"/>
      <c r="G1460" s="359"/>
      <c r="H1460" s="356">
        <v>45982.622106481482</v>
      </c>
      <c r="I1460" s="41"/>
      <c r="J1460" s="41"/>
      <c r="K1460" s="358"/>
      <c r="L1460" s="357">
        <v>2199999.41</v>
      </c>
      <c r="M1460" s="360">
        <v>45962</v>
      </c>
    </row>
    <row r="1461" spans="1:13" ht="38.25" x14ac:dyDescent="0.2">
      <c r="A1461" s="358"/>
      <c r="B1461" s="351" t="s">
        <v>2183</v>
      </c>
      <c r="C1461" s="352" t="s">
        <v>1562</v>
      </c>
      <c r="D1461" s="352" t="s">
        <v>86</v>
      </c>
      <c r="E1461" s="358"/>
      <c r="F1461" s="38"/>
      <c r="G1461" s="359"/>
      <c r="H1461" s="354">
        <v>45982.591284722221</v>
      </c>
      <c r="I1461" s="41"/>
      <c r="J1461" s="41"/>
      <c r="K1461" s="358"/>
      <c r="L1461" s="355">
        <v>110000</v>
      </c>
      <c r="M1461" s="360">
        <v>45962</v>
      </c>
    </row>
    <row r="1462" spans="1:13" ht="38.25" x14ac:dyDescent="0.2">
      <c r="A1462" s="358"/>
      <c r="B1462" s="352" t="s">
        <v>2184</v>
      </c>
      <c r="C1462" s="351" t="s">
        <v>1565</v>
      </c>
      <c r="D1462" s="352" t="s">
        <v>86</v>
      </c>
      <c r="E1462" s="358"/>
      <c r="F1462" s="38"/>
      <c r="G1462" s="359"/>
      <c r="H1462" s="356">
        <v>45982.568923611114</v>
      </c>
      <c r="I1462" s="41"/>
      <c r="J1462" s="41"/>
      <c r="K1462" s="358"/>
      <c r="L1462" s="357">
        <v>6676066.5999999996</v>
      </c>
      <c r="M1462" s="360">
        <v>45962</v>
      </c>
    </row>
    <row r="1463" spans="1:13" ht="38.25" x14ac:dyDescent="0.2">
      <c r="A1463" s="358"/>
      <c r="B1463" s="351" t="s">
        <v>2185</v>
      </c>
      <c r="C1463" s="352" t="s">
        <v>1562</v>
      </c>
      <c r="D1463" s="352" t="s">
        <v>86</v>
      </c>
      <c r="E1463" s="358"/>
      <c r="F1463" s="38"/>
      <c r="G1463" s="359"/>
      <c r="H1463" s="354">
        <v>45982.544930555552</v>
      </c>
      <c r="I1463" s="41"/>
      <c r="J1463" s="41"/>
      <c r="K1463" s="358"/>
      <c r="L1463" s="355">
        <v>645948.66</v>
      </c>
      <c r="M1463" s="360">
        <v>45962</v>
      </c>
    </row>
    <row r="1464" spans="1:13" x14ac:dyDescent="0.2">
      <c r="A1464" s="358"/>
      <c r="B1464" s="352" t="s">
        <v>2186</v>
      </c>
      <c r="C1464" s="351" t="s">
        <v>42</v>
      </c>
      <c r="D1464" s="121" t="s">
        <v>42</v>
      </c>
      <c r="E1464" s="358"/>
      <c r="F1464" s="38"/>
      <c r="G1464" s="359"/>
      <c r="H1464" s="356">
        <v>45982.530150462961</v>
      </c>
      <c r="I1464" s="41"/>
      <c r="J1464" s="41"/>
      <c r="K1464" s="358"/>
      <c r="L1464" s="357">
        <v>364189.98</v>
      </c>
      <c r="M1464" s="360">
        <v>45962</v>
      </c>
    </row>
    <row r="1465" spans="1:13" ht="38.25" x14ac:dyDescent="0.2">
      <c r="A1465" s="358"/>
      <c r="B1465" s="351" t="s">
        <v>2187</v>
      </c>
      <c r="C1465" s="352" t="s">
        <v>1562</v>
      </c>
      <c r="D1465" s="352" t="s">
        <v>86</v>
      </c>
      <c r="E1465" s="358"/>
      <c r="F1465" s="38"/>
      <c r="G1465" s="359"/>
      <c r="H1465" s="354">
        <v>45982.509282407409</v>
      </c>
      <c r="I1465" s="41"/>
      <c r="J1465" s="41"/>
      <c r="K1465" s="358"/>
      <c r="L1465" s="355">
        <v>3558100</v>
      </c>
      <c r="M1465" s="360">
        <v>45962</v>
      </c>
    </row>
    <row r="1466" spans="1:13" ht="38.25" x14ac:dyDescent="0.2">
      <c r="A1466" s="358"/>
      <c r="B1466" s="352" t="s">
        <v>2188</v>
      </c>
      <c r="C1466" s="352" t="s">
        <v>1562</v>
      </c>
      <c r="D1466" s="352" t="s">
        <v>86</v>
      </c>
      <c r="E1466" s="358"/>
      <c r="F1466" s="38"/>
      <c r="G1466" s="359"/>
      <c r="H1466" s="356">
        <v>45982.503495370373</v>
      </c>
      <c r="I1466" s="41"/>
      <c r="J1466" s="41"/>
      <c r="K1466" s="358"/>
      <c r="L1466" s="357">
        <v>317694.3</v>
      </c>
      <c r="M1466" s="360">
        <v>45962</v>
      </c>
    </row>
    <row r="1467" spans="1:13" ht="38.25" x14ac:dyDescent="0.2">
      <c r="A1467" s="358"/>
      <c r="B1467" s="351" t="s">
        <v>2189</v>
      </c>
      <c r="C1467" s="352" t="s">
        <v>1562</v>
      </c>
      <c r="D1467" s="352" t="s">
        <v>86</v>
      </c>
      <c r="E1467" s="358"/>
      <c r="F1467" s="38"/>
      <c r="G1467" s="359"/>
      <c r="H1467" s="354">
        <v>45982.497210648151</v>
      </c>
      <c r="I1467" s="41"/>
      <c r="J1467" s="41"/>
      <c r="K1467" s="358"/>
      <c r="L1467" s="355">
        <v>904400</v>
      </c>
      <c r="M1467" s="360">
        <v>45962</v>
      </c>
    </row>
    <row r="1468" spans="1:13" ht="38.25" x14ac:dyDescent="0.2">
      <c r="A1468" s="358"/>
      <c r="B1468" s="352" t="s">
        <v>2190</v>
      </c>
      <c r="C1468" s="352" t="s">
        <v>1562</v>
      </c>
      <c r="D1468" s="352" t="s">
        <v>86</v>
      </c>
      <c r="E1468" s="358"/>
      <c r="F1468" s="38"/>
      <c r="G1468" s="359"/>
      <c r="H1468" s="356">
        <v>45982.484039351853</v>
      </c>
      <c r="I1468" s="41"/>
      <c r="J1468" s="41"/>
      <c r="K1468" s="358"/>
      <c r="L1468" s="357">
        <v>3728436.6</v>
      </c>
      <c r="M1468" s="360">
        <v>45962</v>
      </c>
    </row>
    <row r="1469" spans="1:13" ht="38.25" x14ac:dyDescent="0.2">
      <c r="A1469" s="358"/>
      <c r="B1469" s="351" t="s">
        <v>2191</v>
      </c>
      <c r="C1469" s="352" t="s">
        <v>1562</v>
      </c>
      <c r="D1469" s="352" t="s">
        <v>86</v>
      </c>
      <c r="E1469" s="358"/>
      <c r="F1469" s="38"/>
      <c r="G1469" s="359"/>
      <c r="H1469" s="354">
        <v>45982.464131944442</v>
      </c>
      <c r="I1469" s="41"/>
      <c r="J1469" s="41"/>
      <c r="K1469" s="358"/>
      <c r="L1469" s="355">
        <v>800002.49</v>
      </c>
      <c r="M1469" s="360">
        <v>45962</v>
      </c>
    </row>
    <row r="1470" spans="1:13" ht="38.25" x14ac:dyDescent="0.2">
      <c r="A1470" s="358"/>
      <c r="B1470" s="352" t="s">
        <v>2192</v>
      </c>
      <c r="C1470" s="352" t="s">
        <v>1562</v>
      </c>
      <c r="D1470" s="352" t="s">
        <v>86</v>
      </c>
      <c r="E1470" s="358"/>
      <c r="F1470" s="38"/>
      <c r="G1470" s="359"/>
      <c r="H1470" s="356">
        <v>45982.448680555557</v>
      </c>
      <c r="I1470" s="41"/>
      <c r="J1470" s="41"/>
      <c r="K1470" s="358"/>
      <c r="L1470" s="357">
        <v>1270920</v>
      </c>
      <c r="M1470" s="360">
        <v>45962</v>
      </c>
    </row>
    <row r="1471" spans="1:13" x14ac:dyDescent="0.2">
      <c r="A1471" s="358"/>
      <c r="B1471" s="351" t="s">
        <v>2193</v>
      </c>
      <c r="C1471" s="352" t="s">
        <v>0</v>
      </c>
      <c r="D1471" s="352" t="s">
        <v>0</v>
      </c>
      <c r="E1471" s="358"/>
      <c r="F1471" s="38"/>
      <c r="G1471" s="359"/>
      <c r="H1471" s="354">
        <v>45982.443055555559</v>
      </c>
      <c r="I1471" s="41"/>
      <c r="J1471" s="41"/>
      <c r="K1471" s="358"/>
      <c r="L1471" s="355">
        <v>19929455.999991801</v>
      </c>
      <c r="M1471" s="360">
        <v>45962</v>
      </c>
    </row>
    <row r="1472" spans="1:13" x14ac:dyDescent="0.2">
      <c r="A1472" s="358"/>
      <c r="B1472" s="352" t="s">
        <v>2194</v>
      </c>
      <c r="C1472" s="352" t="s">
        <v>0</v>
      </c>
      <c r="D1472" s="352" t="s">
        <v>0</v>
      </c>
      <c r="E1472" s="358"/>
      <c r="F1472" s="38"/>
      <c r="G1472" s="359"/>
      <c r="H1472" s="356">
        <v>45982.443055555559</v>
      </c>
      <c r="I1472" s="41"/>
      <c r="J1472" s="41"/>
      <c r="K1472" s="358"/>
      <c r="L1472" s="357">
        <v>9071608</v>
      </c>
      <c r="M1472" s="360">
        <v>45962</v>
      </c>
    </row>
    <row r="1473" spans="1:13" ht="38.25" x14ac:dyDescent="0.2">
      <c r="A1473" s="358"/>
      <c r="B1473" s="352" t="s">
        <v>2195</v>
      </c>
      <c r="C1473" s="352" t="s">
        <v>1562</v>
      </c>
      <c r="D1473" s="352" t="s">
        <v>86</v>
      </c>
      <c r="E1473" s="358"/>
      <c r="F1473" s="38"/>
      <c r="G1473" s="359"/>
      <c r="H1473" s="356">
        <v>45982.426782407405</v>
      </c>
      <c r="I1473" s="41"/>
      <c r="J1473" s="41"/>
      <c r="K1473" s="358"/>
      <c r="L1473" s="357">
        <v>1459559.99</v>
      </c>
      <c r="M1473" s="360">
        <v>45962</v>
      </c>
    </row>
    <row r="1474" spans="1:13" ht="38.25" x14ac:dyDescent="0.2">
      <c r="A1474" s="358"/>
      <c r="B1474" s="351" t="s">
        <v>2196</v>
      </c>
      <c r="C1474" s="351" t="s">
        <v>1565</v>
      </c>
      <c r="D1474" s="352" t="s">
        <v>86</v>
      </c>
      <c r="E1474" s="358"/>
      <c r="F1474" s="38"/>
      <c r="G1474" s="359"/>
      <c r="H1474" s="354">
        <v>45982.424363425926</v>
      </c>
      <c r="I1474" s="41"/>
      <c r="J1474" s="41"/>
      <c r="K1474" s="358"/>
      <c r="L1474" s="355">
        <v>3570892.5</v>
      </c>
      <c r="M1474" s="360">
        <v>45962</v>
      </c>
    </row>
    <row r="1475" spans="1:13" x14ac:dyDescent="0.2">
      <c r="A1475" s="358"/>
      <c r="B1475" s="352" t="s">
        <v>2197</v>
      </c>
      <c r="C1475" s="351" t="s">
        <v>42</v>
      </c>
      <c r="D1475" s="121" t="s">
        <v>42</v>
      </c>
      <c r="E1475" s="358"/>
      <c r="F1475" s="38"/>
      <c r="G1475" s="359"/>
      <c r="H1475" s="356">
        <v>45982.351284722223</v>
      </c>
      <c r="I1475" s="41"/>
      <c r="J1475" s="41"/>
      <c r="K1475" s="358"/>
      <c r="L1475" s="357">
        <v>682588.76</v>
      </c>
      <c r="M1475" s="360">
        <v>45962</v>
      </c>
    </row>
    <row r="1476" spans="1:13" ht="38.25" x14ac:dyDescent="0.2">
      <c r="A1476" s="358"/>
      <c r="B1476" s="351" t="s">
        <v>2198</v>
      </c>
      <c r="C1476" s="352" t="s">
        <v>1562</v>
      </c>
      <c r="D1476" s="352" t="s">
        <v>86</v>
      </c>
      <c r="E1476" s="358"/>
      <c r="F1476" s="38"/>
      <c r="G1476" s="359"/>
      <c r="H1476" s="354">
        <v>45982.343784722223</v>
      </c>
      <c r="I1476" s="41"/>
      <c r="J1476" s="41"/>
      <c r="K1476" s="358"/>
      <c r="L1476" s="355">
        <v>353430</v>
      </c>
      <c r="M1476" s="360">
        <v>45962</v>
      </c>
    </row>
    <row r="1477" spans="1:13" ht="38.25" x14ac:dyDescent="0.2">
      <c r="A1477" s="358"/>
      <c r="B1477" s="352" t="s">
        <v>2199</v>
      </c>
      <c r="C1477" s="352" t="s">
        <v>1562</v>
      </c>
      <c r="D1477" s="352" t="s">
        <v>86</v>
      </c>
      <c r="E1477" s="358"/>
      <c r="F1477" s="38"/>
      <c r="G1477" s="359"/>
      <c r="H1477" s="356">
        <v>45981.724675925929</v>
      </c>
      <c r="I1477" s="41"/>
      <c r="J1477" s="41"/>
      <c r="K1477" s="358"/>
      <c r="L1477" s="357">
        <v>217147.63</v>
      </c>
      <c r="M1477" s="360">
        <v>45962</v>
      </c>
    </row>
    <row r="1478" spans="1:13" ht="38.25" x14ac:dyDescent="0.2">
      <c r="A1478" s="358"/>
      <c r="B1478" s="351" t="s">
        <v>2200</v>
      </c>
      <c r="C1478" s="352" t="s">
        <v>1562</v>
      </c>
      <c r="D1478" s="352" t="s">
        <v>86</v>
      </c>
      <c r="E1478" s="358"/>
      <c r="F1478" s="38"/>
      <c r="G1478" s="359"/>
      <c r="H1478" s="354">
        <v>45981.701099537036</v>
      </c>
      <c r="I1478" s="41"/>
      <c r="J1478" s="41"/>
      <c r="K1478" s="358"/>
      <c r="L1478" s="355">
        <v>2249100</v>
      </c>
      <c r="M1478" s="360">
        <v>45962</v>
      </c>
    </row>
    <row r="1479" spans="1:13" ht="38.25" x14ac:dyDescent="0.2">
      <c r="A1479" s="358"/>
      <c r="B1479" s="352" t="s">
        <v>2201</v>
      </c>
      <c r="C1479" s="352" t="s">
        <v>1562</v>
      </c>
      <c r="D1479" s="352" t="s">
        <v>86</v>
      </c>
      <c r="E1479" s="358"/>
      <c r="F1479" s="38"/>
      <c r="G1479" s="359"/>
      <c r="H1479" s="356">
        <v>45981.698391203703</v>
      </c>
      <c r="I1479" s="41"/>
      <c r="J1479" s="41"/>
      <c r="K1479" s="358"/>
      <c r="L1479" s="357">
        <v>1980160</v>
      </c>
      <c r="M1479" s="360">
        <v>45962</v>
      </c>
    </row>
    <row r="1480" spans="1:13" ht="38.25" x14ac:dyDescent="0.2">
      <c r="A1480" s="358"/>
      <c r="B1480" s="351" t="s">
        <v>2202</v>
      </c>
      <c r="C1480" s="352" t="s">
        <v>1562</v>
      </c>
      <c r="D1480" s="352" t="s">
        <v>86</v>
      </c>
      <c r="E1480" s="358"/>
      <c r="F1480" s="38"/>
      <c r="G1480" s="359"/>
      <c r="H1480" s="354">
        <v>45981.693090277775</v>
      </c>
      <c r="I1480" s="41"/>
      <c r="J1480" s="41"/>
      <c r="K1480" s="358"/>
      <c r="L1480" s="355">
        <v>1761200</v>
      </c>
      <c r="M1480" s="360">
        <v>45962</v>
      </c>
    </row>
    <row r="1481" spans="1:13" ht="38.25" x14ac:dyDescent="0.2">
      <c r="A1481" s="358"/>
      <c r="B1481" s="352" t="s">
        <v>2203</v>
      </c>
      <c r="C1481" s="352" t="s">
        <v>1562</v>
      </c>
      <c r="D1481" s="352" t="s">
        <v>86</v>
      </c>
      <c r="E1481" s="358"/>
      <c r="F1481" s="38"/>
      <c r="G1481" s="359"/>
      <c r="H1481" s="356">
        <v>45981.674467592595</v>
      </c>
      <c r="I1481" s="41"/>
      <c r="J1481" s="41"/>
      <c r="K1481" s="358"/>
      <c r="L1481" s="357">
        <v>3927000</v>
      </c>
      <c r="M1481" s="360">
        <v>45962</v>
      </c>
    </row>
    <row r="1482" spans="1:13" ht="38.25" x14ac:dyDescent="0.2">
      <c r="A1482" s="358"/>
      <c r="B1482" s="351" t="s">
        <v>2204</v>
      </c>
      <c r="C1482" s="352" t="s">
        <v>1562</v>
      </c>
      <c r="D1482" s="352" t="s">
        <v>86</v>
      </c>
      <c r="E1482" s="358"/>
      <c r="F1482" s="38"/>
      <c r="G1482" s="359"/>
      <c r="H1482" s="354">
        <v>45981.665601851855</v>
      </c>
      <c r="I1482" s="41"/>
      <c r="J1482" s="41"/>
      <c r="K1482" s="358"/>
      <c r="L1482" s="355">
        <v>2492835.7999999998</v>
      </c>
      <c r="M1482" s="360">
        <v>45962</v>
      </c>
    </row>
    <row r="1483" spans="1:13" ht="38.25" x14ac:dyDescent="0.2">
      <c r="A1483" s="358"/>
      <c r="B1483" s="352" t="s">
        <v>2205</v>
      </c>
      <c r="C1483" s="351" t="s">
        <v>1565</v>
      </c>
      <c r="D1483" s="352" t="s">
        <v>86</v>
      </c>
      <c r="E1483" s="358"/>
      <c r="F1483" s="38"/>
      <c r="G1483" s="359"/>
      <c r="H1483" s="356">
        <v>45981.661817129629</v>
      </c>
      <c r="I1483" s="41"/>
      <c r="J1483" s="41"/>
      <c r="K1483" s="358"/>
      <c r="L1483" s="357">
        <v>319999.68</v>
      </c>
      <c r="M1483" s="360">
        <v>45962</v>
      </c>
    </row>
    <row r="1484" spans="1:13" ht="38.25" x14ac:dyDescent="0.2">
      <c r="A1484" s="358"/>
      <c r="B1484" s="351" t="s">
        <v>2206</v>
      </c>
      <c r="C1484" s="352" t="s">
        <v>1562</v>
      </c>
      <c r="D1484" s="352" t="s">
        <v>86</v>
      </c>
      <c r="E1484" s="358"/>
      <c r="F1484" s="38"/>
      <c r="G1484" s="359"/>
      <c r="H1484" s="354">
        <v>45981.656365740739</v>
      </c>
      <c r="I1484" s="41"/>
      <c r="J1484" s="41"/>
      <c r="K1484" s="358"/>
      <c r="L1484" s="355">
        <v>1378615</v>
      </c>
      <c r="M1484" s="360">
        <v>45962</v>
      </c>
    </row>
    <row r="1485" spans="1:13" x14ac:dyDescent="0.2">
      <c r="A1485" s="358"/>
      <c r="B1485" s="352" t="s">
        <v>2207</v>
      </c>
      <c r="C1485" s="351" t="s">
        <v>42</v>
      </c>
      <c r="D1485" s="121" t="s">
        <v>42</v>
      </c>
      <c r="E1485" s="358"/>
      <c r="F1485" s="38"/>
      <c r="G1485" s="359"/>
      <c r="H1485" s="356">
        <v>45981.655277777776</v>
      </c>
      <c r="I1485" s="41"/>
      <c r="J1485" s="41"/>
      <c r="K1485" s="358"/>
      <c r="L1485" s="357">
        <v>2023000</v>
      </c>
      <c r="M1485" s="360">
        <v>45962</v>
      </c>
    </row>
    <row r="1486" spans="1:13" ht="38.25" x14ac:dyDescent="0.2">
      <c r="A1486" s="358"/>
      <c r="B1486" s="351" t="s">
        <v>2208</v>
      </c>
      <c r="C1486" s="351" t="s">
        <v>1565</v>
      </c>
      <c r="D1486" s="352" t="s">
        <v>86</v>
      </c>
      <c r="E1486" s="358"/>
      <c r="F1486" s="38"/>
      <c r="G1486" s="359"/>
      <c r="H1486" s="354">
        <v>45981.65357638889</v>
      </c>
      <c r="I1486" s="41"/>
      <c r="J1486" s="41"/>
      <c r="K1486" s="358"/>
      <c r="L1486" s="355">
        <v>2099768</v>
      </c>
      <c r="M1486" s="360">
        <v>45962</v>
      </c>
    </row>
    <row r="1487" spans="1:13" ht="38.25" x14ac:dyDescent="0.2">
      <c r="A1487" s="358"/>
      <c r="B1487" s="351" t="s">
        <v>2209</v>
      </c>
      <c r="C1487" s="351" t="s">
        <v>1565</v>
      </c>
      <c r="D1487" s="352" t="s">
        <v>86</v>
      </c>
      <c r="E1487" s="358"/>
      <c r="F1487" s="38"/>
      <c r="G1487" s="359"/>
      <c r="H1487" s="354">
        <v>45981.643912037034</v>
      </c>
      <c r="I1487" s="41"/>
      <c r="J1487" s="41"/>
      <c r="K1487" s="358"/>
      <c r="L1487" s="355">
        <v>2524704</v>
      </c>
      <c r="M1487" s="360">
        <v>45962</v>
      </c>
    </row>
    <row r="1488" spans="1:13" ht="38.25" x14ac:dyDescent="0.2">
      <c r="A1488" s="358"/>
      <c r="B1488" s="352" t="s">
        <v>2210</v>
      </c>
      <c r="C1488" s="351" t="s">
        <v>1565</v>
      </c>
      <c r="D1488" s="352" t="s">
        <v>86</v>
      </c>
      <c r="E1488" s="358"/>
      <c r="F1488" s="38"/>
      <c r="G1488" s="359"/>
      <c r="H1488" s="356">
        <v>45981.64340277778</v>
      </c>
      <c r="I1488" s="41"/>
      <c r="J1488" s="41"/>
      <c r="K1488" s="358"/>
      <c r="L1488" s="357">
        <v>1517488</v>
      </c>
      <c r="M1488" s="360">
        <v>45962</v>
      </c>
    </row>
    <row r="1489" spans="1:13" ht="38.25" x14ac:dyDescent="0.2">
      <c r="A1489" s="358"/>
      <c r="B1489" s="351" t="s">
        <v>2211</v>
      </c>
      <c r="C1489" s="351" t="s">
        <v>1565</v>
      </c>
      <c r="D1489" s="352" t="s">
        <v>86</v>
      </c>
      <c r="E1489" s="358"/>
      <c r="F1489" s="38"/>
      <c r="G1489" s="359"/>
      <c r="H1489" s="354">
        <v>45981.636053240742</v>
      </c>
      <c r="I1489" s="41"/>
      <c r="J1489" s="41"/>
      <c r="K1489" s="358"/>
      <c r="L1489" s="355">
        <v>2636647</v>
      </c>
      <c r="M1489" s="360">
        <v>45962</v>
      </c>
    </row>
    <row r="1490" spans="1:13" ht="38.25" x14ac:dyDescent="0.2">
      <c r="A1490" s="358"/>
      <c r="B1490" s="352" t="s">
        <v>2212</v>
      </c>
      <c r="C1490" s="352" t="s">
        <v>1562</v>
      </c>
      <c r="D1490" s="352" t="s">
        <v>86</v>
      </c>
      <c r="E1490" s="358"/>
      <c r="F1490" s="38"/>
      <c r="G1490" s="359"/>
      <c r="H1490" s="356">
        <v>45981.634097222224</v>
      </c>
      <c r="I1490" s="41"/>
      <c r="J1490" s="41"/>
      <c r="K1490" s="358"/>
      <c r="L1490" s="357">
        <v>785400</v>
      </c>
      <c r="M1490" s="360">
        <v>45962</v>
      </c>
    </row>
    <row r="1491" spans="1:13" ht="38.25" x14ac:dyDescent="0.2">
      <c r="A1491" s="358"/>
      <c r="B1491" s="352" t="s">
        <v>2213</v>
      </c>
      <c r="C1491" s="352" t="s">
        <v>1562</v>
      </c>
      <c r="D1491" s="352" t="s">
        <v>86</v>
      </c>
      <c r="E1491" s="358"/>
      <c r="F1491" s="38"/>
      <c r="G1491" s="359"/>
      <c r="H1491" s="356">
        <v>45981.551921296297</v>
      </c>
      <c r="I1491" s="41"/>
      <c r="J1491" s="41"/>
      <c r="K1491" s="358"/>
      <c r="L1491" s="357">
        <v>3995544</v>
      </c>
      <c r="M1491" s="360">
        <v>45962</v>
      </c>
    </row>
    <row r="1492" spans="1:13" ht="38.25" x14ac:dyDescent="0.2">
      <c r="A1492" s="358"/>
      <c r="B1492" s="351" t="s">
        <v>2214</v>
      </c>
      <c r="C1492" s="352" t="s">
        <v>1562</v>
      </c>
      <c r="D1492" s="352" t="s">
        <v>86</v>
      </c>
      <c r="E1492" s="358"/>
      <c r="F1492" s="38"/>
      <c r="G1492" s="359"/>
      <c r="H1492" s="354">
        <v>45981.498657407406</v>
      </c>
      <c r="I1492" s="41"/>
      <c r="J1492" s="41"/>
      <c r="K1492" s="358"/>
      <c r="L1492" s="355">
        <v>2136609.2999999998</v>
      </c>
      <c r="M1492" s="360">
        <v>45962</v>
      </c>
    </row>
    <row r="1493" spans="1:13" x14ac:dyDescent="0.2">
      <c r="A1493" s="358"/>
      <c r="B1493" s="352" t="s">
        <v>2215</v>
      </c>
      <c r="C1493" s="352" t="s">
        <v>0</v>
      </c>
      <c r="D1493" s="352" t="s">
        <v>0</v>
      </c>
      <c r="E1493" s="358"/>
      <c r="F1493" s="38"/>
      <c r="G1493" s="359"/>
      <c r="H1493" s="356">
        <v>45981.476400462961</v>
      </c>
      <c r="I1493" s="41"/>
      <c r="J1493" s="41"/>
      <c r="K1493" s="358"/>
      <c r="L1493" s="357">
        <v>25999999.41</v>
      </c>
      <c r="M1493" s="360">
        <v>45962</v>
      </c>
    </row>
    <row r="1494" spans="1:13" x14ac:dyDescent="0.2">
      <c r="A1494" s="358"/>
      <c r="B1494" s="351" t="s">
        <v>2216</v>
      </c>
      <c r="C1494" s="351" t="s">
        <v>42</v>
      </c>
      <c r="D1494" s="121" t="s">
        <v>42</v>
      </c>
      <c r="E1494" s="358"/>
      <c r="F1494" s="38"/>
      <c r="G1494" s="359"/>
      <c r="H1494" s="354">
        <v>45981.424212962964</v>
      </c>
      <c r="I1494" s="41"/>
      <c r="J1494" s="41"/>
      <c r="K1494" s="358"/>
      <c r="L1494" s="355">
        <v>686881.09</v>
      </c>
      <c r="M1494" s="360">
        <v>45962</v>
      </c>
    </row>
    <row r="1495" spans="1:13" ht="38.25" x14ac:dyDescent="0.2">
      <c r="A1495" s="358"/>
      <c r="B1495" s="352" t="s">
        <v>2217</v>
      </c>
      <c r="C1495" s="352" t="s">
        <v>1562</v>
      </c>
      <c r="D1495" s="352" t="s">
        <v>86</v>
      </c>
      <c r="E1495" s="358"/>
      <c r="F1495" s="38"/>
      <c r="G1495" s="359"/>
      <c r="H1495" s="356">
        <v>45981.38921296296</v>
      </c>
      <c r="I1495" s="41"/>
      <c r="J1495" s="41"/>
      <c r="K1495" s="358"/>
      <c r="L1495" s="357">
        <v>1904000</v>
      </c>
      <c r="M1495" s="360">
        <v>45962</v>
      </c>
    </row>
    <row r="1496" spans="1:13" x14ac:dyDescent="0.2">
      <c r="A1496" s="358"/>
      <c r="B1496" s="351" t="s">
        <v>2218</v>
      </c>
      <c r="C1496" s="351" t="s">
        <v>42</v>
      </c>
      <c r="D1496" s="121" t="s">
        <v>42</v>
      </c>
      <c r="E1496" s="358"/>
      <c r="F1496" s="38"/>
      <c r="G1496" s="359"/>
      <c r="H1496" s="354">
        <v>45981.37641203704</v>
      </c>
      <c r="I1496" s="41"/>
      <c r="J1496" s="41"/>
      <c r="K1496" s="358"/>
      <c r="L1496" s="355">
        <v>150.059</v>
      </c>
      <c r="M1496" s="360">
        <v>45962</v>
      </c>
    </row>
    <row r="1497" spans="1:13" ht="38.25" x14ac:dyDescent="0.2">
      <c r="A1497" s="358"/>
      <c r="B1497" s="352" t="s">
        <v>2219</v>
      </c>
      <c r="C1497" s="352" t="s">
        <v>1562</v>
      </c>
      <c r="D1497" s="352" t="s">
        <v>86</v>
      </c>
      <c r="E1497" s="358"/>
      <c r="F1497" s="38"/>
      <c r="G1497" s="359"/>
      <c r="H1497" s="356">
        <v>45980.891782407409</v>
      </c>
      <c r="I1497" s="41"/>
      <c r="J1497" s="41"/>
      <c r="K1497" s="358"/>
      <c r="L1497" s="357">
        <v>457674</v>
      </c>
      <c r="M1497" s="360">
        <v>45962</v>
      </c>
    </row>
    <row r="1498" spans="1:13" ht="38.25" x14ac:dyDescent="0.2">
      <c r="A1498" s="358"/>
      <c r="B1498" s="351" t="s">
        <v>2220</v>
      </c>
      <c r="C1498" s="352" t="s">
        <v>1562</v>
      </c>
      <c r="D1498" s="352" t="s">
        <v>86</v>
      </c>
      <c r="E1498" s="358"/>
      <c r="F1498" s="38"/>
      <c r="G1498" s="359"/>
      <c r="H1498" s="354">
        <v>45980.712939814817</v>
      </c>
      <c r="I1498" s="41"/>
      <c r="J1498" s="41"/>
      <c r="K1498" s="358"/>
      <c r="L1498" s="355">
        <v>2023000</v>
      </c>
      <c r="M1498" s="360">
        <v>45962</v>
      </c>
    </row>
    <row r="1499" spans="1:13" x14ac:dyDescent="0.2">
      <c r="A1499" s="358"/>
      <c r="B1499" s="352" t="s">
        <v>2221</v>
      </c>
      <c r="C1499" s="351" t="s">
        <v>42</v>
      </c>
      <c r="D1499" s="121" t="s">
        <v>42</v>
      </c>
      <c r="E1499" s="358"/>
      <c r="F1499" s="38"/>
      <c r="G1499" s="359"/>
      <c r="H1499" s="356">
        <v>45980.701851851853</v>
      </c>
      <c r="I1499" s="41"/>
      <c r="J1499" s="41"/>
      <c r="K1499" s="358"/>
      <c r="L1499" s="357">
        <v>2049999.91</v>
      </c>
      <c r="M1499" s="360">
        <v>45962</v>
      </c>
    </row>
    <row r="1500" spans="1:13" ht="38.25" x14ac:dyDescent="0.2">
      <c r="A1500" s="358"/>
      <c r="B1500" s="351" t="s">
        <v>2222</v>
      </c>
      <c r="C1500" s="352" t="s">
        <v>1562</v>
      </c>
      <c r="D1500" s="352" t="s">
        <v>86</v>
      </c>
      <c r="E1500" s="358"/>
      <c r="F1500" s="38"/>
      <c r="G1500" s="359"/>
      <c r="H1500" s="354">
        <v>45980.689166666663</v>
      </c>
      <c r="I1500" s="41"/>
      <c r="J1500" s="41"/>
      <c r="K1500" s="358"/>
      <c r="L1500" s="355">
        <v>481474</v>
      </c>
      <c r="M1500" s="360">
        <v>45962</v>
      </c>
    </row>
    <row r="1501" spans="1:13" ht="38.25" x14ac:dyDescent="0.2">
      <c r="A1501" s="358"/>
      <c r="B1501" s="351" t="s">
        <v>2223</v>
      </c>
      <c r="C1501" s="351" t="s">
        <v>1565</v>
      </c>
      <c r="D1501" s="352" t="s">
        <v>86</v>
      </c>
      <c r="E1501" s="358"/>
      <c r="F1501" s="38"/>
      <c r="G1501" s="359"/>
      <c r="H1501" s="354">
        <v>45980.662511574075</v>
      </c>
      <c r="I1501" s="41"/>
      <c r="J1501" s="41"/>
      <c r="K1501" s="358"/>
      <c r="L1501" s="355">
        <v>298028</v>
      </c>
      <c r="M1501" s="360">
        <v>45962</v>
      </c>
    </row>
    <row r="1502" spans="1:13" ht="38.25" x14ac:dyDescent="0.2">
      <c r="A1502" s="358"/>
      <c r="B1502" s="352" t="s">
        <v>2224</v>
      </c>
      <c r="C1502" s="352" t="s">
        <v>1562</v>
      </c>
      <c r="D1502" s="352" t="s">
        <v>86</v>
      </c>
      <c r="E1502" s="358"/>
      <c r="F1502" s="38"/>
      <c r="G1502" s="359"/>
      <c r="H1502" s="356">
        <v>45980.657916666663</v>
      </c>
      <c r="I1502" s="41"/>
      <c r="J1502" s="41"/>
      <c r="K1502" s="358"/>
      <c r="L1502" s="357">
        <v>299880</v>
      </c>
      <c r="M1502" s="360">
        <v>45962</v>
      </c>
    </row>
    <row r="1503" spans="1:13" x14ac:dyDescent="0.2">
      <c r="A1503" s="358"/>
      <c r="B1503" s="351" t="s">
        <v>2225</v>
      </c>
      <c r="C1503" s="351" t="s">
        <v>42</v>
      </c>
      <c r="D1503" s="121" t="s">
        <v>42</v>
      </c>
      <c r="E1503" s="358"/>
      <c r="F1503" s="38"/>
      <c r="G1503" s="359"/>
      <c r="H1503" s="354">
        <v>45980.654236111113</v>
      </c>
      <c r="I1503" s="41"/>
      <c r="J1503" s="41"/>
      <c r="K1503" s="358"/>
      <c r="L1503" s="355">
        <v>856324</v>
      </c>
      <c r="M1503" s="360">
        <v>45962</v>
      </c>
    </row>
    <row r="1504" spans="1:13" ht="38.25" x14ac:dyDescent="0.2">
      <c r="A1504" s="358"/>
      <c r="B1504" s="352" t="s">
        <v>2226</v>
      </c>
      <c r="C1504" s="352" t="s">
        <v>1562</v>
      </c>
      <c r="D1504" s="352" t="s">
        <v>86</v>
      </c>
      <c r="E1504" s="358"/>
      <c r="F1504" s="38"/>
      <c r="G1504" s="359"/>
      <c r="H1504" s="356">
        <v>45980.652800925927</v>
      </c>
      <c r="I1504" s="41"/>
      <c r="J1504" s="41"/>
      <c r="K1504" s="358"/>
      <c r="L1504" s="357">
        <v>4466367.5</v>
      </c>
      <c r="M1504" s="360">
        <v>45962</v>
      </c>
    </row>
    <row r="1505" spans="1:13" ht="38.25" x14ac:dyDescent="0.2">
      <c r="A1505" s="358"/>
      <c r="B1505" s="351" t="s">
        <v>2227</v>
      </c>
      <c r="C1505" s="351" t="s">
        <v>1565</v>
      </c>
      <c r="D1505" s="352" t="s">
        <v>86</v>
      </c>
      <c r="E1505" s="358"/>
      <c r="F1505" s="38"/>
      <c r="G1505" s="359"/>
      <c r="H1505" s="354">
        <v>45980.652326388888</v>
      </c>
      <c r="I1505" s="41"/>
      <c r="J1505" s="41"/>
      <c r="K1505" s="358"/>
      <c r="L1505" s="355">
        <v>465732</v>
      </c>
      <c r="M1505" s="360">
        <v>45962</v>
      </c>
    </row>
    <row r="1506" spans="1:13" ht="38.25" x14ac:dyDescent="0.2">
      <c r="A1506" s="358"/>
      <c r="B1506" s="352" t="s">
        <v>2228</v>
      </c>
      <c r="C1506" s="352" t="s">
        <v>1562</v>
      </c>
      <c r="D1506" s="352" t="s">
        <v>86</v>
      </c>
      <c r="E1506" s="358"/>
      <c r="F1506" s="38"/>
      <c r="G1506" s="359"/>
      <c r="H1506" s="356">
        <v>45980.649768518517</v>
      </c>
      <c r="I1506" s="41"/>
      <c r="J1506" s="41"/>
      <c r="K1506" s="358"/>
      <c r="L1506" s="357">
        <v>999838</v>
      </c>
      <c r="M1506" s="360">
        <v>45962</v>
      </c>
    </row>
    <row r="1507" spans="1:13" ht="38.25" x14ac:dyDescent="0.2">
      <c r="A1507" s="358"/>
      <c r="B1507" s="351" t="s">
        <v>2229</v>
      </c>
      <c r="C1507" s="352" t="s">
        <v>1562</v>
      </c>
      <c r="D1507" s="352" t="s">
        <v>86</v>
      </c>
      <c r="E1507" s="358"/>
      <c r="F1507" s="38"/>
      <c r="G1507" s="359"/>
      <c r="H1507" s="354">
        <v>45980.643564814818</v>
      </c>
      <c r="I1507" s="41"/>
      <c r="J1507" s="41"/>
      <c r="K1507" s="358"/>
      <c r="L1507" s="355">
        <v>523600</v>
      </c>
      <c r="M1507" s="360">
        <v>45962</v>
      </c>
    </row>
    <row r="1508" spans="1:13" ht="38.25" x14ac:dyDescent="0.2">
      <c r="A1508" s="358"/>
      <c r="B1508" s="352" t="s">
        <v>2230</v>
      </c>
      <c r="C1508" s="352" t="s">
        <v>1562</v>
      </c>
      <c r="D1508" s="352" t="s">
        <v>86</v>
      </c>
      <c r="E1508" s="358"/>
      <c r="F1508" s="38"/>
      <c r="G1508" s="359"/>
      <c r="H1508" s="356">
        <v>45980.642268518517</v>
      </c>
      <c r="I1508" s="41"/>
      <c r="J1508" s="41"/>
      <c r="K1508" s="358"/>
      <c r="L1508" s="357">
        <v>1701700</v>
      </c>
      <c r="M1508" s="360">
        <v>45962</v>
      </c>
    </row>
    <row r="1509" spans="1:13" ht="38.25" x14ac:dyDescent="0.2">
      <c r="A1509" s="358"/>
      <c r="B1509" s="351" t="s">
        <v>2231</v>
      </c>
      <c r="C1509" s="351" t="s">
        <v>1565</v>
      </c>
      <c r="D1509" s="352" t="s">
        <v>86</v>
      </c>
      <c r="E1509" s="358"/>
      <c r="F1509" s="38"/>
      <c r="G1509" s="359"/>
      <c r="H1509" s="354">
        <v>45980.6408912037</v>
      </c>
      <c r="I1509" s="41"/>
      <c r="J1509" s="41"/>
      <c r="K1509" s="358"/>
      <c r="L1509" s="355">
        <v>117505</v>
      </c>
      <c r="M1509" s="360">
        <v>45962</v>
      </c>
    </row>
    <row r="1510" spans="1:13" ht="38.25" x14ac:dyDescent="0.2">
      <c r="A1510" s="358"/>
      <c r="B1510" s="351" t="s">
        <v>2232</v>
      </c>
      <c r="C1510" s="351" t="s">
        <v>1565</v>
      </c>
      <c r="D1510" s="352" t="s">
        <v>86</v>
      </c>
      <c r="E1510" s="358"/>
      <c r="F1510" s="38"/>
      <c r="G1510" s="359"/>
      <c r="H1510" s="354">
        <v>45980.527314814812</v>
      </c>
      <c r="I1510" s="41"/>
      <c r="J1510" s="41"/>
      <c r="K1510" s="358"/>
      <c r="L1510" s="355">
        <v>141564</v>
      </c>
      <c r="M1510" s="360">
        <v>45962</v>
      </c>
    </row>
    <row r="1511" spans="1:13" x14ac:dyDescent="0.2">
      <c r="A1511" s="358"/>
      <c r="B1511" s="352" t="s">
        <v>2233</v>
      </c>
      <c r="C1511" s="351" t="s">
        <v>42</v>
      </c>
      <c r="D1511" s="121" t="s">
        <v>42</v>
      </c>
      <c r="E1511" s="358"/>
      <c r="F1511" s="38"/>
      <c r="G1511" s="359"/>
      <c r="H1511" s="356">
        <v>45980.524560185186</v>
      </c>
      <c r="I1511" s="41"/>
      <c r="J1511" s="41"/>
      <c r="K1511" s="358"/>
      <c r="L1511" s="357">
        <v>960000</v>
      </c>
      <c r="M1511" s="360">
        <v>45962</v>
      </c>
    </row>
    <row r="1512" spans="1:13" ht="38.25" x14ac:dyDescent="0.2">
      <c r="A1512" s="358"/>
      <c r="B1512" s="351" t="s">
        <v>2234</v>
      </c>
      <c r="C1512" s="352" t="s">
        <v>1562</v>
      </c>
      <c r="D1512" s="352" t="s">
        <v>86</v>
      </c>
      <c r="E1512" s="358"/>
      <c r="F1512" s="38"/>
      <c r="G1512" s="359"/>
      <c r="H1512" s="354">
        <v>45980.513657407406</v>
      </c>
      <c r="I1512" s="41"/>
      <c r="J1512" s="41"/>
      <c r="K1512" s="358"/>
      <c r="L1512" s="355">
        <v>4938500</v>
      </c>
      <c r="M1512" s="360">
        <v>45962</v>
      </c>
    </row>
    <row r="1513" spans="1:13" ht="38.25" x14ac:dyDescent="0.2">
      <c r="A1513" s="358"/>
      <c r="B1513" s="352" t="s">
        <v>2235</v>
      </c>
      <c r="C1513" s="351" t="s">
        <v>1565</v>
      </c>
      <c r="D1513" s="352" t="s">
        <v>86</v>
      </c>
      <c r="E1513" s="358"/>
      <c r="F1513" s="38"/>
      <c r="G1513" s="359"/>
      <c r="H1513" s="356">
        <v>45979.78534722222</v>
      </c>
      <c r="I1513" s="41"/>
      <c r="J1513" s="41"/>
      <c r="K1513" s="358"/>
      <c r="L1513" s="357">
        <v>7500000</v>
      </c>
      <c r="M1513" s="360">
        <v>45962</v>
      </c>
    </row>
    <row r="1514" spans="1:13" ht="38.25" x14ac:dyDescent="0.2">
      <c r="A1514" s="358"/>
      <c r="B1514" s="351" t="s">
        <v>2236</v>
      </c>
      <c r="C1514" s="352" t="s">
        <v>1562</v>
      </c>
      <c r="D1514" s="352" t="s">
        <v>86</v>
      </c>
      <c r="E1514" s="358"/>
      <c r="F1514" s="38"/>
      <c r="G1514" s="359"/>
      <c r="H1514" s="354">
        <v>45979.785162037035</v>
      </c>
      <c r="I1514" s="41"/>
      <c r="J1514" s="41"/>
      <c r="K1514" s="358"/>
      <c r="L1514" s="355">
        <v>1208088</v>
      </c>
      <c r="M1514" s="360">
        <v>45962</v>
      </c>
    </row>
    <row r="1515" spans="1:13" ht="38.25" x14ac:dyDescent="0.2">
      <c r="A1515" s="358"/>
      <c r="B1515" s="352" t="s">
        <v>2237</v>
      </c>
      <c r="C1515" s="352" t="s">
        <v>1562</v>
      </c>
      <c r="D1515" s="352" t="s">
        <v>86</v>
      </c>
      <c r="E1515" s="358"/>
      <c r="F1515" s="38"/>
      <c r="G1515" s="359"/>
      <c r="H1515" s="356">
        <v>45979.74832175926</v>
      </c>
      <c r="I1515" s="41"/>
      <c r="J1515" s="41"/>
      <c r="K1515" s="358"/>
      <c r="L1515" s="357">
        <v>1130784.4099999999</v>
      </c>
      <c r="M1515" s="360">
        <v>45962</v>
      </c>
    </row>
    <row r="1516" spans="1:13" x14ac:dyDescent="0.2">
      <c r="A1516" s="358"/>
      <c r="B1516" s="351" t="s">
        <v>2238</v>
      </c>
      <c r="C1516" s="352" t="s">
        <v>0</v>
      </c>
      <c r="D1516" s="352" t="s">
        <v>0</v>
      </c>
      <c r="E1516" s="358"/>
      <c r="F1516" s="38"/>
      <c r="G1516" s="359"/>
      <c r="H1516" s="354">
        <v>45979.740277777775</v>
      </c>
      <c r="I1516" s="41"/>
      <c r="J1516" s="41"/>
      <c r="K1516" s="358"/>
      <c r="L1516" s="355">
        <v>1999914</v>
      </c>
      <c r="M1516" s="360">
        <v>45962</v>
      </c>
    </row>
    <row r="1517" spans="1:13" x14ac:dyDescent="0.2">
      <c r="A1517" s="358"/>
      <c r="B1517" s="352" t="s">
        <v>2239</v>
      </c>
      <c r="C1517" s="352" t="s">
        <v>0</v>
      </c>
      <c r="D1517" s="352" t="s">
        <v>0</v>
      </c>
      <c r="E1517" s="358"/>
      <c r="F1517" s="38"/>
      <c r="G1517" s="359"/>
      <c r="H1517" s="356">
        <v>45979.699629629627</v>
      </c>
      <c r="I1517" s="41"/>
      <c r="J1517" s="41"/>
      <c r="K1517" s="358"/>
      <c r="L1517" s="357">
        <v>2069999.9996199999</v>
      </c>
      <c r="M1517" s="360">
        <v>45962</v>
      </c>
    </row>
    <row r="1518" spans="1:13" ht="38.25" x14ac:dyDescent="0.2">
      <c r="A1518" s="358"/>
      <c r="B1518" s="352" t="s">
        <v>2240</v>
      </c>
      <c r="C1518" s="352" t="s">
        <v>1562</v>
      </c>
      <c r="D1518" s="352" t="s">
        <v>86</v>
      </c>
      <c r="E1518" s="358"/>
      <c r="F1518" s="38"/>
      <c r="G1518" s="359"/>
      <c r="H1518" s="356">
        <v>45979.6640625</v>
      </c>
      <c r="I1518" s="41"/>
      <c r="J1518" s="41"/>
      <c r="K1518" s="358"/>
      <c r="L1518" s="357">
        <v>303438.09999999998</v>
      </c>
      <c r="M1518" s="360">
        <v>45962</v>
      </c>
    </row>
    <row r="1519" spans="1:13" ht="38.25" x14ac:dyDescent="0.2">
      <c r="A1519" s="358"/>
      <c r="B1519" s="351" t="s">
        <v>2241</v>
      </c>
      <c r="C1519" s="352" t="s">
        <v>1562</v>
      </c>
      <c r="D1519" s="352" t="s">
        <v>86</v>
      </c>
      <c r="E1519" s="358"/>
      <c r="F1519" s="38"/>
      <c r="G1519" s="359"/>
      <c r="H1519" s="354">
        <v>45979.618622685186</v>
      </c>
      <c r="I1519" s="41"/>
      <c r="J1519" s="41"/>
      <c r="K1519" s="358"/>
      <c r="L1519" s="355">
        <v>527646</v>
      </c>
      <c r="M1519" s="360">
        <v>45962</v>
      </c>
    </row>
    <row r="1520" spans="1:13" ht="38.25" x14ac:dyDescent="0.2">
      <c r="A1520" s="358"/>
      <c r="B1520" s="352" t="s">
        <v>2242</v>
      </c>
      <c r="C1520" s="352" t="s">
        <v>1562</v>
      </c>
      <c r="D1520" s="352" t="s">
        <v>86</v>
      </c>
      <c r="E1520" s="358"/>
      <c r="F1520" s="38"/>
      <c r="G1520" s="359"/>
      <c r="H1520" s="356">
        <v>45979.523854166669</v>
      </c>
      <c r="I1520" s="41"/>
      <c r="J1520" s="41"/>
      <c r="K1520" s="358"/>
      <c r="L1520" s="357">
        <v>5938100</v>
      </c>
      <c r="M1520" s="360">
        <v>45962</v>
      </c>
    </row>
    <row r="1521" spans="1:13" ht="38.25" x14ac:dyDescent="0.2">
      <c r="A1521" s="358"/>
      <c r="B1521" s="351" t="s">
        <v>2243</v>
      </c>
      <c r="C1521" s="352" t="s">
        <v>1562</v>
      </c>
      <c r="D1521" s="352" t="s">
        <v>86</v>
      </c>
      <c r="E1521" s="358"/>
      <c r="F1521" s="38"/>
      <c r="G1521" s="359"/>
      <c r="H1521" s="354">
        <v>45979.510439814818</v>
      </c>
      <c r="I1521" s="41"/>
      <c r="J1521" s="41"/>
      <c r="K1521" s="358"/>
      <c r="L1521" s="355">
        <v>511938</v>
      </c>
      <c r="M1521" s="360">
        <v>45962</v>
      </c>
    </row>
    <row r="1522" spans="1:13" ht="38.25" x14ac:dyDescent="0.2">
      <c r="A1522" s="358"/>
      <c r="B1522" s="352" t="s">
        <v>2244</v>
      </c>
      <c r="C1522" s="351" t="s">
        <v>1565</v>
      </c>
      <c r="D1522" s="352" t="s">
        <v>86</v>
      </c>
      <c r="E1522" s="358"/>
      <c r="F1522" s="38"/>
      <c r="G1522" s="359"/>
      <c r="H1522" s="356">
        <v>45979.482187499998</v>
      </c>
      <c r="I1522" s="41"/>
      <c r="J1522" s="41"/>
      <c r="K1522" s="358"/>
      <c r="L1522" s="357">
        <v>148670</v>
      </c>
      <c r="M1522" s="360">
        <v>45962</v>
      </c>
    </row>
    <row r="1523" spans="1:13" ht="38.25" x14ac:dyDescent="0.2">
      <c r="A1523" s="358"/>
      <c r="B1523" s="351" t="s">
        <v>2245</v>
      </c>
      <c r="C1523" s="351" t="s">
        <v>1565</v>
      </c>
      <c r="D1523" s="352" t="s">
        <v>86</v>
      </c>
      <c r="E1523" s="358"/>
      <c r="F1523" s="38"/>
      <c r="G1523" s="359"/>
      <c r="H1523" s="354">
        <v>45979.456354166665</v>
      </c>
      <c r="I1523" s="41"/>
      <c r="J1523" s="41"/>
      <c r="K1523" s="358"/>
      <c r="L1523" s="355">
        <v>4465498.8</v>
      </c>
      <c r="M1523" s="360">
        <v>45962</v>
      </c>
    </row>
    <row r="1524" spans="1:13" ht="38.25" x14ac:dyDescent="0.2">
      <c r="A1524" s="358"/>
      <c r="B1524" s="352" t="s">
        <v>2246</v>
      </c>
      <c r="C1524" s="351" t="s">
        <v>1565</v>
      </c>
      <c r="D1524" s="352" t="s">
        <v>86</v>
      </c>
      <c r="E1524" s="358"/>
      <c r="F1524" s="38"/>
      <c r="G1524" s="359"/>
      <c r="H1524" s="356">
        <v>45979.429618055554</v>
      </c>
      <c r="I1524" s="41"/>
      <c r="J1524" s="41"/>
      <c r="K1524" s="358"/>
      <c r="L1524" s="357">
        <v>10754.74</v>
      </c>
      <c r="M1524" s="360">
        <v>45962</v>
      </c>
    </row>
    <row r="1525" spans="1:13" ht="38.25" x14ac:dyDescent="0.2">
      <c r="A1525" s="358"/>
      <c r="B1525" s="351" t="s">
        <v>2247</v>
      </c>
      <c r="C1525" s="352" t="s">
        <v>1562</v>
      </c>
      <c r="D1525" s="352" t="s">
        <v>86</v>
      </c>
      <c r="E1525" s="358"/>
      <c r="F1525" s="38"/>
      <c r="G1525" s="359"/>
      <c r="H1525" s="354">
        <v>45979.429305555554</v>
      </c>
      <c r="I1525" s="41"/>
      <c r="J1525" s="41"/>
      <c r="K1525" s="358"/>
      <c r="L1525" s="355">
        <v>1799999.95</v>
      </c>
      <c r="M1525" s="360">
        <v>45962</v>
      </c>
    </row>
    <row r="1526" spans="1:13" ht="38.25" x14ac:dyDescent="0.2">
      <c r="A1526" s="358"/>
      <c r="B1526" s="352" t="s">
        <v>2248</v>
      </c>
      <c r="C1526" s="351" t="s">
        <v>1565</v>
      </c>
      <c r="D1526" s="352" t="s">
        <v>86</v>
      </c>
      <c r="E1526" s="358"/>
      <c r="F1526" s="38"/>
      <c r="G1526" s="359"/>
      <c r="H1526" s="356">
        <v>45979.390208333331</v>
      </c>
      <c r="I1526" s="41"/>
      <c r="J1526" s="41"/>
      <c r="K1526" s="358"/>
      <c r="L1526" s="357">
        <v>359394</v>
      </c>
      <c r="M1526" s="360">
        <v>45962</v>
      </c>
    </row>
    <row r="1527" spans="1:13" ht="38.25" x14ac:dyDescent="0.2">
      <c r="A1527" s="358"/>
      <c r="B1527" s="351" t="s">
        <v>2249</v>
      </c>
      <c r="C1527" s="352" t="s">
        <v>1562</v>
      </c>
      <c r="D1527" s="352" t="s">
        <v>86</v>
      </c>
      <c r="E1527" s="358"/>
      <c r="F1527" s="38"/>
      <c r="G1527" s="359"/>
      <c r="H1527" s="354">
        <v>45978.771319444444</v>
      </c>
      <c r="I1527" s="41"/>
      <c r="J1527" s="41"/>
      <c r="K1527" s="358"/>
      <c r="L1527" s="355">
        <v>285600</v>
      </c>
      <c r="M1527" s="360">
        <v>45962</v>
      </c>
    </row>
    <row r="1528" spans="1:13" ht="38.25" x14ac:dyDescent="0.2">
      <c r="A1528" s="358"/>
      <c r="B1528" s="352" t="s">
        <v>2250</v>
      </c>
      <c r="C1528" s="352" t="s">
        <v>1562</v>
      </c>
      <c r="D1528" s="352" t="s">
        <v>86</v>
      </c>
      <c r="E1528" s="358"/>
      <c r="F1528" s="38"/>
      <c r="G1528" s="359"/>
      <c r="H1528" s="356">
        <v>45978.702789351853</v>
      </c>
      <c r="I1528" s="41"/>
      <c r="J1528" s="41"/>
      <c r="K1528" s="358"/>
      <c r="L1528" s="357">
        <v>5003795.3</v>
      </c>
      <c r="M1528" s="360">
        <v>45962</v>
      </c>
    </row>
    <row r="1529" spans="1:13" ht="38.25" x14ac:dyDescent="0.2">
      <c r="A1529" s="358"/>
      <c r="B1529" s="351" t="s">
        <v>2251</v>
      </c>
      <c r="C1529" s="351" t="s">
        <v>1565</v>
      </c>
      <c r="D1529" s="352" t="s">
        <v>86</v>
      </c>
      <c r="E1529" s="358"/>
      <c r="F1529" s="38"/>
      <c r="G1529" s="359"/>
      <c r="H1529" s="354">
        <v>45978.684687499997</v>
      </c>
      <c r="I1529" s="41"/>
      <c r="J1529" s="41"/>
      <c r="K1529" s="358"/>
      <c r="L1529" s="355">
        <v>2729673.17</v>
      </c>
      <c r="M1529" s="360">
        <v>45962</v>
      </c>
    </row>
    <row r="1530" spans="1:13" ht="38.25" x14ac:dyDescent="0.2">
      <c r="A1530" s="358"/>
      <c r="B1530" s="352" t="s">
        <v>2252</v>
      </c>
      <c r="C1530" s="352" t="s">
        <v>1562</v>
      </c>
      <c r="D1530" s="352" t="s">
        <v>86</v>
      </c>
      <c r="E1530" s="358"/>
      <c r="F1530" s="38"/>
      <c r="G1530" s="359"/>
      <c r="H1530" s="356">
        <v>45978.652256944442</v>
      </c>
      <c r="I1530" s="41"/>
      <c r="J1530" s="41"/>
      <c r="K1530" s="358"/>
      <c r="L1530" s="357">
        <v>129710</v>
      </c>
      <c r="M1530" s="360">
        <v>45962</v>
      </c>
    </row>
    <row r="1531" spans="1:13" ht="38.25" x14ac:dyDescent="0.2">
      <c r="A1531" s="358"/>
      <c r="B1531" s="351" t="s">
        <v>2253</v>
      </c>
      <c r="C1531" s="352" t="s">
        <v>1562</v>
      </c>
      <c r="D1531" s="352" t="s">
        <v>86</v>
      </c>
      <c r="E1531" s="358"/>
      <c r="F1531" s="38"/>
      <c r="G1531" s="359"/>
      <c r="H1531" s="354">
        <v>45978.639513888891</v>
      </c>
      <c r="I1531" s="41"/>
      <c r="J1531" s="41"/>
      <c r="K1531" s="358"/>
      <c r="L1531" s="355">
        <v>471216.2</v>
      </c>
      <c r="M1531" s="360">
        <v>45962</v>
      </c>
    </row>
    <row r="1532" spans="1:13" ht="38.25" x14ac:dyDescent="0.2">
      <c r="A1532" s="358"/>
      <c r="B1532" s="352" t="s">
        <v>2254</v>
      </c>
      <c r="C1532" s="352" t="s">
        <v>1562</v>
      </c>
      <c r="D1532" s="352" t="s">
        <v>86</v>
      </c>
      <c r="E1532" s="358"/>
      <c r="F1532" s="38"/>
      <c r="G1532" s="359"/>
      <c r="H1532" s="356">
        <v>45978.622534722221</v>
      </c>
      <c r="I1532" s="41"/>
      <c r="J1532" s="41"/>
      <c r="K1532" s="358"/>
      <c r="L1532" s="357">
        <v>595000</v>
      </c>
      <c r="M1532" s="360">
        <v>45962</v>
      </c>
    </row>
    <row r="1533" spans="1:13" ht="38.25" x14ac:dyDescent="0.2">
      <c r="A1533" s="358"/>
      <c r="B1533" s="351" t="s">
        <v>2255</v>
      </c>
      <c r="C1533" s="351" t="s">
        <v>1565</v>
      </c>
      <c r="D1533" s="352" t="s">
        <v>86</v>
      </c>
      <c r="E1533" s="358"/>
      <c r="F1533" s="38"/>
      <c r="G1533" s="359"/>
      <c r="H1533" s="354">
        <v>45978.527615740742</v>
      </c>
      <c r="I1533" s="41"/>
      <c r="J1533" s="41"/>
      <c r="K1533" s="358"/>
      <c r="L1533" s="355">
        <v>3500000</v>
      </c>
      <c r="M1533" s="360">
        <v>45962</v>
      </c>
    </row>
    <row r="1534" spans="1:13" ht="38.25" x14ac:dyDescent="0.2">
      <c r="A1534" s="358"/>
      <c r="B1534" s="352" t="s">
        <v>2256</v>
      </c>
      <c r="C1534" s="352" t="s">
        <v>1562</v>
      </c>
      <c r="D1534" s="352" t="s">
        <v>86</v>
      </c>
      <c r="E1534" s="358"/>
      <c r="F1534" s="38"/>
      <c r="G1534" s="359"/>
      <c r="H1534" s="356">
        <v>45978.499918981484</v>
      </c>
      <c r="I1534" s="41"/>
      <c r="J1534" s="41"/>
      <c r="K1534" s="358"/>
      <c r="L1534" s="357">
        <v>358190</v>
      </c>
      <c r="M1534" s="360">
        <v>45962</v>
      </c>
    </row>
    <row r="1535" spans="1:13" ht="38.25" x14ac:dyDescent="0.2">
      <c r="A1535" s="358"/>
      <c r="B1535" s="351" t="s">
        <v>2257</v>
      </c>
      <c r="C1535" s="352" t="s">
        <v>1562</v>
      </c>
      <c r="D1535" s="352" t="s">
        <v>86</v>
      </c>
      <c r="E1535" s="358"/>
      <c r="F1535" s="38"/>
      <c r="G1535" s="359"/>
      <c r="H1535" s="354">
        <v>45978.481122685182</v>
      </c>
      <c r="I1535" s="41"/>
      <c r="J1535" s="41"/>
      <c r="K1535" s="358"/>
      <c r="L1535" s="355">
        <v>1551981.34</v>
      </c>
      <c r="M1535" s="360">
        <v>45962</v>
      </c>
    </row>
    <row r="1536" spans="1:13" ht="38.25" x14ac:dyDescent="0.2">
      <c r="A1536" s="358"/>
      <c r="B1536" s="352" t="s">
        <v>2258</v>
      </c>
      <c r="C1536" s="352" t="s">
        <v>1562</v>
      </c>
      <c r="D1536" s="352" t="s">
        <v>86</v>
      </c>
      <c r="E1536" s="358"/>
      <c r="F1536" s="38"/>
      <c r="G1536" s="359"/>
      <c r="H1536" s="356">
        <v>45978.469918981478</v>
      </c>
      <c r="I1536" s="41"/>
      <c r="J1536" s="41"/>
      <c r="K1536" s="358"/>
      <c r="L1536" s="357">
        <v>190400</v>
      </c>
      <c r="M1536" s="360">
        <v>45962</v>
      </c>
    </row>
    <row r="1537" spans="1:13" ht="38.25" x14ac:dyDescent="0.2">
      <c r="A1537" s="358"/>
      <c r="B1537" s="352" t="s">
        <v>2259</v>
      </c>
      <c r="C1537" s="352" t="s">
        <v>1562</v>
      </c>
      <c r="D1537" s="352" t="s">
        <v>86</v>
      </c>
      <c r="E1537" s="358"/>
      <c r="F1537" s="38"/>
      <c r="G1537" s="359"/>
      <c r="H1537" s="356">
        <v>45978.448761574073</v>
      </c>
      <c r="I1537" s="41"/>
      <c r="J1537" s="41"/>
      <c r="K1537" s="358"/>
      <c r="L1537" s="357">
        <v>714000</v>
      </c>
      <c r="M1537" s="360">
        <v>45962</v>
      </c>
    </row>
    <row r="1538" spans="1:13" ht="38.25" x14ac:dyDescent="0.2">
      <c r="A1538" s="358"/>
      <c r="B1538" s="351" t="s">
        <v>2260</v>
      </c>
      <c r="C1538" s="352" t="s">
        <v>1562</v>
      </c>
      <c r="D1538" s="352" t="s">
        <v>86</v>
      </c>
      <c r="E1538" s="358"/>
      <c r="F1538" s="38"/>
      <c r="G1538" s="359"/>
      <c r="H1538" s="354">
        <v>45978.417731481481</v>
      </c>
      <c r="I1538" s="41"/>
      <c r="J1538" s="41"/>
      <c r="K1538" s="358"/>
      <c r="L1538" s="355">
        <v>5136040</v>
      </c>
      <c r="M1538" s="360">
        <v>45962</v>
      </c>
    </row>
    <row r="1539" spans="1:13" ht="38.25" x14ac:dyDescent="0.2">
      <c r="A1539" s="358"/>
      <c r="B1539" s="352" t="s">
        <v>2261</v>
      </c>
      <c r="C1539" s="352" t="s">
        <v>1562</v>
      </c>
      <c r="D1539" s="352" t="s">
        <v>86</v>
      </c>
      <c r="E1539" s="358"/>
      <c r="F1539" s="38"/>
      <c r="G1539" s="359"/>
      <c r="H1539" s="356">
        <v>45978.388564814813</v>
      </c>
      <c r="I1539" s="41"/>
      <c r="J1539" s="41"/>
      <c r="K1539" s="358"/>
      <c r="L1539" s="357">
        <v>6188000</v>
      </c>
      <c r="M1539" s="360">
        <v>45962</v>
      </c>
    </row>
    <row r="1540" spans="1:13" ht="38.25" x14ac:dyDescent="0.2">
      <c r="A1540" s="358"/>
      <c r="B1540" s="351" t="s">
        <v>2262</v>
      </c>
      <c r="C1540" s="352" t="s">
        <v>1562</v>
      </c>
      <c r="D1540" s="352" t="s">
        <v>86</v>
      </c>
      <c r="E1540" s="358"/>
      <c r="F1540" s="38"/>
      <c r="G1540" s="359"/>
      <c r="H1540" s="354">
        <v>45975.691793981481</v>
      </c>
      <c r="I1540" s="41"/>
      <c r="J1540" s="41"/>
      <c r="K1540" s="358"/>
      <c r="L1540" s="355">
        <v>240737</v>
      </c>
      <c r="M1540" s="360">
        <v>45962</v>
      </c>
    </row>
    <row r="1541" spans="1:13" x14ac:dyDescent="0.2">
      <c r="A1541" s="358"/>
      <c r="B1541" s="352" t="s">
        <v>2263</v>
      </c>
      <c r="C1541" s="351" t="s">
        <v>42</v>
      </c>
      <c r="D1541" s="121" t="s">
        <v>42</v>
      </c>
      <c r="E1541" s="358"/>
      <c r="F1541" s="38"/>
      <c r="G1541" s="359"/>
      <c r="H1541" s="356">
        <v>45975.685752314814</v>
      </c>
      <c r="I1541" s="41"/>
      <c r="J1541" s="41"/>
      <c r="K1541" s="358"/>
      <c r="L1541" s="357">
        <v>506368.8</v>
      </c>
      <c r="M1541" s="360">
        <v>45962</v>
      </c>
    </row>
    <row r="1542" spans="1:13" ht="38.25" x14ac:dyDescent="0.2">
      <c r="A1542" s="358"/>
      <c r="B1542" s="351" t="s">
        <v>2264</v>
      </c>
      <c r="C1542" s="352" t="s">
        <v>1562</v>
      </c>
      <c r="D1542" s="352" t="s">
        <v>86</v>
      </c>
      <c r="E1542" s="358"/>
      <c r="F1542" s="38"/>
      <c r="G1542" s="359"/>
      <c r="H1542" s="354">
        <v>45975.655231481483</v>
      </c>
      <c r="I1542" s="41"/>
      <c r="J1542" s="41"/>
      <c r="K1542" s="358"/>
      <c r="L1542" s="355">
        <v>849999.15</v>
      </c>
      <c r="M1542" s="360">
        <v>45962</v>
      </c>
    </row>
    <row r="1543" spans="1:13" ht="38.25" x14ac:dyDescent="0.2">
      <c r="A1543" s="358"/>
      <c r="B1543" s="352" t="s">
        <v>2265</v>
      </c>
      <c r="C1543" s="352" t="s">
        <v>1562</v>
      </c>
      <c r="D1543" s="352" t="s">
        <v>86</v>
      </c>
      <c r="E1543" s="358"/>
      <c r="F1543" s="38"/>
      <c r="G1543" s="359"/>
      <c r="H1543" s="356">
        <v>45975.601863425924</v>
      </c>
      <c r="I1543" s="41"/>
      <c r="J1543" s="41"/>
      <c r="K1543" s="358"/>
      <c r="L1543" s="357">
        <v>464100</v>
      </c>
      <c r="M1543" s="360">
        <v>45962</v>
      </c>
    </row>
    <row r="1544" spans="1:13" x14ac:dyDescent="0.2">
      <c r="A1544" s="358"/>
      <c r="B1544" s="351" t="s">
        <v>2266</v>
      </c>
      <c r="C1544" s="351" t="s">
        <v>42</v>
      </c>
      <c r="D1544" s="121" t="s">
        <v>42</v>
      </c>
      <c r="E1544" s="358"/>
      <c r="F1544" s="38"/>
      <c r="G1544" s="359"/>
      <c r="H1544" s="354">
        <v>45975.568368055552</v>
      </c>
      <c r="I1544" s="41"/>
      <c r="J1544" s="41"/>
      <c r="K1544" s="358"/>
      <c r="L1544" s="355">
        <v>682588.76</v>
      </c>
      <c r="M1544" s="360">
        <v>45962</v>
      </c>
    </row>
    <row r="1545" spans="1:13" ht="38.25" x14ac:dyDescent="0.2">
      <c r="A1545" s="358"/>
      <c r="B1545" s="352" t="s">
        <v>2267</v>
      </c>
      <c r="C1545" s="351" t="s">
        <v>1565</v>
      </c>
      <c r="D1545" s="352" t="s">
        <v>86</v>
      </c>
      <c r="E1545" s="358"/>
      <c r="F1545" s="38"/>
      <c r="G1545" s="359"/>
      <c r="H1545" s="356">
        <v>45975.533958333333</v>
      </c>
      <c r="I1545" s="41"/>
      <c r="J1545" s="41"/>
      <c r="K1545" s="358"/>
      <c r="L1545" s="357">
        <v>2263120</v>
      </c>
      <c r="M1545" s="360">
        <v>45962</v>
      </c>
    </row>
    <row r="1546" spans="1:13" ht="38.25" x14ac:dyDescent="0.2">
      <c r="A1546" s="358"/>
      <c r="B1546" s="352" t="s">
        <v>2268</v>
      </c>
      <c r="C1546" s="352" t="s">
        <v>1562</v>
      </c>
      <c r="D1546" s="352" t="s">
        <v>86</v>
      </c>
      <c r="E1546" s="358"/>
      <c r="F1546" s="38"/>
      <c r="G1546" s="359"/>
      <c r="H1546" s="356">
        <v>45975.487488425926</v>
      </c>
      <c r="I1546" s="41"/>
      <c r="J1546" s="41"/>
      <c r="K1546" s="358"/>
      <c r="L1546" s="357">
        <v>1799999.95</v>
      </c>
      <c r="M1546" s="360">
        <v>45962</v>
      </c>
    </row>
    <row r="1547" spans="1:13" ht="38.25" x14ac:dyDescent="0.2">
      <c r="A1547" s="358"/>
      <c r="B1547" s="351" t="s">
        <v>2269</v>
      </c>
      <c r="C1547" s="351" t="s">
        <v>1565</v>
      </c>
      <c r="D1547" s="352" t="s">
        <v>86</v>
      </c>
      <c r="E1547" s="358"/>
      <c r="F1547" s="38"/>
      <c r="G1547" s="359"/>
      <c r="H1547" s="354">
        <v>45975.476400462961</v>
      </c>
      <c r="I1547" s="41"/>
      <c r="J1547" s="41"/>
      <c r="K1547" s="358"/>
      <c r="L1547" s="355">
        <v>2130754.5</v>
      </c>
      <c r="M1547" s="360">
        <v>45962</v>
      </c>
    </row>
    <row r="1548" spans="1:13" ht="38.25" x14ac:dyDescent="0.2">
      <c r="A1548" s="358"/>
      <c r="B1548" s="352" t="s">
        <v>2270</v>
      </c>
      <c r="C1548" s="352" t="s">
        <v>1562</v>
      </c>
      <c r="D1548" s="352" t="s">
        <v>86</v>
      </c>
      <c r="E1548" s="358"/>
      <c r="F1548" s="38"/>
      <c r="G1548" s="359"/>
      <c r="H1548" s="356">
        <v>45975.455266203702</v>
      </c>
      <c r="I1548" s="41"/>
      <c r="J1548" s="41"/>
      <c r="K1548" s="358"/>
      <c r="L1548" s="357">
        <v>4989455.8</v>
      </c>
      <c r="M1548" s="360">
        <v>45962</v>
      </c>
    </row>
    <row r="1549" spans="1:13" x14ac:dyDescent="0.2">
      <c r="A1549" s="358"/>
      <c r="B1549" s="351" t="s">
        <v>2271</v>
      </c>
      <c r="C1549" s="351" t="s">
        <v>42</v>
      </c>
      <c r="D1549" s="121" t="s">
        <v>42</v>
      </c>
      <c r="E1549" s="358"/>
      <c r="F1549" s="38"/>
      <c r="G1549" s="359"/>
      <c r="H1549" s="354">
        <v>45975.44427083333</v>
      </c>
      <c r="I1549" s="41"/>
      <c r="J1549" s="41"/>
      <c r="K1549" s="358"/>
      <c r="L1549" s="355">
        <v>23133.599999999999</v>
      </c>
      <c r="M1549" s="360">
        <v>45962</v>
      </c>
    </row>
    <row r="1550" spans="1:13" ht="38.25" x14ac:dyDescent="0.2">
      <c r="A1550" s="358"/>
      <c r="B1550" s="352" t="s">
        <v>2272</v>
      </c>
      <c r="C1550" s="352" t="s">
        <v>1562</v>
      </c>
      <c r="D1550" s="352" t="s">
        <v>86</v>
      </c>
      <c r="E1550" s="358"/>
      <c r="F1550" s="38"/>
      <c r="G1550" s="359"/>
      <c r="H1550" s="356">
        <v>45975.431770833333</v>
      </c>
      <c r="I1550" s="41"/>
      <c r="J1550" s="41"/>
      <c r="K1550" s="358"/>
      <c r="L1550" s="357">
        <v>4091462.76</v>
      </c>
      <c r="M1550" s="360">
        <v>45962</v>
      </c>
    </row>
    <row r="1551" spans="1:13" ht="38.25" x14ac:dyDescent="0.2">
      <c r="A1551" s="358"/>
      <c r="B1551" s="352" t="s">
        <v>2273</v>
      </c>
      <c r="C1551" s="352" t="s">
        <v>1562</v>
      </c>
      <c r="D1551" s="352" t="s">
        <v>86</v>
      </c>
      <c r="E1551" s="358"/>
      <c r="F1551" s="38"/>
      <c r="G1551" s="359"/>
      <c r="H1551" s="356">
        <v>45975.397812499999</v>
      </c>
      <c r="I1551" s="41"/>
      <c r="J1551" s="41"/>
      <c r="K1551" s="358"/>
      <c r="L1551" s="357">
        <v>504369.6</v>
      </c>
      <c r="M1551" s="360">
        <v>45962</v>
      </c>
    </row>
    <row r="1552" spans="1:13" ht="38.25" x14ac:dyDescent="0.2">
      <c r="A1552" s="358"/>
      <c r="B1552" s="351" t="s">
        <v>2274</v>
      </c>
      <c r="C1552" s="352" t="s">
        <v>1562</v>
      </c>
      <c r="D1552" s="352" t="s">
        <v>86</v>
      </c>
      <c r="E1552" s="358"/>
      <c r="F1552" s="38"/>
      <c r="G1552" s="359"/>
      <c r="H1552" s="354">
        <v>45975.384618055556</v>
      </c>
      <c r="I1552" s="41"/>
      <c r="J1552" s="41"/>
      <c r="K1552" s="358"/>
      <c r="L1552" s="355">
        <v>398650</v>
      </c>
      <c r="M1552" s="360">
        <v>45962</v>
      </c>
    </row>
    <row r="1553" spans="1:13" ht="38.25" x14ac:dyDescent="0.2">
      <c r="A1553" s="358"/>
      <c r="B1553" s="352" t="s">
        <v>2275</v>
      </c>
      <c r="C1553" s="352" t="s">
        <v>1562</v>
      </c>
      <c r="D1553" s="352" t="s">
        <v>86</v>
      </c>
      <c r="E1553" s="358"/>
      <c r="F1553" s="38"/>
      <c r="G1553" s="359"/>
      <c r="H1553" s="356">
        <v>45975.377511574072</v>
      </c>
      <c r="I1553" s="41"/>
      <c r="J1553" s="41"/>
      <c r="K1553" s="358"/>
      <c r="L1553" s="357">
        <v>5236000</v>
      </c>
      <c r="M1553" s="360">
        <v>45962</v>
      </c>
    </row>
    <row r="1554" spans="1:13" ht="38.25" x14ac:dyDescent="0.2">
      <c r="A1554" s="358"/>
      <c r="B1554" s="351" t="s">
        <v>2276</v>
      </c>
      <c r="C1554" s="352" t="s">
        <v>1562</v>
      </c>
      <c r="D1554" s="352" t="s">
        <v>86</v>
      </c>
      <c r="E1554" s="358"/>
      <c r="F1554" s="38"/>
      <c r="G1554" s="359"/>
      <c r="H1554" s="354">
        <v>45975.360601851855</v>
      </c>
      <c r="I1554" s="41"/>
      <c r="J1554" s="41"/>
      <c r="K1554" s="358"/>
      <c r="L1554" s="355">
        <v>4899999.93</v>
      </c>
      <c r="M1554" s="360">
        <v>45962</v>
      </c>
    </row>
    <row r="1555" spans="1:13" ht="38.25" x14ac:dyDescent="0.2">
      <c r="A1555" s="358"/>
      <c r="B1555" s="352" t="s">
        <v>2277</v>
      </c>
      <c r="C1555" s="352" t="s">
        <v>1562</v>
      </c>
      <c r="D1555" s="352" t="s">
        <v>86</v>
      </c>
      <c r="E1555" s="358"/>
      <c r="F1555" s="38"/>
      <c r="G1555" s="359"/>
      <c r="H1555" s="356">
        <v>45975.35696759259</v>
      </c>
      <c r="I1555" s="41"/>
      <c r="J1555" s="41"/>
      <c r="K1555" s="358"/>
      <c r="L1555" s="357">
        <v>2204400.0299999998</v>
      </c>
      <c r="M1555" s="360">
        <v>45962</v>
      </c>
    </row>
    <row r="1556" spans="1:13" ht="38.25" x14ac:dyDescent="0.2">
      <c r="A1556" s="358"/>
      <c r="B1556" s="351" t="s">
        <v>2278</v>
      </c>
      <c r="C1556" s="351" t="s">
        <v>1565</v>
      </c>
      <c r="D1556" s="352" t="s">
        <v>86</v>
      </c>
      <c r="E1556" s="358"/>
      <c r="F1556" s="38"/>
      <c r="G1556" s="359"/>
      <c r="H1556" s="354">
        <v>45975.320925925924</v>
      </c>
      <c r="I1556" s="41"/>
      <c r="J1556" s="41"/>
      <c r="K1556" s="358"/>
      <c r="L1556" s="355">
        <v>950251.89</v>
      </c>
      <c r="M1556" s="360">
        <v>45962</v>
      </c>
    </row>
    <row r="1557" spans="1:13" ht="38.25" x14ac:dyDescent="0.2">
      <c r="A1557" s="358"/>
      <c r="B1557" s="352" t="s">
        <v>2279</v>
      </c>
      <c r="C1557" s="352" t="s">
        <v>1562</v>
      </c>
      <c r="D1557" s="352" t="s">
        <v>86</v>
      </c>
      <c r="E1557" s="358"/>
      <c r="F1557" s="38"/>
      <c r="G1557" s="359"/>
      <c r="H1557" s="356">
        <v>45975.292013888888</v>
      </c>
      <c r="I1557" s="41"/>
      <c r="J1557" s="41"/>
      <c r="K1557" s="358"/>
      <c r="L1557" s="357">
        <v>784020</v>
      </c>
      <c r="M1557" s="360">
        <v>45962</v>
      </c>
    </row>
    <row r="1558" spans="1:13" ht="38.25" x14ac:dyDescent="0.2">
      <c r="A1558" s="358"/>
      <c r="B1558" s="351" t="s">
        <v>2280</v>
      </c>
      <c r="C1558" s="352" t="s">
        <v>1562</v>
      </c>
      <c r="D1558" s="352" t="s">
        <v>86</v>
      </c>
      <c r="E1558" s="358"/>
      <c r="F1558" s="38"/>
      <c r="G1558" s="359"/>
      <c r="H1558" s="354">
        <v>45974.73847222222</v>
      </c>
      <c r="I1558" s="41"/>
      <c r="J1558" s="41"/>
      <c r="K1558" s="358"/>
      <c r="L1558" s="355">
        <v>2284800</v>
      </c>
      <c r="M1558" s="360">
        <v>45962</v>
      </c>
    </row>
    <row r="1559" spans="1:13" ht="38.25" x14ac:dyDescent="0.2">
      <c r="A1559" s="358"/>
      <c r="B1559" s="352" t="s">
        <v>2281</v>
      </c>
      <c r="C1559" s="352" t="s">
        <v>1562</v>
      </c>
      <c r="D1559" s="352" t="s">
        <v>86</v>
      </c>
      <c r="E1559" s="358"/>
      <c r="F1559" s="38"/>
      <c r="G1559" s="359"/>
      <c r="H1559" s="356">
        <v>45974.736550925925</v>
      </c>
      <c r="I1559" s="41"/>
      <c r="J1559" s="41"/>
      <c r="K1559" s="358"/>
      <c r="L1559" s="357">
        <v>402220</v>
      </c>
      <c r="M1559" s="360">
        <v>45962</v>
      </c>
    </row>
    <row r="1560" spans="1:13" ht="38.25" x14ac:dyDescent="0.2">
      <c r="A1560" s="358"/>
      <c r="B1560" s="352" t="s">
        <v>2282</v>
      </c>
      <c r="C1560" s="352" t="s">
        <v>1562</v>
      </c>
      <c r="D1560" s="352" t="s">
        <v>86</v>
      </c>
      <c r="E1560" s="358"/>
      <c r="F1560" s="38"/>
      <c r="G1560" s="359"/>
      <c r="H1560" s="356">
        <v>45974.733576388891</v>
      </c>
      <c r="I1560" s="41"/>
      <c r="J1560" s="41"/>
      <c r="K1560" s="358"/>
      <c r="L1560" s="357">
        <v>702100</v>
      </c>
      <c r="M1560" s="360">
        <v>45962</v>
      </c>
    </row>
    <row r="1561" spans="1:13" ht="38.25" x14ac:dyDescent="0.2">
      <c r="A1561" s="358"/>
      <c r="B1561" s="351" t="s">
        <v>2283</v>
      </c>
      <c r="C1561" s="352" t="s">
        <v>1562</v>
      </c>
      <c r="D1561" s="352" t="s">
        <v>86</v>
      </c>
      <c r="E1561" s="358"/>
      <c r="F1561" s="38"/>
      <c r="G1561" s="359"/>
      <c r="H1561" s="354">
        <v>45974.696631944447</v>
      </c>
      <c r="I1561" s="41"/>
      <c r="J1561" s="41"/>
      <c r="K1561" s="358"/>
      <c r="L1561" s="355">
        <v>5938100</v>
      </c>
      <c r="M1561" s="360">
        <v>45962</v>
      </c>
    </row>
    <row r="1562" spans="1:13" ht="38.25" x14ac:dyDescent="0.2">
      <c r="A1562" s="358"/>
      <c r="B1562" s="352" t="s">
        <v>2284</v>
      </c>
      <c r="C1562" s="351" t="s">
        <v>1565</v>
      </c>
      <c r="D1562" s="352" t="s">
        <v>86</v>
      </c>
      <c r="E1562" s="358"/>
      <c r="F1562" s="38"/>
      <c r="G1562" s="359"/>
      <c r="H1562" s="356">
        <v>45974.691782407404</v>
      </c>
      <c r="I1562" s="41"/>
      <c r="J1562" s="41"/>
      <c r="K1562" s="358"/>
      <c r="L1562" s="357">
        <v>286461</v>
      </c>
      <c r="M1562" s="360">
        <v>45962</v>
      </c>
    </row>
    <row r="1563" spans="1:13" ht="38.25" x14ac:dyDescent="0.2">
      <c r="A1563" s="358"/>
      <c r="B1563" s="351" t="s">
        <v>2285</v>
      </c>
      <c r="C1563" s="351" t="s">
        <v>1565</v>
      </c>
      <c r="D1563" s="352" t="s">
        <v>86</v>
      </c>
      <c r="E1563" s="358"/>
      <c r="F1563" s="38"/>
      <c r="G1563" s="359"/>
      <c r="H1563" s="354">
        <v>45974.682106481479</v>
      </c>
      <c r="I1563" s="41"/>
      <c r="J1563" s="41"/>
      <c r="K1563" s="358"/>
      <c r="L1563" s="355">
        <v>140993</v>
      </c>
      <c r="M1563" s="360">
        <v>45962</v>
      </c>
    </row>
    <row r="1564" spans="1:13" ht="38.25" x14ac:dyDescent="0.2">
      <c r="A1564" s="358"/>
      <c r="B1564" s="352" t="s">
        <v>2286</v>
      </c>
      <c r="C1564" s="352" t="s">
        <v>1562</v>
      </c>
      <c r="D1564" s="352" t="s">
        <v>86</v>
      </c>
      <c r="E1564" s="358"/>
      <c r="F1564" s="38"/>
      <c r="G1564" s="359"/>
      <c r="H1564" s="356">
        <v>45974.607604166667</v>
      </c>
      <c r="I1564" s="41"/>
      <c r="J1564" s="41"/>
      <c r="K1564" s="358"/>
      <c r="L1564" s="357">
        <v>2778114.5</v>
      </c>
      <c r="M1564" s="360">
        <v>45962</v>
      </c>
    </row>
    <row r="1565" spans="1:13" ht="38.25" x14ac:dyDescent="0.2">
      <c r="A1565" s="358"/>
      <c r="B1565" s="352" t="s">
        <v>2287</v>
      </c>
      <c r="C1565" s="352" t="s">
        <v>1562</v>
      </c>
      <c r="D1565" s="352" t="s">
        <v>86</v>
      </c>
      <c r="E1565" s="358"/>
      <c r="F1565" s="38"/>
      <c r="G1565" s="359"/>
      <c r="H1565" s="356">
        <v>45974.532372685186</v>
      </c>
      <c r="I1565" s="41"/>
      <c r="J1565" s="41"/>
      <c r="K1565" s="358"/>
      <c r="L1565" s="357">
        <v>726138</v>
      </c>
      <c r="M1565" s="360">
        <v>45962</v>
      </c>
    </row>
    <row r="1566" spans="1:13" ht="38.25" x14ac:dyDescent="0.2">
      <c r="A1566" s="358"/>
      <c r="B1566" s="351" t="s">
        <v>2288</v>
      </c>
      <c r="C1566" s="352" t="s">
        <v>1562</v>
      </c>
      <c r="D1566" s="352" t="s">
        <v>86</v>
      </c>
      <c r="E1566" s="358"/>
      <c r="F1566" s="38"/>
      <c r="G1566" s="359"/>
      <c r="H1566" s="354">
        <v>45974.514791666668</v>
      </c>
      <c r="I1566" s="41"/>
      <c r="J1566" s="41"/>
      <c r="K1566" s="358"/>
      <c r="L1566" s="355">
        <v>3108281.19</v>
      </c>
      <c r="M1566" s="360">
        <v>45962</v>
      </c>
    </row>
    <row r="1567" spans="1:13" ht="38.25" x14ac:dyDescent="0.2">
      <c r="A1567" s="358"/>
      <c r="B1567" s="351" t="s">
        <v>2289</v>
      </c>
      <c r="C1567" s="352" t="s">
        <v>1562</v>
      </c>
      <c r="D1567" s="352" t="s">
        <v>86</v>
      </c>
      <c r="E1567" s="358"/>
      <c r="F1567" s="38"/>
      <c r="G1567" s="359"/>
      <c r="H1567" s="354">
        <v>45974.467928240738</v>
      </c>
      <c r="I1567" s="41"/>
      <c r="J1567" s="41"/>
      <c r="K1567" s="358"/>
      <c r="L1567" s="355">
        <v>2137240</v>
      </c>
      <c r="M1567" s="360">
        <v>45962</v>
      </c>
    </row>
    <row r="1568" spans="1:13" ht="38.25" x14ac:dyDescent="0.2">
      <c r="A1568" s="358"/>
      <c r="B1568" s="351" t="s">
        <v>2290</v>
      </c>
      <c r="C1568" s="351" t="s">
        <v>1565</v>
      </c>
      <c r="D1568" s="352" t="s">
        <v>86</v>
      </c>
      <c r="E1568" s="358"/>
      <c r="F1568" s="38"/>
      <c r="G1568" s="359"/>
      <c r="H1568" s="354">
        <v>45974.437951388885</v>
      </c>
      <c r="I1568" s="41"/>
      <c r="J1568" s="41"/>
      <c r="K1568" s="358"/>
      <c r="L1568" s="355">
        <v>1375080.7</v>
      </c>
      <c r="M1568" s="360">
        <v>45962</v>
      </c>
    </row>
    <row r="1569" spans="1:13" ht="38.25" x14ac:dyDescent="0.2">
      <c r="A1569" s="358"/>
      <c r="B1569" s="352" t="s">
        <v>2291</v>
      </c>
      <c r="C1569" s="352" t="s">
        <v>1562</v>
      </c>
      <c r="D1569" s="352" t="s">
        <v>86</v>
      </c>
      <c r="E1569" s="358"/>
      <c r="F1569" s="38"/>
      <c r="G1569" s="359"/>
      <c r="H1569" s="356">
        <v>45974.41133101852</v>
      </c>
      <c r="I1569" s="41"/>
      <c r="J1569" s="41"/>
      <c r="K1569" s="358"/>
      <c r="L1569" s="357">
        <v>64.557500000000005</v>
      </c>
      <c r="M1569" s="360">
        <v>45962</v>
      </c>
    </row>
    <row r="1570" spans="1:13" ht="38.25" x14ac:dyDescent="0.2">
      <c r="A1570" s="358"/>
      <c r="B1570" s="351" t="s">
        <v>2292</v>
      </c>
      <c r="C1570" s="352" t="s">
        <v>1562</v>
      </c>
      <c r="D1570" s="352" t="s">
        <v>86</v>
      </c>
      <c r="E1570" s="358"/>
      <c r="F1570" s="38"/>
      <c r="G1570" s="359"/>
      <c r="H1570" s="354">
        <v>45974.399293981478</v>
      </c>
      <c r="I1570" s="41"/>
      <c r="J1570" s="41"/>
      <c r="K1570" s="358"/>
      <c r="L1570" s="355">
        <v>166005</v>
      </c>
      <c r="M1570" s="360">
        <v>45962</v>
      </c>
    </row>
    <row r="1571" spans="1:13" ht="38.25" x14ac:dyDescent="0.2">
      <c r="A1571" s="358"/>
      <c r="B1571" s="352" t="s">
        <v>2293</v>
      </c>
      <c r="C1571" s="352" t="s">
        <v>1562</v>
      </c>
      <c r="D1571" s="352" t="s">
        <v>86</v>
      </c>
      <c r="E1571" s="358"/>
      <c r="F1571" s="38"/>
      <c r="G1571" s="359"/>
      <c r="H1571" s="356">
        <v>45974.392083333332</v>
      </c>
      <c r="I1571" s="41"/>
      <c r="J1571" s="41"/>
      <c r="K1571" s="358"/>
      <c r="L1571" s="357">
        <v>5899999.7699999996</v>
      </c>
      <c r="M1571" s="360">
        <v>45962</v>
      </c>
    </row>
    <row r="1572" spans="1:13" ht="38.25" x14ac:dyDescent="0.2">
      <c r="A1572" s="358"/>
      <c r="B1572" s="351" t="s">
        <v>2294</v>
      </c>
      <c r="C1572" s="352" t="s">
        <v>1562</v>
      </c>
      <c r="D1572" s="352" t="s">
        <v>86</v>
      </c>
      <c r="E1572" s="358"/>
      <c r="F1572" s="38"/>
      <c r="G1572" s="359"/>
      <c r="H1572" s="354">
        <v>45974.364050925928</v>
      </c>
      <c r="I1572" s="41"/>
      <c r="J1572" s="41"/>
      <c r="K1572" s="358"/>
      <c r="L1572" s="355">
        <v>450000</v>
      </c>
      <c r="M1572" s="360">
        <v>45962</v>
      </c>
    </row>
    <row r="1573" spans="1:13" ht="38.25" x14ac:dyDescent="0.2">
      <c r="A1573" s="358"/>
      <c r="B1573" s="352" t="s">
        <v>2295</v>
      </c>
      <c r="C1573" s="351" t="s">
        <v>1565</v>
      </c>
      <c r="D1573" s="352" t="s">
        <v>86</v>
      </c>
      <c r="E1573" s="358"/>
      <c r="F1573" s="38"/>
      <c r="G1573" s="359"/>
      <c r="H1573" s="356">
        <v>45974.3437037037</v>
      </c>
      <c r="I1573" s="41"/>
      <c r="J1573" s="41"/>
      <c r="K1573" s="358"/>
      <c r="L1573" s="357">
        <v>5550000</v>
      </c>
      <c r="M1573" s="360">
        <v>45962</v>
      </c>
    </row>
    <row r="1574" spans="1:13" ht="38.25" x14ac:dyDescent="0.2">
      <c r="A1574" s="358"/>
      <c r="B1574" s="351" t="s">
        <v>2296</v>
      </c>
      <c r="C1574" s="352" t="s">
        <v>1562</v>
      </c>
      <c r="D1574" s="352" t="s">
        <v>86</v>
      </c>
      <c r="E1574" s="358"/>
      <c r="F1574" s="38"/>
      <c r="G1574" s="359"/>
      <c r="H1574" s="354">
        <v>45973.796041666668</v>
      </c>
      <c r="I1574" s="41"/>
      <c r="J1574" s="41"/>
      <c r="K1574" s="358"/>
      <c r="L1574" s="355">
        <v>340306.68</v>
      </c>
      <c r="M1574" s="360">
        <v>45962</v>
      </c>
    </row>
    <row r="1575" spans="1:13" ht="38.25" x14ac:dyDescent="0.2">
      <c r="A1575" s="358"/>
      <c r="B1575" s="352" t="s">
        <v>2297</v>
      </c>
      <c r="C1575" s="352" t="s">
        <v>1562</v>
      </c>
      <c r="D1575" s="352" t="s">
        <v>86</v>
      </c>
      <c r="E1575" s="358"/>
      <c r="F1575" s="38"/>
      <c r="G1575" s="359"/>
      <c r="H1575" s="356">
        <v>45973.767268518517</v>
      </c>
      <c r="I1575" s="41"/>
      <c r="J1575" s="41"/>
      <c r="K1575" s="358"/>
      <c r="L1575" s="357">
        <v>1523009.6</v>
      </c>
      <c r="M1575" s="360">
        <v>45962</v>
      </c>
    </row>
    <row r="1576" spans="1:13" x14ac:dyDescent="0.2">
      <c r="A1576" s="358"/>
      <c r="B1576" s="351" t="s">
        <v>2298</v>
      </c>
      <c r="C1576" s="352" t="s">
        <v>0</v>
      </c>
      <c r="D1576" s="352" t="s">
        <v>0</v>
      </c>
      <c r="E1576" s="358"/>
      <c r="F1576" s="38"/>
      <c r="G1576" s="359"/>
      <c r="H1576" s="354">
        <v>45973.758333333331</v>
      </c>
      <c r="I1576" s="41"/>
      <c r="J1576" s="41"/>
      <c r="K1576" s="358"/>
      <c r="L1576" s="355">
        <v>38823274</v>
      </c>
      <c r="M1576" s="360">
        <v>45962</v>
      </c>
    </row>
    <row r="1577" spans="1:13" ht="38.25" x14ac:dyDescent="0.2">
      <c r="A1577" s="358"/>
      <c r="B1577" s="352" t="s">
        <v>2299</v>
      </c>
      <c r="C1577" s="351" t="s">
        <v>1565</v>
      </c>
      <c r="D1577" s="352" t="s">
        <v>86</v>
      </c>
      <c r="E1577" s="358"/>
      <c r="F1577" s="38"/>
      <c r="G1577" s="359"/>
      <c r="H1577" s="356">
        <v>45973.740949074076</v>
      </c>
      <c r="I1577" s="41"/>
      <c r="J1577" s="41"/>
      <c r="K1577" s="358"/>
      <c r="L1577" s="357">
        <v>234094</v>
      </c>
      <c r="M1577" s="360">
        <v>45962</v>
      </c>
    </row>
    <row r="1578" spans="1:13" ht="38.25" x14ac:dyDescent="0.2">
      <c r="A1578" s="358"/>
      <c r="B1578" s="351" t="s">
        <v>2300</v>
      </c>
      <c r="C1578" s="352" t="s">
        <v>1562</v>
      </c>
      <c r="D1578" s="352" t="s">
        <v>86</v>
      </c>
      <c r="E1578" s="358"/>
      <c r="F1578" s="38"/>
      <c r="G1578" s="359"/>
      <c r="H1578" s="354">
        <v>45973.714768518519</v>
      </c>
      <c r="I1578" s="41"/>
      <c r="J1578" s="41"/>
      <c r="K1578" s="358"/>
      <c r="L1578" s="355">
        <v>1720006.96</v>
      </c>
      <c r="M1578" s="360">
        <v>45962</v>
      </c>
    </row>
    <row r="1579" spans="1:13" ht="38.25" x14ac:dyDescent="0.2">
      <c r="A1579" s="358"/>
      <c r="B1579" s="352" t="s">
        <v>2301</v>
      </c>
      <c r="C1579" s="352" t="s">
        <v>1562</v>
      </c>
      <c r="D1579" s="352" t="s">
        <v>86</v>
      </c>
      <c r="E1579" s="358"/>
      <c r="F1579" s="38"/>
      <c r="G1579" s="359"/>
      <c r="H1579" s="356">
        <v>45973.713113425925</v>
      </c>
      <c r="I1579" s="41"/>
      <c r="J1579" s="41"/>
      <c r="K1579" s="358"/>
      <c r="L1579" s="357">
        <v>4707152.0999999996</v>
      </c>
      <c r="M1579" s="360">
        <v>45962</v>
      </c>
    </row>
    <row r="1580" spans="1:13" ht="38.25" x14ac:dyDescent="0.2">
      <c r="A1580" s="358"/>
      <c r="B1580" s="351" t="s">
        <v>2302</v>
      </c>
      <c r="C1580" s="352" t="s">
        <v>1562</v>
      </c>
      <c r="D1580" s="352" t="s">
        <v>86</v>
      </c>
      <c r="E1580" s="358"/>
      <c r="F1580" s="38"/>
      <c r="G1580" s="359"/>
      <c r="H1580" s="354">
        <v>45973.712071759262</v>
      </c>
      <c r="I1580" s="41"/>
      <c r="J1580" s="41"/>
      <c r="K1580" s="358"/>
      <c r="L1580" s="355">
        <v>2618000</v>
      </c>
      <c r="M1580" s="360">
        <v>45962</v>
      </c>
    </row>
    <row r="1581" spans="1:13" ht="38.25" x14ac:dyDescent="0.2">
      <c r="A1581" s="358"/>
      <c r="B1581" s="352" t="s">
        <v>2303</v>
      </c>
      <c r="C1581" s="352" t="s">
        <v>1562</v>
      </c>
      <c r="D1581" s="352" t="s">
        <v>86</v>
      </c>
      <c r="E1581" s="358"/>
      <c r="F1581" s="38"/>
      <c r="G1581" s="359"/>
      <c r="H1581" s="356">
        <v>45973.679768518516</v>
      </c>
      <c r="I1581" s="41"/>
      <c r="J1581" s="41"/>
      <c r="K1581" s="358"/>
      <c r="L1581" s="357">
        <v>2972667.6</v>
      </c>
      <c r="M1581" s="360">
        <v>45962</v>
      </c>
    </row>
    <row r="1582" spans="1:13" ht="38.25" x14ac:dyDescent="0.2">
      <c r="A1582" s="358"/>
      <c r="B1582" s="351" t="s">
        <v>2304</v>
      </c>
      <c r="C1582" s="352" t="s">
        <v>1562</v>
      </c>
      <c r="D1582" s="352" t="s">
        <v>86</v>
      </c>
      <c r="E1582" s="358"/>
      <c r="F1582" s="38"/>
      <c r="G1582" s="359"/>
      <c r="H1582" s="354">
        <v>45973.642187500001</v>
      </c>
      <c r="I1582" s="41"/>
      <c r="J1582" s="41"/>
      <c r="K1582" s="358"/>
      <c r="L1582" s="355">
        <v>719999.98</v>
      </c>
      <c r="M1582" s="360">
        <v>45962</v>
      </c>
    </row>
    <row r="1583" spans="1:13" ht="38.25" x14ac:dyDescent="0.2">
      <c r="A1583" s="358"/>
      <c r="B1583" s="352" t="s">
        <v>2305</v>
      </c>
      <c r="C1583" s="352" t="s">
        <v>1562</v>
      </c>
      <c r="D1583" s="352" t="s">
        <v>86</v>
      </c>
      <c r="E1583" s="358"/>
      <c r="F1583" s="38"/>
      <c r="G1583" s="359"/>
      <c r="H1583" s="356">
        <v>45973.640393518515</v>
      </c>
      <c r="I1583" s="41"/>
      <c r="J1583" s="41"/>
      <c r="K1583" s="358"/>
      <c r="L1583" s="357">
        <v>2856000</v>
      </c>
      <c r="M1583" s="360">
        <v>45962</v>
      </c>
    </row>
    <row r="1584" spans="1:13" ht="38.25" x14ac:dyDescent="0.2">
      <c r="A1584" s="358"/>
      <c r="B1584" s="351" t="s">
        <v>2306</v>
      </c>
      <c r="C1584" s="352" t="s">
        <v>1562</v>
      </c>
      <c r="D1584" s="352" t="s">
        <v>86</v>
      </c>
      <c r="E1584" s="358"/>
      <c r="F1584" s="38"/>
      <c r="G1584" s="359"/>
      <c r="H1584" s="354">
        <v>45973.639594907407</v>
      </c>
      <c r="I1584" s="41"/>
      <c r="J1584" s="41"/>
      <c r="K1584" s="358"/>
      <c r="L1584" s="355">
        <v>1190000</v>
      </c>
      <c r="M1584" s="360">
        <v>45962</v>
      </c>
    </row>
    <row r="1585" spans="1:13" ht="38.25" x14ac:dyDescent="0.2">
      <c r="A1585" s="358"/>
      <c r="B1585" s="352" t="s">
        <v>2307</v>
      </c>
      <c r="C1585" s="352" t="s">
        <v>1562</v>
      </c>
      <c r="D1585" s="352" t="s">
        <v>86</v>
      </c>
      <c r="E1585" s="358"/>
      <c r="F1585" s="38"/>
      <c r="G1585" s="359"/>
      <c r="H1585" s="356">
        <v>45973.611793981479</v>
      </c>
      <c r="I1585" s="41"/>
      <c r="J1585" s="41"/>
      <c r="K1585" s="358"/>
      <c r="L1585" s="357">
        <v>1825460</v>
      </c>
      <c r="M1585" s="360">
        <v>45962</v>
      </c>
    </row>
    <row r="1586" spans="1:13" ht="38.25" x14ac:dyDescent="0.2">
      <c r="A1586" s="358"/>
      <c r="B1586" s="351" t="s">
        <v>2308</v>
      </c>
      <c r="C1586" s="352" t="s">
        <v>1562</v>
      </c>
      <c r="D1586" s="352" t="s">
        <v>86</v>
      </c>
      <c r="E1586" s="358"/>
      <c r="F1586" s="38"/>
      <c r="G1586" s="359"/>
      <c r="H1586" s="354">
        <v>45973.52820601852</v>
      </c>
      <c r="I1586" s="41"/>
      <c r="J1586" s="41"/>
      <c r="K1586" s="358"/>
      <c r="L1586" s="355">
        <v>614040</v>
      </c>
      <c r="M1586" s="360">
        <v>45962</v>
      </c>
    </row>
    <row r="1587" spans="1:13" ht="38.25" x14ac:dyDescent="0.2">
      <c r="A1587" s="358"/>
      <c r="B1587" s="352" t="s">
        <v>2309</v>
      </c>
      <c r="C1587" s="352" t="s">
        <v>1562</v>
      </c>
      <c r="D1587" s="352" t="s">
        <v>86</v>
      </c>
      <c r="E1587" s="358"/>
      <c r="F1587" s="38"/>
      <c r="G1587" s="359"/>
      <c r="H1587" s="356">
        <v>45973.47246527778</v>
      </c>
      <c r="I1587" s="41"/>
      <c r="J1587" s="41"/>
      <c r="K1587" s="358"/>
      <c r="L1587" s="357">
        <v>1109063.3400000001</v>
      </c>
      <c r="M1587" s="360">
        <v>45962</v>
      </c>
    </row>
    <row r="1588" spans="1:13" ht="38.25" x14ac:dyDescent="0.2">
      <c r="A1588" s="358"/>
      <c r="B1588" s="351" t="s">
        <v>2310</v>
      </c>
      <c r="C1588" s="351" t="s">
        <v>1565</v>
      </c>
      <c r="D1588" s="352" t="s">
        <v>86</v>
      </c>
      <c r="E1588" s="358"/>
      <c r="F1588" s="38"/>
      <c r="G1588" s="359"/>
      <c r="H1588" s="354">
        <v>45973.432303240741</v>
      </c>
      <c r="I1588" s="41"/>
      <c r="J1588" s="41"/>
      <c r="K1588" s="358"/>
      <c r="L1588" s="355">
        <v>2794575</v>
      </c>
      <c r="M1588" s="360">
        <v>45962</v>
      </c>
    </row>
    <row r="1589" spans="1:13" ht="38.25" x14ac:dyDescent="0.2">
      <c r="A1589" s="358"/>
      <c r="B1589" s="352" t="s">
        <v>2311</v>
      </c>
      <c r="C1589" s="352" t="s">
        <v>1562</v>
      </c>
      <c r="D1589" s="352" t="s">
        <v>86</v>
      </c>
      <c r="E1589" s="358"/>
      <c r="F1589" s="38"/>
      <c r="G1589" s="359"/>
      <c r="H1589" s="356">
        <v>45973.428055555552</v>
      </c>
      <c r="I1589" s="41"/>
      <c r="J1589" s="41"/>
      <c r="K1589" s="358"/>
      <c r="L1589" s="357">
        <v>547400</v>
      </c>
      <c r="M1589" s="360">
        <v>45962</v>
      </c>
    </row>
    <row r="1590" spans="1:13" ht="38.25" x14ac:dyDescent="0.2">
      <c r="A1590" s="358"/>
      <c r="B1590" s="351" t="s">
        <v>2312</v>
      </c>
      <c r="C1590" s="352" t="s">
        <v>1562</v>
      </c>
      <c r="D1590" s="352" t="s">
        <v>86</v>
      </c>
      <c r="E1590" s="358"/>
      <c r="F1590" s="38"/>
      <c r="G1590" s="359"/>
      <c r="H1590" s="354">
        <v>45973.40252314815</v>
      </c>
      <c r="I1590" s="41"/>
      <c r="J1590" s="41"/>
      <c r="K1590" s="358"/>
      <c r="L1590" s="355">
        <v>662609.85</v>
      </c>
      <c r="M1590" s="360">
        <v>45962</v>
      </c>
    </row>
    <row r="1591" spans="1:13" ht="38.25" x14ac:dyDescent="0.2">
      <c r="A1591" s="358"/>
      <c r="B1591" s="352" t="s">
        <v>2313</v>
      </c>
      <c r="C1591" s="352" t="s">
        <v>1562</v>
      </c>
      <c r="D1591" s="352" t="s">
        <v>86</v>
      </c>
      <c r="E1591" s="358"/>
      <c r="F1591" s="38"/>
      <c r="G1591" s="359"/>
      <c r="H1591" s="356">
        <v>45973.360023148147</v>
      </c>
      <c r="I1591" s="41"/>
      <c r="J1591" s="41"/>
      <c r="K1591" s="358"/>
      <c r="L1591" s="357">
        <v>975764.3</v>
      </c>
      <c r="M1591" s="360">
        <v>45962</v>
      </c>
    </row>
    <row r="1592" spans="1:13" x14ac:dyDescent="0.2">
      <c r="A1592" s="358"/>
      <c r="B1592" s="351" t="s">
        <v>2314</v>
      </c>
      <c r="C1592" s="352" t="s">
        <v>0</v>
      </c>
      <c r="D1592" s="352" t="s">
        <v>0</v>
      </c>
      <c r="E1592" s="358"/>
      <c r="F1592" s="38"/>
      <c r="G1592" s="359"/>
      <c r="H1592" s="354">
        <v>45973.352777777778</v>
      </c>
      <c r="I1592" s="41"/>
      <c r="J1592" s="41"/>
      <c r="K1592" s="358"/>
      <c r="L1592" s="355">
        <v>24235974.350000001</v>
      </c>
      <c r="M1592" s="360">
        <v>45962</v>
      </c>
    </row>
    <row r="1593" spans="1:13" ht="38.25" x14ac:dyDescent="0.2">
      <c r="A1593" s="358"/>
      <c r="B1593" s="352" t="s">
        <v>2315</v>
      </c>
      <c r="C1593" s="352" t="s">
        <v>1562</v>
      </c>
      <c r="D1593" s="352" t="s">
        <v>86</v>
      </c>
      <c r="E1593" s="358"/>
      <c r="F1593" s="38"/>
      <c r="G1593" s="359"/>
      <c r="H1593" s="356">
        <v>45972.828229166669</v>
      </c>
      <c r="I1593" s="41"/>
      <c r="J1593" s="41"/>
      <c r="K1593" s="358"/>
      <c r="L1593" s="357">
        <v>749999.88</v>
      </c>
      <c r="M1593" s="360">
        <v>45962</v>
      </c>
    </row>
    <row r="1594" spans="1:13" ht="38.25" x14ac:dyDescent="0.2">
      <c r="A1594" s="358"/>
      <c r="B1594" s="351" t="s">
        <v>2316</v>
      </c>
      <c r="C1594" s="352" t="s">
        <v>1562</v>
      </c>
      <c r="D1594" s="352" t="s">
        <v>86</v>
      </c>
      <c r="E1594" s="358"/>
      <c r="F1594" s="38"/>
      <c r="G1594" s="359"/>
      <c r="H1594" s="354">
        <v>45972.75403935185</v>
      </c>
      <c r="I1594" s="41"/>
      <c r="J1594" s="41"/>
      <c r="K1594" s="358"/>
      <c r="L1594" s="355">
        <v>1210825</v>
      </c>
      <c r="M1594" s="360">
        <v>45962</v>
      </c>
    </row>
    <row r="1595" spans="1:13" ht="38.25" x14ac:dyDescent="0.2">
      <c r="A1595" s="358"/>
      <c r="B1595" s="352" t="s">
        <v>2317</v>
      </c>
      <c r="C1595" s="352" t="s">
        <v>1562</v>
      </c>
      <c r="D1595" s="352" t="s">
        <v>86</v>
      </c>
      <c r="E1595" s="358"/>
      <c r="F1595" s="38"/>
      <c r="G1595" s="359"/>
      <c r="H1595" s="356">
        <v>45972.720925925925</v>
      </c>
      <c r="I1595" s="41"/>
      <c r="J1595" s="41"/>
      <c r="K1595" s="358"/>
      <c r="L1595" s="357">
        <v>4522000</v>
      </c>
      <c r="M1595" s="360">
        <v>45962</v>
      </c>
    </row>
    <row r="1596" spans="1:13" ht="38.25" x14ac:dyDescent="0.2">
      <c r="A1596" s="358"/>
      <c r="B1596" s="352" t="s">
        <v>2318</v>
      </c>
      <c r="C1596" s="352" t="s">
        <v>1562</v>
      </c>
      <c r="D1596" s="352" t="s">
        <v>86</v>
      </c>
      <c r="E1596" s="358"/>
      <c r="F1596" s="38"/>
      <c r="G1596" s="359"/>
      <c r="H1596" s="356">
        <v>45972.691840277781</v>
      </c>
      <c r="I1596" s="41"/>
      <c r="J1596" s="41"/>
      <c r="K1596" s="358"/>
      <c r="L1596" s="357">
        <v>58905</v>
      </c>
      <c r="M1596" s="360">
        <v>45962</v>
      </c>
    </row>
    <row r="1597" spans="1:13" ht="38.25" x14ac:dyDescent="0.2">
      <c r="A1597" s="358"/>
      <c r="B1597" s="351" t="s">
        <v>2319</v>
      </c>
      <c r="C1597" s="352" t="s">
        <v>1562</v>
      </c>
      <c r="D1597" s="352" t="s">
        <v>86</v>
      </c>
      <c r="E1597" s="358"/>
      <c r="F1597" s="38"/>
      <c r="G1597" s="359"/>
      <c r="H1597" s="354">
        <v>45972.682372685187</v>
      </c>
      <c r="I1597" s="41"/>
      <c r="J1597" s="41"/>
      <c r="K1597" s="358"/>
      <c r="L1597" s="355">
        <v>452200</v>
      </c>
      <c r="M1597" s="360">
        <v>45962</v>
      </c>
    </row>
    <row r="1598" spans="1:13" ht="38.25" x14ac:dyDescent="0.2">
      <c r="A1598" s="358"/>
      <c r="B1598" s="352" t="s">
        <v>2320</v>
      </c>
      <c r="C1598" s="352" t="s">
        <v>1562</v>
      </c>
      <c r="D1598" s="352" t="s">
        <v>86</v>
      </c>
      <c r="E1598" s="358"/>
      <c r="F1598" s="38"/>
      <c r="G1598" s="359"/>
      <c r="H1598" s="356">
        <v>45972.671319444446</v>
      </c>
      <c r="I1598" s="41"/>
      <c r="J1598" s="41"/>
      <c r="K1598" s="358"/>
      <c r="L1598" s="357">
        <v>412692</v>
      </c>
      <c r="M1598" s="360">
        <v>45962</v>
      </c>
    </row>
    <row r="1599" spans="1:13" ht="38.25" x14ac:dyDescent="0.2">
      <c r="A1599" s="358"/>
      <c r="B1599" s="351" t="s">
        <v>2321</v>
      </c>
      <c r="C1599" s="352" t="s">
        <v>1562</v>
      </c>
      <c r="D1599" s="352" t="s">
        <v>86</v>
      </c>
      <c r="E1599" s="358"/>
      <c r="F1599" s="38"/>
      <c r="G1599" s="359"/>
      <c r="H1599" s="354">
        <v>45972.660578703704</v>
      </c>
      <c r="I1599" s="41"/>
      <c r="J1599" s="41"/>
      <c r="K1599" s="358"/>
      <c r="L1599" s="355">
        <v>4648888.51</v>
      </c>
      <c r="M1599" s="360">
        <v>45962</v>
      </c>
    </row>
    <row r="1600" spans="1:13" ht="38.25" x14ac:dyDescent="0.2">
      <c r="A1600" s="358"/>
      <c r="B1600" s="352" t="s">
        <v>2322</v>
      </c>
      <c r="C1600" s="352" t="s">
        <v>1562</v>
      </c>
      <c r="D1600" s="352" t="s">
        <v>86</v>
      </c>
      <c r="E1600" s="358"/>
      <c r="F1600" s="38"/>
      <c r="G1600" s="359"/>
      <c r="H1600" s="356">
        <v>45972.654699074075</v>
      </c>
      <c r="I1600" s="41"/>
      <c r="J1600" s="41"/>
      <c r="K1600" s="358"/>
      <c r="L1600" s="357">
        <v>5888887.5499999998</v>
      </c>
      <c r="M1600" s="360">
        <v>45962</v>
      </c>
    </row>
    <row r="1601" spans="1:13" ht="38.25" x14ac:dyDescent="0.2">
      <c r="A1601" s="358"/>
      <c r="B1601" s="351" t="s">
        <v>2323</v>
      </c>
      <c r="C1601" s="352" t="s">
        <v>1562</v>
      </c>
      <c r="D1601" s="352" t="s">
        <v>86</v>
      </c>
      <c r="E1601" s="358"/>
      <c r="F1601" s="38"/>
      <c r="G1601" s="359"/>
      <c r="H1601" s="354">
        <v>45972.650972222225</v>
      </c>
      <c r="I1601" s="41"/>
      <c r="J1601" s="41"/>
      <c r="K1601" s="358"/>
      <c r="L1601" s="355">
        <v>3663891</v>
      </c>
      <c r="M1601" s="360">
        <v>45962</v>
      </c>
    </row>
    <row r="1602" spans="1:13" ht="38.25" x14ac:dyDescent="0.2">
      <c r="A1602" s="358"/>
      <c r="B1602" s="352" t="s">
        <v>2324</v>
      </c>
      <c r="C1602" s="352" t="s">
        <v>1562</v>
      </c>
      <c r="D1602" s="352" t="s">
        <v>86</v>
      </c>
      <c r="E1602" s="358"/>
      <c r="F1602" s="38"/>
      <c r="G1602" s="359"/>
      <c r="H1602" s="356">
        <v>45972.648773148147</v>
      </c>
      <c r="I1602" s="41"/>
      <c r="J1602" s="41"/>
      <c r="K1602" s="358"/>
      <c r="L1602" s="357">
        <v>178500</v>
      </c>
      <c r="M1602" s="360">
        <v>45962</v>
      </c>
    </row>
    <row r="1603" spans="1:13" ht="38.25" x14ac:dyDescent="0.2">
      <c r="A1603" s="358"/>
      <c r="B1603" s="351" t="s">
        <v>2325</v>
      </c>
      <c r="C1603" s="352" t="s">
        <v>1562</v>
      </c>
      <c r="D1603" s="352" t="s">
        <v>86</v>
      </c>
      <c r="E1603" s="358"/>
      <c r="F1603" s="38"/>
      <c r="G1603" s="359"/>
      <c r="H1603" s="354">
        <v>45972.633680555555</v>
      </c>
      <c r="I1603" s="41"/>
      <c r="J1603" s="41"/>
      <c r="K1603" s="358"/>
      <c r="L1603" s="355">
        <v>16.9575</v>
      </c>
      <c r="M1603" s="360">
        <v>45962</v>
      </c>
    </row>
    <row r="1604" spans="1:13" ht="38.25" x14ac:dyDescent="0.2">
      <c r="A1604" s="358"/>
      <c r="B1604" s="352" t="s">
        <v>2326</v>
      </c>
      <c r="C1604" s="351" t="s">
        <v>1565</v>
      </c>
      <c r="D1604" s="352" t="s">
        <v>86</v>
      </c>
      <c r="E1604" s="358"/>
      <c r="F1604" s="38"/>
      <c r="G1604" s="359"/>
      <c r="H1604" s="356">
        <v>45972.627627314818</v>
      </c>
      <c r="I1604" s="41"/>
      <c r="J1604" s="41"/>
      <c r="K1604" s="358"/>
      <c r="L1604" s="357">
        <v>3168000</v>
      </c>
      <c r="M1604" s="360">
        <v>45962</v>
      </c>
    </row>
    <row r="1605" spans="1:13" ht="38.25" x14ac:dyDescent="0.2">
      <c r="A1605" s="358"/>
      <c r="B1605" s="351" t="s">
        <v>2327</v>
      </c>
      <c r="C1605" s="352" t="s">
        <v>1562</v>
      </c>
      <c r="D1605" s="352" t="s">
        <v>86</v>
      </c>
      <c r="E1605" s="358"/>
      <c r="F1605" s="38"/>
      <c r="G1605" s="359"/>
      <c r="H1605" s="354">
        <v>45972.559201388889</v>
      </c>
      <c r="I1605" s="41"/>
      <c r="J1605" s="41"/>
      <c r="K1605" s="358"/>
      <c r="L1605" s="355">
        <v>1190000</v>
      </c>
      <c r="M1605" s="360">
        <v>45962</v>
      </c>
    </row>
    <row r="1606" spans="1:13" ht="38.25" x14ac:dyDescent="0.2">
      <c r="A1606" s="358"/>
      <c r="B1606" s="352" t="s">
        <v>2328</v>
      </c>
      <c r="C1606" s="352" t="s">
        <v>1562</v>
      </c>
      <c r="D1606" s="352" t="s">
        <v>86</v>
      </c>
      <c r="E1606" s="358"/>
      <c r="F1606" s="38"/>
      <c r="G1606" s="359"/>
      <c r="H1606" s="356">
        <v>45972.553611111114</v>
      </c>
      <c r="I1606" s="41"/>
      <c r="J1606" s="41"/>
      <c r="K1606" s="358"/>
      <c r="L1606" s="357">
        <v>652120</v>
      </c>
      <c r="M1606" s="360">
        <v>45962</v>
      </c>
    </row>
    <row r="1607" spans="1:13" ht="38.25" x14ac:dyDescent="0.2">
      <c r="A1607" s="358"/>
      <c r="B1607" s="351" t="s">
        <v>2329</v>
      </c>
      <c r="C1607" s="352" t="s">
        <v>1562</v>
      </c>
      <c r="D1607" s="352" t="s">
        <v>86</v>
      </c>
      <c r="E1607" s="358"/>
      <c r="F1607" s="38"/>
      <c r="G1607" s="359"/>
      <c r="H1607" s="354">
        <v>45972.53733796296</v>
      </c>
      <c r="I1607" s="41"/>
      <c r="J1607" s="41"/>
      <c r="K1607" s="358"/>
      <c r="L1607" s="355">
        <v>4613858.4800000004</v>
      </c>
      <c r="M1607" s="360">
        <v>45962</v>
      </c>
    </row>
    <row r="1608" spans="1:13" ht="38.25" x14ac:dyDescent="0.2">
      <c r="A1608" s="358"/>
      <c r="B1608" s="352" t="s">
        <v>2330</v>
      </c>
      <c r="C1608" s="352" t="s">
        <v>1562</v>
      </c>
      <c r="D1608" s="352" t="s">
        <v>86</v>
      </c>
      <c r="E1608" s="358"/>
      <c r="F1608" s="38"/>
      <c r="G1608" s="359"/>
      <c r="H1608" s="356">
        <v>45972.526469907411</v>
      </c>
      <c r="I1608" s="41"/>
      <c r="J1608" s="41"/>
      <c r="K1608" s="358"/>
      <c r="L1608" s="357">
        <v>2952102.02</v>
      </c>
      <c r="M1608" s="360">
        <v>45962</v>
      </c>
    </row>
    <row r="1609" spans="1:13" ht="38.25" x14ac:dyDescent="0.2">
      <c r="A1609" s="358"/>
      <c r="B1609" s="352" t="s">
        <v>2331</v>
      </c>
      <c r="C1609" s="352" t="s">
        <v>1562</v>
      </c>
      <c r="D1609" s="352" t="s">
        <v>86</v>
      </c>
      <c r="E1609" s="358"/>
      <c r="F1609" s="38"/>
      <c r="G1609" s="359"/>
      <c r="H1609" s="356">
        <v>45972.516655092593</v>
      </c>
      <c r="I1609" s="41"/>
      <c r="J1609" s="41"/>
      <c r="K1609" s="358"/>
      <c r="L1609" s="357">
        <v>799680</v>
      </c>
      <c r="M1609" s="360">
        <v>45962</v>
      </c>
    </row>
    <row r="1610" spans="1:13" x14ac:dyDescent="0.2">
      <c r="A1610" s="358"/>
      <c r="B1610" s="351" t="s">
        <v>2332</v>
      </c>
      <c r="C1610" s="352" t="s">
        <v>0</v>
      </c>
      <c r="D1610" s="352" t="s">
        <v>0</v>
      </c>
      <c r="E1610" s="358"/>
      <c r="F1610" s="38"/>
      <c r="G1610" s="359"/>
      <c r="H1610" s="354">
        <v>45972.508564814816</v>
      </c>
      <c r="I1610" s="41"/>
      <c r="J1610" s="41"/>
      <c r="K1610" s="358"/>
      <c r="L1610" s="355">
        <v>275019.71000000002</v>
      </c>
      <c r="M1610" s="360">
        <v>45962</v>
      </c>
    </row>
    <row r="1611" spans="1:13" ht="38.25" x14ac:dyDescent="0.2">
      <c r="A1611" s="358"/>
      <c r="B1611" s="352" t="s">
        <v>2333</v>
      </c>
      <c r="C1611" s="352" t="s">
        <v>1562</v>
      </c>
      <c r="D1611" s="352" t="s">
        <v>86</v>
      </c>
      <c r="E1611" s="358"/>
      <c r="F1611" s="38"/>
      <c r="G1611" s="359"/>
      <c r="H1611" s="356">
        <v>45972.499097222222</v>
      </c>
      <c r="I1611" s="41"/>
      <c r="J1611" s="41"/>
      <c r="K1611" s="358"/>
      <c r="L1611" s="357">
        <v>571200</v>
      </c>
      <c r="M1611" s="360">
        <v>45962</v>
      </c>
    </row>
    <row r="1612" spans="1:13" ht="38.25" x14ac:dyDescent="0.2">
      <c r="A1612" s="358"/>
      <c r="B1612" s="351" t="s">
        <v>2334</v>
      </c>
      <c r="C1612" s="352" t="s">
        <v>1562</v>
      </c>
      <c r="D1612" s="352" t="s">
        <v>86</v>
      </c>
      <c r="E1612" s="358"/>
      <c r="F1612" s="38"/>
      <c r="G1612" s="359"/>
      <c r="H1612" s="354">
        <v>45972.49114583333</v>
      </c>
      <c r="I1612" s="41"/>
      <c r="J1612" s="41"/>
      <c r="K1612" s="358"/>
      <c r="L1612" s="355">
        <v>742799.19</v>
      </c>
      <c r="M1612" s="360">
        <v>45962</v>
      </c>
    </row>
    <row r="1613" spans="1:13" ht="38.25" x14ac:dyDescent="0.2">
      <c r="A1613" s="358"/>
      <c r="B1613" s="352" t="s">
        <v>2335</v>
      </c>
      <c r="C1613" s="352" t="s">
        <v>1562</v>
      </c>
      <c r="D1613" s="352" t="s">
        <v>86</v>
      </c>
      <c r="E1613" s="358"/>
      <c r="F1613" s="38"/>
      <c r="G1613" s="359"/>
      <c r="H1613" s="356">
        <v>45972.476018518515</v>
      </c>
      <c r="I1613" s="41"/>
      <c r="J1613" s="41"/>
      <c r="K1613" s="358"/>
      <c r="L1613" s="357">
        <v>3799999.63</v>
      </c>
      <c r="M1613" s="360">
        <v>45962</v>
      </c>
    </row>
    <row r="1614" spans="1:13" ht="38.25" x14ac:dyDescent="0.2">
      <c r="A1614" s="358"/>
      <c r="B1614" s="351" t="s">
        <v>2336</v>
      </c>
      <c r="C1614" s="352" t="s">
        <v>1562</v>
      </c>
      <c r="D1614" s="352" t="s">
        <v>86</v>
      </c>
      <c r="E1614" s="358"/>
      <c r="F1614" s="38"/>
      <c r="G1614" s="359"/>
      <c r="H1614" s="354">
        <v>45972.413136574076</v>
      </c>
      <c r="I1614" s="41"/>
      <c r="J1614" s="41"/>
      <c r="K1614" s="358"/>
      <c r="L1614" s="355">
        <v>400000</v>
      </c>
      <c r="M1614" s="360">
        <v>45962</v>
      </c>
    </row>
    <row r="1615" spans="1:13" ht="38.25" x14ac:dyDescent="0.2">
      <c r="A1615" s="358"/>
      <c r="B1615" s="352" t="s">
        <v>2337</v>
      </c>
      <c r="C1615" s="351" t="s">
        <v>1565</v>
      </c>
      <c r="D1615" s="352" t="s">
        <v>86</v>
      </c>
      <c r="E1615" s="358"/>
      <c r="F1615" s="38"/>
      <c r="G1615" s="359"/>
      <c r="H1615" s="356">
        <v>45972.396956018521</v>
      </c>
      <c r="I1615" s="41"/>
      <c r="J1615" s="41"/>
      <c r="K1615" s="358"/>
      <c r="L1615" s="357">
        <v>2429513.52</v>
      </c>
      <c r="M1615" s="360">
        <v>45962</v>
      </c>
    </row>
    <row r="1616" spans="1:13" ht="38.25" x14ac:dyDescent="0.2">
      <c r="A1616" s="358"/>
      <c r="B1616" s="351" t="s">
        <v>2338</v>
      </c>
      <c r="C1616" s="352" t="s">
        <v>1562</v>
      </c>
      <c r="D1616" s="352" t="s">
        <v>86</v>
      </c>
      <c r="E1616" s="358"/>
      <c r="F1616" s="38"/>
      <c r="G1616" s="359"/>
      <c r="H1616" s="354">
        <v>45972.366863425923</v>
      </c>
      <c r="I1616" s="41"/>
      <c r="J1616" s="41"/>
      <c r="K1616" s="358"/>
      <c r="L1616" s="355">
        <v>912194.5</v>
      </c>
      <c r="M1616" s="360">
        <v>45962</v>
      </c>
    </row>
    <row r="1617" spans="1:13" ht="38.25" x14ac:dyDescent="0.2">
      <c r="A1617" s="358"/>
      <c r="B1617" s="351" t="s">
        <v>2339</v>
      </c>
      <c r="C1617" s="352" t="s">
        <v>1562</v>
      </c>
      <c r="D1617" s="352" t="s">
        <v>86</v>
      </c>
      <c r="E1617" s="358"/>
      <c r="F1617" s="38"/>
      <c r="G1617" s="359"/>
      <c r="H1617" s="354">
        <v>45971.790335648147</v>
      </c>
      <c r="I1617" s="41"/>
      <c r="J1617" s="41"/>
      <c r="K1617" s="358"/>
      <c r="L1617" s="355">
        <v>443268</v>
      </c>
      <c r="M1617" s="360">
        <v>45962</v>
      </c>
    </row>
    <row r="1618" spans="1:13" ht="38.25" x14ac:dyDescent="0.2">
      <c r="A1618" s="358"/>
      <c r="B1618" s="352" t="s">
        <v>2340</v>
      </c>
      <c r="C1618" s="352" t="s">
        <v>1562</v>
      </c>
      <c r="D1618" s="352" t="s">
        <v>86</v>
      </c>
      <c r="E1618" s="358"/>
      <c r="F1618" s="38"/>
      <c r="G1618" s="359"/>
      <c r="H1618" s="356">
        <v>45971.781273148146</v>
      </c>
      <c r="I1618" s="41"/>
      <c r="J1618" s="41"/>
      <c r="K1618" s="358"/>
      <c r="L1618" s="357">
        <v>1178100</v>
      </c>
      <c r="M1618" s="360">
        <v>45962</v>
      </c>
    </row>
    <row r="1619" spans="1:13" ht="38.25" x14ac:dyDescent="0.2">
      <c r="A1619" s="358"/>
      <c r="B1619" s="352" t="s">
        <v>2341</v>
      </c>
      <c r="C1619" s="352" t="s">
        <v>1562</v>
      </c>
      <c r="D1619" s="352" t="s">
        <v>86</v>
      </c>
      <c r="E1619" s="358"/>
      <c r="F1619" s="38"/>
      <c r="G1619" s="359"/>
      <c r="H1619" s="356">
        <v>45971.641157407408</v>
      </c>
      <c r="I1619" s="41"/>
      <c r="J1619" s="41"/>
      <c r="K1619" s="358"/>
      <c r="L1619" s="357">
        <v>1696671.06</v>
      </c>
      <c r="M1619" s="360">
        <v>45962</v>
      </c>
    </row>
    <row r="1620" spans="1:13" ht="38.25" x14ac:dyDescent="0.2">
      <c r="A1620" s="358"/>
      <c r="B1620" s="352" t="s">
        <v>2342</v>
      </c>
      <c r="C1620" s="352" t="s">
        <v>1562</v>
      </c>
      <c r="D1620" s="352" t="s">
        <v>86</v>
      </c>
      <c r="E1620" s="358"/>
      <c r="F1620" s="38"/>
      <c r="G1620" s="359"/>
      <c r="H1620" s="356">
        <v>45971.534641203703</v>
      </c>
      <c r="I1620" s="41"/>
      <c r="J1620" s="41"/>
      <c r="K1620" s="358"/>
      <c r="L1620" s="357">
        <v>2391900</v>
      </c>
      <c r="M1620" s="360">
        <v>45962</v>
      </c>
    </row>
    <row r="1621" spans="1:13" ht="38.25" x14ac:dyDescent="0.2">
      <c r="A1621" s="358"/>
      <c r="B1621" s="351" t="s">
        <v>2343</v>
      </c>
      <c r="C1621" s="352" t="s">
        <v>1562</v>
      </c>
      <c r="D1621" s="352" t="s">
        <v>86</v>
      </c>
      <c r="E1621" s="358"/>
      <c r="F1621" s="38"/>
      <c r="G1621" s="359"/>
      <c r="H1621" s="354">
        <v>45971.498807870368</v>
      </c>
      <c r="I1621" s="41"/>
      <c r="J1621" s="41"/>
      <c r="K1621" s="358"/>
      <c r="L1621" s="355">
        <v>999999.84</v>
      </c>
      <c r="M1621" s="360">
        <v>45962</v>
      </c>
    </row>
    <row r="1622" spans="1:13" ht="38.25" x14ac:dyDescent="0.2">
      <c r="A1622" s="358"/>
      <c r="B1622" s="352" t="s">
        <v>2344</v>
      </c>
      <c r="C1622" s="352" t="s">
        <v>1562</v>
      </c>
      <c r="D1622" s="352" t="s">
        <v>86</v>
      </c>
      <c r="E1622" s="358"/>
      <c r="F1622" s="38"/>
      <c r="G1622" s="359"/>
      <c r="H1622" s="356">
        <v>45971.476238425923</v>
      </c>
      <c r="I1622" s="41"/>
      <c r="J1622" s="41"/>
      <c r="K1622" s="358"/>
      <c r="L1622" s="357">
        <v>4760000</v>
      </c>
      <c r="M1622" s="360">
        <v>45962</v>
      </c>
    </row>
    <row r="1623" spans="1:13" x14ac:dyDescent="0.2">
      <c r="A1623" s="358"/>
      <c r="B1623" s="351" t="s">
        <v>2345</v>
      </c>
      <c r="C1623" s="351" t="s">
        <v>42</v>
      </c>
      <c r="D1623" s="121" t="s">
        <v>42</v>
      </c>
      <c r="E1623" s="358"/>
      <c r="F1623" s="38"/>
      <c r="G1623" s="359"/>
      <c r="H1623" s="354">
        <v>45971.444039351853</v>
      </c>
      <c r="I1623" s="41"/>
      <c r="J1623" s="41"/>
      <c r="K1623" s="358"/>
      <c r="L1623" s="355">
        <v>1356957</v>
      </c>
      <c r="M1623" s="360">
        <v>45962</v>
      </c>
    </row>
    <row r="1624" spans="1:13" ht="38.25" x14ac:dyDescent="0.2">
      <c r="A1624" s="358"/>
      <c r="B1624" s="352" t="s">
        <v>2346</v>
      </c>
      <c r="C1624" s="352" t="s">
        <v>1562</v>
      </c>
      <c r="D1624" s="352" t="s">
        <v>86</v>
      </c>
      <c r="E1624" s="358"/>
      <c r="F1624" s="38"/>
      <c r="G1624" s="359"/>
      <c r="H1624" s="356">
        <v>45971.408194444448</v>
      </c>
      <c r="I1624" s="41"/>
      <c r="J1624" s="41"/>
      <c r="K1624" s="358"/>
      <c r="L1624" s="357">
        <v>1380400</v>
      </c>
      <c r="M1624" s="360">
        <v>45962</v>
      </c>
    </row>
    <row r="1625" spans="1:13" ht="38.25" x14ac:dyDescent="0.2">
      <c r="A1625" s="358"/>
      <c r="B1625" s="351" t="s">
        <v>2347</v>
      </c>
      <c r="C1625" s="352" t="s">
        <v>1562</v>
      </c>
      <c r="D1625" s="352" t="s">
        <v>86</v>
      </c>
      <c r="E1625" s="358"/>
      <c r="F1625" s="38"/>
      <c r="G1625" s="359"/>
      <c r="H1625" s="354">
        <v>45971.407685185186</v>
      </c>
      <c r="I1625" s="41"/>
      <c r="J1625" s="41"/>
      <c r="K1625" s="358"/>
      <c r="L1625" s="355">
        <v>1275680</v>
      </c>
      <c r="M1625" s="360">
        <v>45962</v>
      </c>
    </row>
    <row r="1626" spans="1:13" ht="38.25" x14ac:dyDescent="0.2">
      <c r="A1626" s="358"/>
      <c r="B1626" s="352" t="s">
        <v>2348</v>
      </c>
      <c r="C1626" s="352" t="s">
        <v>1562</v>
      </c>
      <c r="D1626" s="352" t="s">
        <v>86</v>
      </c>
      <c r="E1626" s="358"/>
      <c r="F1626" s="38"/>
      <c r="G1626" s="359"/>
      <c r="H1626" s="356">
        <v>45971.340185185189</v>
      </c>
      <c r="I1626" s="41"/>
      <c r="J1626" s="41"/>
      <c r="K1626" s="358"/>
      <c r="L1626" s="357">
        <v>455770</v>
      </c>
      <c r="M1626" s="360">
        <v>45962</v>
      </c>
    </row>
    <row r="1627" spans="1:13" ht="38.25" x14ac:dyDescent="0.2">
      <c r="A1627" s="358"/>
      <c r="B1627" s="351" t="s">
        <v>2349</v>
      </c>
      <c r="C1627" s="352" t="s">
        <v>1562</v>
      </c>
      <c r="D1627" s="352" t="s">
        <v>86</v>
      </c>
      <c r="E1627" s="358"/>
      <c r="F1627" s="38"/>
      <c r="G1627" s="359"/>
      <c r="H1627" s="354">
        <v>45970.588472222225</v>
      </c>
      <c r="I1627" s="41"/>
      <c r="J1627" s="41"/>
      <c r="K1627" s="358"/>
      <c r="L1627" s="355">
        <v>4955007.68</v>
      </c>
      <c r="M1627" s="360">
        <v>45962</v>
      </c>
    </row>
    <row r="1628" spans="1:13" ht="38.25" x14ac:dyDescent="0.2">
      <c r="A1628" s="358"/>
      <c r="B1628" s="352" t="s">
        <v>2350</v>
      </c>
      <c r="C1628" s="352" t="s">
        <v>1562</v>
      </c>
      <c r="D1628" s="352" t="s">
        <v>86</v>
      </c>
      <c r="E1628" s="358"/>
      <c r="F1628" s="38"/>
      <c r="G1628" s="359"/>
      <c r="H1628" s="356">
        <v>45970.575613425928</v>
      </c>
      <c r="I1628" s="41"/>
      <c r="J1628" s="41"/>
      <c r="K1628" s="358"/>
      <c r="L1628" s="357">
        <v>1082900</v>
      </c>
      <c r="M1628" s="360">
        <v>45962</v>
      </c>
    </row>
    <row r="1629" spans="1:13" ht="38.25" x14ac:dyDescent="0.2">
      <c r="A1629" s="358"/>
      <c r="B1629" s="351" t="s">
        <v>2351</v>
      </c>
      <c r="C1629" s="352" t="s">
        <v>1562</v>
      </c>
      <c r="D1629" s="352" t="s">
        <v>86</v>
      </c>
      <c r="E1629" s="358"/>
      <c r="F1629" s="38"/>
      <c r="G1629" s="359"/>
      <c r="H1629" s="354">
        <v>45969.510613425926</v>
      </c>
      <c r="I1629" s="41"/>
      <c r="J1629" s="41"/>
      <c r="K1629" s="358"/>
      <c r="L1629" s="355">
        <v>519792</v>
      </c>
      <c r="M1629" s="360">
        <v>45962</v>
      </c>
    </row>
    <row r="1630" spans="1:13" x14ac:dyDescent="0.2">
      <c r="A1630" s="358"/>
      <c r="B1630" s="352" t="s">
        <v>2352</v>
      </c>
      <c r="C1630" s="352" t="s">
        <v>0</v>
      </c>
      <c r="D1630" s="352" t="s">
        <v>0</v>
      </c>
      <c r="E1630" s="358"/>
      <c r="F1630" s="38"/>
      <c r="G1630" s="359"/>
      <c r="H1630" s="356">
        <v>45969.442881944444</v>
      </c>
      <c r="I1630" s="41"/>
      <c r="J1630" s="41"/>
      <c r="K1630" s="358"/>
      <c r="L1630" s="357">
        <v>690200</v>
      </c>
      <c r="M1630" s="360">
        <v>45962</v>
      </c>
    </row>
    <row r="1631" spans="1:13" x14ac:dyDescent="0.2">
      <c r="A1631" s="358"/>
      <c r="B1631" s="351" t="s">
        <v>2353</v>
      </c>
      <c r="C1631" s="352" t="s">
        <v>0</v>
      </c>
      <c r="D1631" s="352" t="s">
        <v>0</v>
      </c>
      <c r="E1631" s="358"/>
      <c r="F1631" s="38"/>
      <c r="G1631" s="359"/>
      <c r="H1631" s="354">
        <v>45968.701388888891</v>
      </c>
      <c r="I1631" s="41"/>
      <c r="J1631" s="41"/>
      <c r="K1631" s="358"/>
      <c r="L1631" s="355">
        <v>20146343</v>
      </c>
      <c r="M1631" s="360">
        <v>45962</v>
      </c>
    </row>
    <row r="1632" spans="1:13" ht="38.25" x14ac:dyDescent="0.2">
      <c r="A1632" s="358"/>
      <c r="B1632" s="352" t="s">
        <v>2354</v>
      </c>
      <c r="C1632" s="352" t="s">
        <v>1562</v>
      </c>
      <c r="D1632" s="352" t="s">
        <v>86</v>
      </c>
      <c r="E1632" s="358"/>
      <c r="F1632" s="38"/>
      <c r="G1632" s="359"/>
      <c r="H1632" s="356">
        <v>45968.694641203707</v>
      </c>
      <c r="I1632" s="41"/>
      <c r="J1632" s="41"/>
      <c r="K1632" s="358"/>
      <c r="L1632" s="357">
        <v>430540.81</v>
      </c>
      <c r="M1632" s="360">
        <v>45962</v>
      </c>
    </row>
    <row r="1633" spans="1:13" ht="38.25" x14ac:dyDescent="0.2">
      <c r="A1633" s="358"/>
      <c r="B1633" s="351" t="s">
        <v>2355</v>
      </c>
      <c r="C1633" s="352" t="s">
        <v>1562</v>
      </c>
      <c r="D1633" s="352" t="s">
        <v>86</v>
      </c>
      <c r="E1633" s="358"/>
      <c r="F1633" s="38"/>
      <c r="G1633" s="359"/>
      <c r="H1633" s="354">
        <v>45968.660451388889</v>
      </c>
      <c r="I1633" s="41"/>
      <c r="J1633" s="41"/>
      <c r="K1633" s="358"/>
      <c r="L1633" s="355">
        <v>339999.66</v>
      </c>
      <c r="M1633" s="360">
        <v>45962</v>
      </c>
    </row>
    <row r="1634" spans="1:13" ht="38.25" x14ac:dyDescent="0.2">
      <c r="A1634" s="358"/>
      <c r="B1634" s="352" t="s">
        <v>2356</v>
      </c>
      <c r="C1634" s="351" t="s">
        <v>1565</v>
      </c>
      <c r="D1634" s="352" t="s">
        <v>86</v>
      </c>
      <c r="E1634" s="358"/>
      <c r="F1634" s="38"/>
      <c r="G1634" s="359"/>
      <c r="H1634" s="356">
        <v>45968.654814814814</v>
      </c>
      <c r="I1634" s="41"/>
      <c r="J1634" s="41"/>
      <c r="K1634" s="358"/>
      <c r="L1634" s="357">
        <v>297582</v>
      </c>
      <c r="M1634" s="360">
        <v>45962</v>
      </c>
    </row>
    <row r="1635" spans="1:13" ht="38.25" x14ac:dyDescent="0.2">
      <c r="A1635" s="358"/>
      <c r="B1635" s="351" t="s">
        <v>2357</v>
      </c>
      <c r="C1635" s="352" t="s">
        <v>1562</v>
      </c>
      <c r="D1635" s="352" t="s">
        <v>86</v>
      </c>
      <c r="E1635" s="358"/>
      <c r="F1635" s="38"/>
      <c r="G1635" s="359"/>
      <c r="H1635" s="354">
        <v>45968.644583333335</v>
      </c>
      <c r="I1635" s="41"/>
      <c r="J1635" s="41"/>
      <c r="K1635" s="358"/>
      <c r="L1635" s="355">
        <v>6414100</v>
      </c>
      <c r="M1635" s="360">
        <v>45962</v>
      </c>
    </row>
    <row r="1636" spans="1:13" ht="38.25" x14ac:dyDescent="0.2">
      <c r="A1636" s="358"/>
      <c r="B1636" s="352" t="s">
        <v>2358</v>
      </c>
      <c r="C1636" s="352" t="s">
        <v>1562</v>
      </c>
      <c r="D1636" s="352" t="s">
        <v>86</v>
      </c>
      <c r="E1636" s="358"/>
      <c r="F1636" s="38"/>
      <c r="G1636" s="359"/>
      <c r="H1636" s="356">
        <v>45968.644166666665</v>
      </c>
      <c r="I1636" s="41"/>
      <c r="J1636" s="41"/>
      <c r="K1636" s="358"/>
      <c r="L1636" s="357">
        <v>374999.94</v>
      </c>
      <c r="M1636" s="360">
        <v>45962</v>
      </c>
    </row>
    <row r="1637" spans="1:13" ht="38.25" x14ac:dyDescent="0.2">
      <c r="A1637" s="358"/>
      <c r="B1637" s="351" t="s">
        <v>2359</v>
      </c>
      <c r="C1637" s="352" t="s">
        <v>1562</v>
      </c>
      <c r="D1637" s="352" t="s">
        <v>86</v>
      </c>
      <c r="E1637" s="358"/>
      <c r="F1637" s="38"/>
      <c r="G1637" s="359"/>
      <c r="H1637" s="354">
        <v>45968.639537037037</v>
      </c>
      <c r="I1637" s="41"/>
      <c r="J1637" s="41"/>
      <c r="K1637" s="358"/>
      <c r="L1637" s="355">
        <v>952000</v>
      </c>
      <c r="M1637" s="360">
        <v>45962</v>
      </c>
    </row>
    <row r="1638" spans="1:13" ht="38.25" x14ac:dyDescent="0.2">
      <c r="A1638" s="358"/>
      <c r="B1638" s="352" t="s">
        <v>2360</v>
      </c>
      <c r="C1638" s="352" t="s">
        <v>1562</v>
      </c>
      <c r="D1638" s="352" t="s">
        <v>86</v>
      </c>
      <c r="E1638" s="358"/>
      <c r="F1638" s="38"/>
      <c r="G1638" s="359"/>
      <c r="H1638" s="356">
        <v>45968.541446759256</v>
      </c>
      <c r="I1638" s="41"/>
      <c r="J1638" s="41"/>
      <c r="K1638" s="358"/>
      <c r="L1638" s="357">
        <v>2990541.4</v>
      </c>
      <c r="M1638" s="360">
        <v>45962</v>
      </c>
    </row>
    <row r="1639" spans="1:13" ht="38.25" x14ac:dyDescent="0.2">
      <c r="A1639" s="358"/>
      <c r="B1639" s="351" t="s">
        <v>2361</v>
      </c>
      <c r="C1639" s="352" t="s">
        <v>1562</v>
      </c>
      <c r="D1639" s="352" t="s">
        <v>86</v>
      </c>
      <c r="E1639" s="358"/>
      <c r="F1639" s="38"/>
      <c r="G1639" s="359"/>
      <c r="H1639" s="354">
        <v>45968.523969907408</v>
      </c>
      <c r="I1639" s="41"/>
      <c r="J1639" s="41"/>
      <c r="K1639" s="358"/>
      <c r="L1639" s="355">
        <v>509999.49</v>
      </c>
      <c r="M1639" s="360">
        <v>45962</v>
      </c>
    </row>
    <row r="1640" spans="1:13" ht="38.25" x14ac:dyDescent="0.2">
      <c r="A1640" s="358"/>
      <c r="B1640" s="352" t="s">
        <v>2362</v>
      </c>
      <c r="C1640" s="351" t="s">
        <v>1565</v>
      </c>
      <c r="D1640" s="352" t="s">
        <v>86</v>
      </c>
      <c r="E1640" s="358"/>
      <c r="F1640" s="38"/>
      <c r="G1640" s="359"/>
      <c r="H1640" s="356">
        <v>45968.488263888888</v>
      </c>
      <c r="I1640" s="41"/>
      <c r="J1640" s="41"/>
      <c r="K1640" s="358"/>
      <c r="L1640" s="357">
        <v>764705.9</v>
      </c>
      <c r="M1640" s="360">
        <v>45962</v>
      </c>
    </row>
    <row r="1641" spans="1:13" ht="38.25" x14ac:dyDescent="0.2">
      <c r="A1641" s="358"/>
      <c r="B1641" s="351" t="s">
        <v>2363</v>
      </c>
      <c r="C1641" s="351" t="s">
        <v>1565</v>
      </c>
      <c r="D1641" s="352" t="s">
        <v>86</v>
      </c>
      <c r="E1641" s="358"/>
      <c r="F1641" s="38"/>
      <c r="G1641" s="359"/>
      <c r="H1641" s="354">
        <v>45968.478680555556</v>
      </c>
      <c r="I1641" s="41"/>
      <c r="J1641" s="41"/>
      <c r="K1641" s="358"/>
      <c r="L1641" s="355">
        <v>4224000</v>
      </c>
      <c r="M1641" s="360">
        <v>45962</v>
      </c>
    </row>
    <row r="1642" spans="1:13" ht="38.25" x14ac:dyDescent="0.2">
      <c r="A1642" s="358"/>
      <c r="B1642" s="352" t="s">
        <v>2364</v>
      </c>
      <c r="C1642" s="352" t="s">
        <v>1562</v>
      </c>
      <c r="D1642" s="352" t="s">
        <v>86</v>
      </c>
      <c r="E1642" s="358"/>
      <c r="F1642" s="38"/>
      <c r="G1642" s="359"/>
      <c r="H1642" s="356">
        <v>45968.474409722221</v>
      </c>
      <c r="I1642" s="41"/>
      <c r="J1642" s="41"/>
      <c r="K1642" s="358"/>
      <c r="L1642" s="357">
        <v>574944.93000000005</v>
      </c>
      <c r="M1642" s="360">
        <v>45962</v>
      </c>
    </row>
    <row r="1643" spans="1:13" ht="38.25" x14ac:dyDescent="0.2">
      <c r="A1643" s="358"/>
      <c r="B1643" s="352" t="s">
        <v>2365</v>
      </c>
      <c r="C1643" s="352" t="s">
        <v>1562</v>
      </c>
      <c r="D1643" s="352" t="s">
        <v>86</v>
      </c>
      <c r="E1643" s="358"/>
      <c r="F1643" s="38"/>
      <c r="G1643" s="359"/>
      <c r="H1643" s="356">
        <v>45968.399710648147</v>
      </c>
      <c r="I1643" s="41"/>
      <c r="J1643" s="41"/>
      <c r="K1643" s="358"/>
      <c r="L1643" s="357">
        <v>2284800</v>
      </c>
      <c r="M1643" s="360">
        <v>45962</v>
      </c>
    </row>
    <row r="1644" spans="1:13" ht="38.25" x14ac:dyDescent="0.2">
      <c r="A1644" s="358"/>
      <c r="B1644" s="351" t="s">
        <v>2366</v>
      </c>
      <c r="C1644" s="352" t="s">
        <v>1562</v>
      </c>
      <c r="D1644" s="352" t="s">
        <v>86</v>
      </c>
      <c r="E1644" s="358"/>
      <c r="F1644" s="38"/>
      <c r="G1644" s="359"/>
      <c r="H1644" s="354">
        <v>45968.399178240739</v>
      </c>
      <c r="I1644" s="41"/>
      <c r="J1644" s="41"/>
      <c r="K1644" s="358"/>
      <c r="L1644" s="355">
        <v>2208164</v>
      </c>
      <c r="M1644" s="360">
        <v>45962</v>
      </c>
    </row>
    <row r="1645" spans="1:13" ht="38.25" x14ac:dyDescent="0.2">
      <c r="A1645" s="358"/>
      <c r="B1645" s="352" t="s">
        <v>2367</v>
      </c>
      <c r="C1645" s="352" t="s">
        <v>1562</v>
      </c>
      <c r="D1645" s="352" t="s">
        <v>86</v>
      </c>
      <c r="E1645" s="358"/>
      <c r="F1645" s="38"/>
      <c r="G1645" s="359"/>
      <c r="H1645" s="356">
        <v>45967.756307870368</v>
      </c>
      <c r="I1645" s="41"/>
      <c r="J1645" s="41"/>
      <c r="K1645" s="358"/>
      <c r="L1645" s="357">
        <v>587741</v>
      </c>
      <c r="M1645" s="360">
        <v>45962</v>
      </c>
    </row>
    <row r="1646" spans="1:13" ht="38.25" x14ac:dyDescent="0.2">
      <c r="A1646" s="358"/>
      <c r="B1646" s="351" t="s">
        <v>2368</v>
      </c>
      <c r="C1646" s="352" t="s">
        <v>1562</v>
      </c>
      <c r="D1646" s="352" t="s">
        <v>86</v>
      </c>
      <c r="E1646" s="358"/>
      <c r="F1646" s="38"/>
      <c r="G1646" s="359"/>
      <c r="H1646" s="354">
        <v>45967.742025462961</v>
      </c>
      <c r="I1646" s="41"/>
      <c r="J1646" s="41"/>
      <c r="K1646" s="358"/>
      <c r="L1646" s="355">
        <v>242760</v>
      </c>
      <c r="M1646" s="360">
        <v>45962</v>
      </c>
    </row>
    <row r="1647" spans="1:13" ht="38.25" x14ac:dyDescent="0.2">
      <c r="A1647" s="358"/>
      <c r="B1647" s="352" t="s">
        <v>2369</v>
      </c>
      <c r="C1647" s="352" t="s">
        <v>1562</v>
      </c>
      <c r="D1647" s="352" t="s">
        <v>86</v>
      </c>
      <c r="E1647" s="358"/>
      <c r="F1647" s="38"/>
      <c r="G1647" s="359"/>
      <c r="H1647" s="356">
        <v>45967.729907407411</v>
      </c>
      <c r="I1647" s="41"/>
      <c r="J1647" s="41"/>
      <c r="K1647" s="358"/>
      <c r="L1647" s="357">
        <v>1117745.58</v>
      </c>
      <c r="M1647" s="360">
        <v>45962</v>
      </c>
    </row>
    <row r="1648" spans="1:13" ht="38.25" x14ac:dyDescent="0.2">
      <c r="A1648" s="358"/>
      <c r="B1648" s="351" t="s">
        <v>2370</v>
      </c>
      <c r="C1648" s="352" t="s">
        <v>1562</v>
      </c>
      <c r="D1648" s="352" t="s">
        <v>86</v>
      </c>
      <c r="E1648" s="358"/>
      <c r="F1648" s="38"/>
      <c r="G1648" s="359"/>
      <c r="H1648" s="354">
        <v>45967.728136574071</v>
      </c>
      <c r="I1648" s="41"/>
      <c r="J1648" s="41"/>
      <c r="K1648" s="358"/>
      <c r="L1648" s="355">
        <v>1031849</v>
      </c>
      <c r="M1648" s="360">
        <v>45962</v>
      </c>
    </row>
    <row r="1649" spans="1:13" ht="38.25" x14ac:dyDescent="0.2">
      <c r="A1649" s="358"/>
      <c r="B1649" s="352" t="s">
        <v>2371</v>
      </c>
      <c r="C1649" s="352" t="s">
        <v>1562</v>
      </c>
      <c r="D1649" s="352" t="s">
        <v>86</v>
      </c>
      <c r="E1649" s="358"/>
      <c r="F1649" s="38"/>
      <c r="G1649" s="359"/>
      <c r="H1649" s="356">
        <v>45967.687013888892</v>
      </c>
      <c r="I1649" s="41"/>
      <c r="J1649" s="41"/>
      <c r="K1649" s="358"/>
      <c r="L1649" s="357">
        <v>1231650</v>
      </c>
      <c r="M1649" s="360">
        <v>45962</v>
      </c>
    </row>
    <row r="1650" spans="1:13" ht="38.25" x14ac:dyDescent="0.2">
      <c r="A1650" s="358"/>
      <c r="B1650" s="351" t="s">
        <v>2372</v>
      </c>
      <c r="C1650" s="351" t="s">
        <v>1565</v>
      </c>
      <c r="D1650" s="352" t="s">
        <v>86</v>
      </c>
      <c r="E1650" s="358"/>
      <c r="F1650" s="38"/>
      <c r="G1650" s="359"/>
      <c r="H1650" s="354">
        <v>45967.674097222225</v>
      </c>
      <c r="I1650" s="41"/>
      <c r="J1650" s="41"/>
      <c r="K1650" s="358"/>
      <c r="L1650" s="355">
        <v>247449</v>
      </c>
      <c r="M1650" s="360">
        <v>45962</v>
      </c>
    </row>
    <row r="1651" spans="1:13" x14ac:dyDescent="0.2">
      <c r="A1651" s="358"/>
      <c r="B1651" s="352" t="s">
        <v>2373</v>
      </c>
      <c r="C1651" s="351" t="s">
        <v>42</v>
      </c>
      <c r="D1651" s="121" t="s">
        <v>42</v>
      </c>
      <c r="E1651" s="358"/>
      <c r="F1651" s="38"/>
      <c r="G1651" s="359"/>
      <c r="H1651" s="356">
        <v>45967.664976851855</v>
      </c>
      <c r="I1651" s="41"/>
      <c r="J1651" s="41"/>
      <c r="K1651" s="358"/>
      <c r="L1651" s="357">
        <v>22.015000000000001</v>
      </c>
      <c r="M1651" s="360">
        <v>45962</v>
      </c>
    </row>
    <row r="1652" spans="1:13" ht="38.25" x14ac:dyDescent="0.2">
      <c r="A1652" s="358"/>
      <c r="B1652" s="351" t="s">
        <v>2374</v>
      </c>
      <c r="C1652" s="352" t="s">
        <v>1562</v>
      </c>
      <c r="D1652" s="352" t="s">
        <v>86</v>
      </c>
      <c r="E1652" s="358"/>
      <c r="F1652" s="38"/>
      <c r="G1652" s="359"/>
      <c r="H1652" s="354">
        <v>45967.635555555556</v>
      </c>
      <c r="I1652" s="41"/>
      <c r="J1652" s="41"/>
      <c r="K1652" s="358"/>
      <c r="L1652" s="355">
        <v>1574370</v>
      </c>
      <c r="M1652" s="360">
        <v>45962</v>
      </c>
    </row>
    <row r="1653" spans="1:13" ht="38.25" x14ac:dyDescent="0.2">
      <c r="A1653" s="358"/>
      <c r="B1653" s="352" t="s">
        <v>2375</v>
      </c>
      <c r="C1653" s="351" t="s">
        <v>1565</v>
      </c>
      <c r="D1653" s="352" t="s">
        <v>86</v>
      </c>
      <c r="E1653" s="358"/>
      <c r="F1653" s="38"/>
      <c r="G1653" s="359"/>
      <c r="H1653" s="356">
        <v>45967.571250000001</v>
      </c>
      <c r="I1653" s="41"/>
      <c r="J1653" s="41"/>
      <c r="K1653" s="358"/>
      <c r="L1653" s="357">
        <v>273994</v>
      </c>
      <c r="M1653" s="360">
        <v>45962</v>
      </c>
    </row>
    <row r="1654" spans="1:13" ht="38.25" x14ac:dyDescent="0.2">
      <c r="A1654" s="358"/>
      <c r="B1654" s="351" t="s">
        <v>2376</v>
      </c>
      <c r="C1654" s="352" t="s">
        <v>1562</v>
      </c>
      <c r="D1654" s="352" t="s">
        <v>86</v>
      </c>
      <c r="E1654" s="358"/>
      <c r="F1654" s="38"/>
      <c r="G1654" s="359"/>
      <c r="H1654" s="354">
        <v>45967.475474537037</v>
      </c>
      <c r="I1654" s="41"/>
      <c r="J1654" s="41"/>
      <c r="K1654" s="358"/>
      <c r="L1654" s="355">
        <v>4499986.1900000004</v>
      </c>
      <c r="M1654" s="360">
        <v>45962</v>
      </c>
    </row>
    <row r="1655" spans="1:13" x14ac:dyDescent="0.2">
      <c r="A1655" s="358"/>
      <c r="B1655" s="352" t="s">
        <v>2377</v>
      </c>
      <c r="C1655" s="351" t="s">
        <v>42</v>
      </c>
      <c r="D1655" s="121" t="s">
        <v>42</v>
      </c>
      <c r="E1655" s="358"/>
      <c r="F1655" s="38"/>
      <c r="G1655" s="359"/>
      <c r="H1655" s="356">
        <v>45967.442442129628</v>
      </c>
      <c r="I1655" s="41"/>
      <c r="J1655" s="41"/>
      <c r="K1655" s="358"/>
      <c r="L1655" s="357">
        <v>607126.1</v>
      </c>
      <c r="M1655" s="360">
        <v>45962</v>
      </c>
    </row>
    <row r="1656" spans="1:13" ht="38.25" x14ac:dyDescent="0.2">
      <c r="A1656" s="358"/>
      <c r="B1656" s="351" t="s">
        <v>2378</v>
      </c>
      <c r="C1656" s="352" t="s">
        <v>1562</v>
      </c>
      <c r="D1656" s="352" t="s">
        <v>86</v>
      </c>
      <c r="E1656" s="358"/>
      <c r="F1656" s="38"/>
      <c r="G1656" s="359"/>
      <c r="H1656" s="354">
        <v>45966.569374999999</v>
      </c>
      <c r="I1656" s="41"/>
      <c r="J1656" s="41"/>
      <c r="K1656" s="358"/>
      <c r="L1656" s="355">
        <v>4998000</v>
      </c>
      <c r="M1656" s="360">
        <v>45962</v>
      </c>
    </row>
    <row r="1657" spans="1:13" ht="38.25" x14ac:dyDescent="0.2">
      <c r="A1657" s="358"/>
      <c r="B1657" s="352" t="s">
        <v>2379</v>
      </c>
      <c r="C1657" s="352" t="s">
        <v>1562</v>
      </c>
      <c r="D1657" s="352" t="s">
        <v>86</v>
      </c>
      <c r="E1657" s="358"/>
      <c r="F1657" s="38"/>
      <c r="G1657" s="359"/>
      <c r="H1657" s="356">
        <v>45966.524178240739</v>
      </c>
      <c r="I1657" s="41"/>
      <c r="J1657" s="41"/>
      <c r="K1657" s="358"/>
      <c r="L1657" s="357">
        <v>1598170</v>
      </c>
      <c r="M1657" s="360">
        <v>45962</v>
      </c>
    </row>
    <row r="1658" spans="1:13" ht="38.25" x14ac:dyDescent="0.2">
      <c r="A1658" s="358"/>
      <c r="B1658" s="351" t="s">
        <v>2380</v>
      </c>
      <c r="C1658" s="352" t="s">
        <v>1562</v>
      </c>
      <c r="D1658" s="352" t="s">
        <v>86</v>
      </c>
      <c r="E1658" s="358"/>
      <c r="F1658" s="38"/>
      <c r="G1658" s="359"/>
      <c r="H1658" s="354">
        <v>45966.519224537034</v>
      </c>
      <c r="I1658" s="41"/>
      <c r="J1658" s="41"/>
      <c r="K1658" s="358"/>
      <c r="L1658" s="355">
        <v>1404200</v>
      </c>
      <c r="M1658" s="360">
        <v>45962</v>
      </c>
    </row>
    <row r="1659" spans="1:13" ht="38.25" x14ac:dyDescent="0.2">
      <c r="A1659" s="358"/>
      <c r="B1659" s="352" t="s">
        <v>2381</v>
      </c>
      <c r="C1659" s="352" t="s">
        <v>1562</v>
      </c>
      <c r="D1659" s="352" t="s">
        <v>86</v>
      </c>
      <c r="E1659" s="358"/>
      <c r="F1659" s="38"/>
      <c r="G1659" s="359"/>
      <c r="H1659" s="356">
        <v>45966.515335648146</v>
      </c>
      <c r="I1659" s="41"/>
      <c r="J1659" s="41"/>
      <c r="K1659" s="358"/>
      <c r="L1659" s="357">
        <v>399999.46</v>
      </c>
      <c r="M1659" s="360">
        <v>45962</v>
      </c>
    </row>
    <row r="1660" spans="1:13" ht="38.25" x14ac:dyDescent="0.2">
      <c r="A1660" s="358"/>
      <c r="B1660" s="351" t="s">
        <v>2382</v>
      </c>
      <c r="C1660" s="352" t="s">
        <v>1562</v>
      </c>
      <c r="D1660" s="352" t="s">
        <v>86</v>
      </c>
      <c r="E1660" s="358"/>
      <c r="F1660" s="38"/>
      <c r="G1660" s="359"/>
      <c r="H1660" s="354">
        <v>45966.507870370369</v>
      </c>
      <c r="I1660" s="41"/>
      <c r="J1660" s="41"/>
      <c r="K1660" s="358"/>
      <c r="L1660" s="355">
        <v>1013880</v>
      </c>
      <c r="M1660" s="360">
        <v>45962</v>
      </c>
    </row>
    <row r="1661" spans="1:13" ht="38.25" x14ac:dyDescent="0.2">
      <c r="A1661" s="358"/>
      <c r="B1661" s="352" t="s">
        <v>2383</v>
      </c>
      <c r="C1661" s="352" t="s">
        <v>1562</v>
      </c>
      <c r="D1661" s="352" t="s">
        <v>86</v>
      </c>
      <c r="E1661" s="358"/>
      <c r="F1661" s="38"/>
      <c r="G1661" s="359"/>
      <c r="H1661" s="356">
        <v>45966.507476851853</v>
      </c>
      <c r="I1661" s="41"/>
      <c r="J1661" s="41"/>
      <c r="K1661" s="358"/>
      <c r="L1661" s="357">
        <v>317730</v>
      </c>
      <c r="M1661" s="360">
        <v>45962</v>
      </c>
    </row>
    <row r="1662" spans="1:13" ht="38.25" x14ac:dyDescent="0.2">
      <c r="A1662" s="358"/>
      <c r="B1662" s="351" t="s">
        <v>2384</v>
      </c>
      <c r="C1662" s="352" t="s">
        <v>1562</v>
      </c>
      <c r="D1662" s="352" t="s">
        <v>86</v>
      </c>
      <c r="E1662" s="358"/>
      <c r="F1662" s="38"/>
      <c r="G1662" s="359"/>
      <c r="H1662" s="354">
        <v>45966.446458333332</v>
      </c>
      <c r="I1662" s="41"/>
      <c r="J1662" s="41"/>
      <c r="K1662" s="358"/>
      <c r="L1662" s="355">
        <v>879538.52</v>
      </c>
      <c r="M1662" s="360">
        <v>45962</v>
      </c>
    </row>
    <row r="1663" spans="1:13" ht="38.25" x14ac:dyDescent="0.2">
      <c r="A1663" s="358"/>
      <c r="B1663" s="352" t="s">
        <v>2385</v>
      </c>
      <c r="C1663" s="352" t="s">
        <v>1562</v>
      </c>
      <c r="D1663" s="352" t="s">
        <v>86</v>
      </c>
      <c r="E1663" s="358"/>
      <c r="F1663" s="38"/>
      <c r="G1663" s="359"/>
      <c r="H1663" s="356">
        <v>45966.433148148149</v>
      </c>
      <c r="I1663" s="41"/>
      <c r="J1663" s="41"/>
      <c r="K1663" s="358"/>
      <c r="L1663" s="357">
        <v>969463.25</v>
      </c>
      <c r="M1663" s="360">
        <v>45962</v>
      </c>
    </row>
    <row r="1664" spans="1:13" ht="38.25" x14ac:dyDescent="0.2">
      <c r="A1664" s="358"/>
      <c r="B1664" s="351" t="s">
        <v>2386</v>
      </c>
      <c r="C1664" s="352" t="s">
        <v>1562</v>
      </c>
      <c r="D1664" s="352" t="s">
        <v>86</v>
      </c>
      <c r="E1664" s="358"/>
      <c r="F1664" s="38"/>
      <c r="G1664" s="359"/>
      <c r="H1664" s="354">
        <v>45966.409282407411</v>
      </c>
      <c r="I1664" s="41"/>
      <c r="J1664" s="41"/>
      <c r="K1664" s="358"/>
      <c r="L1664" s="355">
        <v>357000</v>
      </c>
      <c r="M1664" s="360">
        <v>45962</v>
      </c>
    </row>
    <row r="1665" spans="1:13" ht="38.25" x14ac:dyDescent="0.2">
      <c r="A1665" s="358"/>
      <c r="B1665" s="351" t="s">
        <v>2387</v>
      </c>
      <c r="C1665" s="352" t="s">
        <v>1562</v>
      </c>
      <c r="D1665" s="352" t="s">
        <v>86</v>
      </c>
      <c r="E1665" s="358"/>
      <c r="F1665" s="38"/>
      <c r="G1665" s="359"/>
      <c r="H1665" s="354">
        <v>45966.368298611109</v>
      </c>
      <c r="I1665" s="41"/>
      <c r="J1665" s="41"/>
      <c r="K1665" s="358"/>
      <c r="L1665" s="355">
        <v>1834980</v>
      </c>
      <c r="M1665" s="360">
        <v>45962</v>
      </c>
    </row>
    <row r="1666" spans="1:13" ht="38.25" x14ac:dyDescent="0.2">
      <c r="A1666" s="358"/>
      <c r="B1666" s="352" t="s">
        <v>2388</v>
      </c>
      <c r="C1666" s="352" t="s">
        <v>1562</v>
      </c>
      <c r="D1666" s="352" t="s">
        <v>86</v>
      </c>
      <c r="E1666" s="358"/>
      <c r="F1666" s="38"/>
      <c r="G1666" s="359"/>
      <c r="H1666" s="356">
        <v>45965.764756944445</v>
      </c>
      <c r="I1666" s="41"/>
      <c r="J1666" s="41"/>
      <c r="K1666" s="358"/>
      <c r="L1666" s="357">
        <v>1190000</v>
      </c>
      <c r="M1666" s="360">
        <v>45962</v>
      </c>
    </row>
    <row r="1667" spans="1:13" x14ac:dyDescent="0.2">
      <c r="A1667" s="358"/>
      <c r="B1667" s="351" t="s">
        <v>2389</v>
      </c>
      <c r="C1667" s="352" t="s">
        <v>0</v>
      </c>
      <c r="D1667" s="352" t="s">
        <v>0</v>
      </c>
      <c r="E1667" s="358"/>
      <c r="F1667" s="38"/>
      <c r="G1667" s="359"/>
      <c r="H1667" s="354">
        <v>45965.726400462961</v>
      </c>
      <c r="I1667" s="41"/>
      <c r="J1667" s="41"/>
      <c r="K1667" s="358"/>
      <c r="L1667" s="355">
        <v>23599782.5</v>
      </c>
      <c r="M1667" s="360">
        <v>45962</v>
      </c>
    </row>
    <row r="1668" spans="1:13" ht="38.25" x14ac:dyDescent="0.2">
      <c r="A1668" s="358"/>
      <c r="B1668" s="352" t="s">
        <v>2390</v>
      </c>
      <c r="C1668" s="351" t="s">
        <v>1565</v>
      </c>
      <c r="D1668" s="352" t="s">
        <v>86</v>
      </c>
      <c r="E1668" s="358"/>
      <c r="F1668" s="38"/>
      <c r="G1668" s="359"/>
      <c r="H1668" s="356">
        <v>45965.708518518521</v>
      </c>
      <c r="I1668" s="41"/>
      <c r="J1668" s="41"/>
      <c r="K1668" s="358"/>
      <c r="L1668" s="357">
        <v>5344052</v>
      </c>
      <c r="M1668" s="360">
        <v>45962</v>
      </c>
    </row>
    <row r="1669" spans="1:13" ht="38.25" x14ac:dyDescent="0.2">
      <c r="A1669" s="358"/>
      <c r="B1669" s="351" t="s">
        <v>2391</v>
      </c>
      <c r="C1669" s="352" t="s">
        <v>1562</v>
      </c>
      <c r="D1669" s="352" t="s">
        <v>86</v>
      </c>
      <c r="E1669" s="358"/>
      <c r="F1669" s="38"/>
      <c r="G1669" s="359"/>
      <c r="H1669" s="354">
        <v>45965.708506944444</v>
      </c>
      <c r="I1669" s="41"/>
      <c r="J1669" s="41"/>
      <c r="K1669" s="358"/>
      <c r="L1669" s="355">
        <v>3196435.2</v>
      </c>
      <c r="M1669" s="360">
        <v>45962</v>
      </c>
    </row>
    <row r="1670" spans="1:13" ht="38.25" x14ac:dyDescent="0.2">
      <c r="A1670" s="358"/>
      <c r="B1670" s="352" t="s">
        <v>2392</v>
      </c>
      <c r="C1670" s="352" t="s">
        <v>1562</v>
      </c>
      <c r="D1670" s="352" t="s">
        <v>86</v>
      </c>
      <c r="E1670" s="358"/>
      <c r="F1670" s="38"/>
      <c r="G1670" s="359"/>
      <c r="H1670" s="356">
        <v>45965.699687499997</v>
      </c>
      <c r="I1670" s="41"/>
      <c r="J1670" s="41"/>
      <c r="K1670" s="358"/>
      <c r="L1670" s="357">
        <v>2902874.1</v>
      </c>
      <c r="M1670" s="360">
        <v>45962</v>
      </c>
    </row>
    <row r="1671" spans="1:13" ht="38.25" x14ac:dyDescent="0.2">
      <c r="A1671" s="358"/>
      <c r="B1671" s="351" t="s">
        <v>2393</v>
      </c>
      <c r="C1671" s="352" t="s">
        <v>1562</v>
      </c>
      <c r="D1671" s="352" t="s">
        <v>86</v>
      </c>
      <c r="E1671" s="358"/>
      <c r="F1671" s="38"/>
      <c r="G1671" s="359"/>
      <c r="H1671" s="354">
        <v>45965.680023148147</v>
      </c>
      <c r="I1671" s="41"/>
      <c r="J1671" s="41"/>
      <c r="K1671" s="358"/>
      <c r="L1671" s="355">
        <v>880600</v>
      </c>
      <c r="M1671" s="360">
        <v>45962</v>
      </c>
    </row>
    <row r="1672" spans="1:13" ht="38.25" x14ac:dyDescent="0.2">
      <c r="A1672" s="358"/>
      <c r="B1672" s="352" t="s">
        <v>2394</v>
      </c>
      <c r="C1672" s="352" t="s">
        <v>1562</v>
      </c>
      <c r="D1672" s="352" t="s">
        <v>86</v>
      </c>
      <c r="E1672" s="358"/>
      <c r="F1672" s="38"/>
      <c r="G1672" s="359"/>
      <c r="H1672" s="356">
        <v>45965.664560185185</v>
      </c>
      <c r="I1672" s="41"/>
      <c r="J1672" s="41"/>
      <c r="K1672" s="358"/>
      <c r="L1672" s="357">
        <v>1800232</v>
      </c>
      <c r="M1672" s="360">
        <v>45962</v>
      </c>
    </row>
    <row r="1673" spans="1:13" ht="38.25" x14ac:dyDescent="0.2">
      <c r="A1673" s="358"/>
      <c r="B1673" s="351" t="s">
        <v>2395</v>
      </c>
      <c r="C1673" s="352" t="s">
        <v>1562</v>
      </c>
      <c r="D1673" s="352" t="s">
        <v>86</v>
      </c>
      <c r="E1673" s="358"/>
      <c r="F1673" s="38"/>
      <c r="G1673" s="359"/>
      <c r="H1673" s="354">
        <v>45965.653796296298</v>
      </c>
      <c r="I1673" s="41"/>
      <c r="J1673" s="41"/>
      <c r="K1673" s="358"/>
      <c r="L1673" s="355">
        <v>1285200</v>
      </c>
      <c r="M1673" s="360">
        <v>45962</v>
      </c>
    </row>
    <row r="1674" spans="1:13" ht="38.25" x14ac:dyDescent="0.2">
      <c r="A1674" s="358"/>
      <c r="B1674" s="352" t="s">
        <v>2396</v>
      </c>
      <c r="C1674" s="352" t="s">
        <v>1562</v>
      </c>
      <c r="D1674" s="352" t="s">
        <v>86</v>
      </c>
      <c r="E1674" s="358"/>
      <c r="F1674" s="38"/>
      <c r="G1674" s="359"/>
      <c r="H1674" s="356">
        <v>45965.632534722223</v>
      </c>
      <c r="I1674" s="41"/>
      <c r="J1674" s="41"/>
      <c r="K1674" s="358"/>
      <c r="L1674" s="357">
        <v>164993.5</v>
      </c>
      <c r="M1674" s="360">
        <v>45962</v>
      </c>
    </row>
    <row r="1675" spans="1:13" ht="38.25" x14ac:dyDescent="0.2">
      <c r="A1675" s="358"/>
      <c r="B1675" s="351" t="s">
        <v>2397</v>
      </c>
      <c r="C1675" s="352" t="s">
        <v>1562</v>
      </c>
      <c r="D1675" s="352" t="s">
        <v>86</v>
      </c>
      <c r="E1675" s="358"/>
      <c r="F1675" s="38"/>
      <c r="G1675" s="359"/>
      <c r="H1675" s="354">
        <v>45965.630752314813</v>
      </c>
      <c r="I1675" s="41"/>
      <c r="J1675" s="41"/>
      <c r="K1675" s="358"/>
      <c r="L1675" s="355">
        <v>2735810</v>
      </c>
      <c r="M1675" s="360">
        <v>45962</v>
      </c>
    </row>
    <row r="1676" spans="1:13" ht="38.25" x14ac:dyDescent="0.2">
      <c r="A1676" s="358"/>
      <c r="B1676" s="352" t="s">
        <v>2398</v>
      </c>
      <c r="C1676" s="352" t="s">
        <v>1562</v>
      </c>
      <c r="D1676" s="352" t="s">
        <v>86</v>
      </c>
      <c r="E1676" s="358"/>
      <c r="F1676" s="38"/>
      <c r="G1676" s="359"/>
      <c r="H1676" s="356">
        <v>45965.53398148148</v>
      </c>
      <c r="I1676" s="41"/>
      <c r="J1676" s="41"/>
      <c r="K1676" s="358"/>
      <c r="L1676" s="357">
        <v>4760000</v>
      </c>
      <c r="M1676" s="360">
        <v>45962</v>
      </c>
    </row>
    <row r="1677" spans="1:13" ht="38.25" x14ac:dyDescent="0.2">
      <c r="A1677" s="358"/>
      <c r="B1677" s="351" t="s">
        <v>2399</v>
      </c>
      <c r="C1677" s="352" t="s">
        <v>1562</v>
      </c>
      <c r="D1677" s="352" t="s">
        <v>86</v>
      </c>
      <c r="E1677" s="358"/>
      <c r="F1677" s="38"/>
      <c r="G1677" s="359"/>
      <c r="H1677" s="354">
        <v>45965.494456018518</v>
      </c>
      <c r="I1677" s="41"/>
      <c r="J1677" s="41"/>
      <c r="K1677" s="358"/>
      <c r="L1677" s="355">
        <v>214200</v>
      </c>
      <c r="M1677" s="360">
        <v>45962</v>
      </c>
    </row>
    <row r="1678" spans="1:13" ht="38.25" x14ac:dyDescent="0.2">
      <c r="A1678" s="358"/>
      <c r="B1678" s="352" t="s">
        <v>2400</v>
      </c>
      <c r="C1678" s="352" t="s">
        <v>1562</v>
      </c>
      <c r="D1678" s="352" t="s">
        <v>86</v>
      </c>
      <c r="E1678" s="358"/>
      <c r="F1678" s="38"/>
      <c r="G1678" s="359"/>
      <c r="H1678" s="356">
        <v>45965.487685185188</v>
      </c>
      <c r="I1678" s="41"/>
      <c r="J1678" s="41"/>
      <c r="K1678" s="358"/>
      <c r="L1678" s="357">
        <v>238000</v>
      </c>
      <c r="M1678" s="360">
        <v>45962</v>
      </c>
    </row>
    <row r="1679" spans="1:13" ht="38.25" x14ac:dyDescent="0.2">
      <c r="A1679" s="358"/>
      <c r="B1679" s="351" t="s">
        <v>2401</v>
      </c>
      <c r="C1679" s="351" t="s">
        <v>1565</v>
      </c>
      <c r="D1679" s="352" t="s">
        <v>86</v>
      </c>
      <c r="E1679" s="358"/>
      <c r="F1679" s="38"/>
      <c r="G1679" s="359"/>
      <c r="H1679" s="354">
        <v>45965.443344907406</v>
      </c>
      <c r="I1679" s="41"/>
      <c r="J1679" s="41"/>
      <c r="K1679" s="358"/>
      <c r="L1679" s="355">
        <v>183744</v>
      </c>
      <c r="M1679" s="360">
        <v>45962</v>
      </c>
    </row>
    <row r="1680" spans="1:13" ht="38.25" x14ac:dyDescent="0.2">
      <c r="A1680" s="358"/>
      <c r="B1680" s="352" t="s">
        <v>2402</v>
      </c>
      <c r="C1680" s="352" t="s">
        <v>1562</v>
      </c>
      <c r="D1680" s="352" t="s">
        <v>86</v>
      </c>
      <c r="E1680" s="358"/>
      <c r="F1680" s="38"/>
      <c r="G1680" s="359"/>
      <c r="H1680" s="356">
        <v>45964.925254629627</v>
      </c>
      <c r="I1680" s="41"/>
      <c r="J1680" s="41"/>
      <c r="K1680" s="358"/>
      <c r="L1680" s="357">
        <v>773500</v>
      </c>
      <c r="M1680" s="360">
        <v>45962</v>
      </c>
    </row>
    <row r="1681" spans="1:13" ht="38.25" x14ac:dyDescent="0.2">
      <c r="A1681" s="358"/>
      <c r="B1681" s="351" t="s">
        <v>2403</v>
      </c>
      <c r="C1681" s="352" t="s">
        <v>1562</v>
      </c>
      <c r="D1681" s="352" t="s">
        <v>86</v>
      </c>
      <c r="E1681" s="358"/>
      <c r="F1681" s="38"/>
      <c r="G1681" s="359"/>
      <c r="H1681" s="354">
        <v>45964.909537037034</v>
      </c>
      <c r="I1681" s="41"/>
      <c r="J1681" s="41"/>
      <c r="K1681" s="358"/>
      <c r="L1681" s="355">
        <v>248710</v>
      </c>
      <c r="M1681" s="360">
        <v>45962</v>
      </c>
    </row>
    <row r="1682" spans="1:13" ht="38.25" x14ac:dyDescent="0.2">
      <c r="A1682" s="358"/>
      <c r="B1682" s="352" t="s">
        <v>2404</v>
      </c>
      <c r="C1682" s="352" t="s">
        <v>1562</v>
      </c>
      <c r="D1682" s="352" t="s">
        <v>86</v>
      </c>
      <c r="E1682" s="358"/>
      <c r="F1682" s="38"/>
      <c r="G1682" s="359"/>
      <c r="H1682" s="356">
        <v>45964.892824074072</v>
      </c>
      <c r="I1682" s="41"/>
      <c r="J1682" s="41"/>
      <c r="K1682" s="358"/>
      <c r="L1682" s="357">
        <v>439824</v>
      </c>
      <c r="M1682" s="360">
        <v>45962</v>
      </c>
    </row>
    <row r="1683" spans="1:13" ht="38.25" x14ac:dyDescent="0.2">
      <c r="A1683" s="358"/>
      <c r="B1683" s="351" t="s">
        <v>2405</v>
      </c>
      <c r="C1683" s="352" t="s">
        <v>1562</v>
      </c>
      <c r="D1683" s="352" t="s">
        <v>86</v>
      </c>
      <c r="E1683" s="358"/>
      <c r="F1683" s="38"/>
      <c r="G1683" s="359"/>
      <c r="H1683" s="354">
        <v>45964.874143518522</v>
      </c>
      <c r="I1683" s="41"/>
      <c r="J1683" s="41"/>
      <c r="K1683" s="358"/>
      <c r="L1683" s="355">
        <v>464100</v>
      </c>
      <c r="M1683" s="360">
        <v>45962</v>
      </c>
    </row>
    <row r="1684" spans="1:13" x14ac:dyDescent="0.2">
      <c r="A1684" s="358"/>
      <c r="B1684" s="352" t="s">
        <v>2406</v>
      </c>
      <c r="C1684" s="351" t="s">
        <v>42</v>
      </c>
      <c r="D1684" s="121" t="s">
        <v>42</v>
      </c>
      <c r="E1684" s="358"/>
      <c r="F1684" s="38"/>
      <c r="G1684" s="359"/>
      <c r="H1684" s="356">
        <v>45964.718865740739</v>
      </c>
      <c r="I1684" s="41"/>
      <c r="J1684" s="41"/>
      <c r="K1684" s="358"/>
      <c r="L1684" s="357">
        <v>326941.78999999998</v>
      </c>
      <c r="M1684" s="360">
        <v>45962</v>
      </c>
    </row>
    <row r="1685" spans="1:13" ht="38.25" x14ac:dyDescent="0.2">
      <c r="A1685" s="358"/>
      <c r="B1685" s="351" t="s">
        <v>2407</v>
      </c>
      <c r="C1685" s="352" t="s">
        <v>1562</v>
      </c>
      <c r="D1685" s="352" t="s">
        <v>86</v>
      </c>
      <c r="E1685" s="358"/>
      <c r="F1685" s="38"/>
      <c r="G1685" s="359"/>
      <c r="H1685" s="354">
        <v>45964.707071759258</v>
      </c>
      <c r="I1685" s="41"/>
      <c r="J1685" s="41"/>
      <c r="K1685" s="358"/>
      <c r="L1685" s="355">
        <v>1252970.04</v>
      </c>
      <c r="M1685" s="360">
        <v>45962</v>
      </c>
    </row>
    <row r="1686" spans="1:13" ht="38.25" x14ac:dyDescent="0.2">
      <c r="A1686" s="358"/>
      <c r="B1686" s="351" t="s">
        <v>2408</v>
      </c>
      <c r="C1686" s="352" t="s">
        <v>1562</v>
      </c>
      <c r="D1686" s="352" t="s">
        <v>86</v>
      </c>
      <c r="E1686" s="358"/>
      <c r="F1686" s="38"/>
      <c r="G1686" s="359"/>
      <c r="H1686" s="354">
        <v>45964.70140046296</v>
      </c>
      <c r="I1686" s="41"/>
      <c r="J1686" s="41"/>
      <c r="K1686" s="358"/>
      <c r="L1686" s="355">
        <v>158829.29999999999</v>
      </c>
      <c r="M1686" s="360">
        <v>45962</v>
      </c>
    </row>
    <row r="1687" spans="1:13" ht="38.25" x14ac:dyDescent="0.2">
      <c r="A1687" s="358"/>
      <c r="B1687" s="351" t="s">
        <v>2409</v>
      </c>
      <c r="C1687" s="352" t="s">
        <v>1562</v>
      </c>
      <c r="D1687" s="352" t="s">
        <v>86</v>
      </c>
      <c r="E1687" s="358"/>
      <c r="F1687" s="38"/>
      <c r="G1687" s="359"/>
      <c r="H1687" s="354">
        <v>45964.69358796296</v>
      </c>
      <c r="I1687" s="41"/>
      <c r="J1687" s="41"/>
      <c r="K1687" s="358"/>
      <c r="L1687" s="355">
        <v>690200</v>
      </c>
      <c r="M1687" s="360">
        <v>45962</v>
      </c>
    </row>
    <row r="1688" spans="1:13" ht="38.25" x14ac:dyDescent="0.2">
      <c r="A1688" s="358"/>
      <c r="B1688" s="352" t="s">
        <v>2410</v>
      </c>
      <c r="C1688" s="352" t="s">
        <v>1562</v>
      </c>
      <c r="D1688" s="352" t="s">
        <v>86</v>
      </c>
      <c r="E1688" s="358"/>
      <c r="F1688" s="38"/>
      <c r="G1688" s="359"/>
      <c r="H1688" s="356">
        <v>45964.691851851851</v>
      </c>
      <c r="I1688" s="41"/>
      <c r="J1688" s="41"/>
      <c r="K1688" s="358"/>
      <c r="L1688" s="357">
        <v>1124885.58</v>
      </c>
      <c r="M1688" s="360">
        <v>45962</v>
      </c>
    </row>
    <row r="1689" spans="1:13" ht="38.25" x14ac:dyDescent="0.2">
      <c r="A1689" s="358"/>
      <c r="B1689" s="351" t="s">
        <v>2411</v>
      </c>
      <c r="C1689" s="352" t="s">
        <v>1562</v>
      </c>
      <c r="D1689" s="352" t="s">
        <v>86</v>
      </c>
      <c r="E1689" s="358"/>
      <c r="F1689" s="38"/>
      <c r="G1689" s="359"/>
      <c r="H1689" s="354">
        <v>45964.650451388887</v>
      </c>
      <c r="I1689" s="41"/>
      <c r="J1689" s="41"/>
      <c r="K1689" s="358"/>
      <c r="L1689" s="355">
        <v>396270</v>
      </c>
      <c r="M1689" s="360">
        <v>45962</v>
      </c>
    </row>
    <row r="1690" spans="1:13" x14ac:dyDescent="0.2">
      <c r="A1690" s="358"/>
      <c r="B1690" s="351" t="s">
        <v>2412</v>
      </c>
      <c r="C1690" s="352" t="s">
        <v>0</v>
      </c>
      <c r="D1690" s="352" t="s">
        <v>0</v>
      </c>
      <c r="E1690" s="358"/>
      <c r="F1690" s="38"/>
      <c r="G1690" s="359"/>
      <c r="H1690" s="354">
        <v>45964.541666666664</v>
      </c>
      <c r="I1690" s="41"/>
      <c r="J1690" s="41"/>
      <c r="K1690" s="358"/>
      <c r="L1690" s="355">
        <v>167235001.73100001</v>
      </c>
      <c r="M1690" s="360">
        <v>45962</v>
      </c>
    </row>
    <row r="1691" spans="1:13" ht="38.25" x14ac:dyDescent="0.2">
      <c r="A1691" s="358"/>
      <c r="B1691" s="352" t="s">
        <v>2413</v>
      </c>
      <c r="C1691" s="352" t="s">
        <v>1562</v>
      </c>
      <c r="D1691" s="352" t="s">
        <v>86</v>
      </c>
      <c r="E1691" s="358"/>
      <c r="F1691" s="38"/>
      <c r="G1691" s="359"/>
      <c r="H1691" s="356">
        <v>45964.518101851849</v>
      </c>
      <c r="I1691" s="41"/>
      <c r="J1691" s="41"/>
      <c r="K1691" s="358"/>
      <c r="L1691" s="357">
        <v>648134.68999999994</v>
      </c>
      <c r="M1691" s="360">
        <v>45962</v>
      </c>
    </row>
    <row r="1692" spans="1:13" ht="38.25" x14ac:dyDescent="0.2">
      <c r="A1692" s="358"/>
      <c r="B1692" s="351" t="s">
        <v>2414</v>
      </c>
      <c r="C1692" s="352" t="s">
        <v>1562</v>
      </c>
      <c r="D1692" s="352" t="s">
        <v>86</v>
      </c>
      <c r="E1692" s="358"/>
      <c r="F1692" s="38"/>
      <c r="G1692" s="359"/>
      <c r="H1692" s="354">
        <v>45964.513136574074</v>
      </c>
      <c r="I1692" s="41"/>
      <c r="J1692" s="41"/>
      <c r="K1692" s="358"/>
      <c r="L1692" s="355">
        <v>316635.2</v>
      </c>
      <c r="M1692" s="360">
        <v>45962</v>
      </c>
    </row>
    <row r="1693" spans="1:13" ht="38.25" x14ac:dyDescent="0.2">
      <c r="A1693" s="358"/>
      <c r="B1693" s="352" t="s">
        <v>2415</v>
      </c>
      <c r="C1693" s="352" t="s">
        <v>1562</v>
      </c>
      <c r="D1693" s="352" t="s">
        <v>86</v>
      </c>
      <c r="E1693" s="358"/>
      <c r="F1693" s="38"/>
      <c r="G1693" s="359"/>
      <c r="H1693" s="356">
        <v>45964.486655092594</v>
      </c>
      <c r="I1693" s="41"/>
      <c r="J1693" s="41"/>
      <c r="K1693" s="358"/>
      <c r="L1693" s="357">
        <v>1617852.6</v>
      </c>
      <c r="M1693" s="360">
        <v>45962</v>
      </c>
    </row>
    <row r="1694" spans="1:13" ht="38.25" x14ac:dyDescent="0.2">
      <c r="A1694" s="358"/>
      <c r="B1694" s="352" t="s">
        <v>2416</v>
      </c>
      <c r="C1694" s="351" t="s">
        <v>1565</v>
      </c>
      <c r="D1694" s="352" t="s">
        <v>86</v>
      </c>
      <c r="E1694" s="358"/>
      <c r="F1694" s="38"/>
      <c r="G1694" s="359"/>
      <c r="H1694" s="356">
        <v>45964.463101851848</v>
      </c>
      <c r="I1694" s="41"/>
      <c r="J1694" s="41"/>
      <c r="K1694" s="358"/>
      <c r="L1694" s="357">
        <v>8576706.1600000001</v>
      </c>
      <c r="M1694" s="360">
        <v>45962</v>
      </c>
    </row>
    <row r="1695" spans="1:13" ht="38.25" x14ac:dyDescent="0.2">
      <c r="A1695" s="358"/>
      <c r="B1695" s="351" t="s">
        <v>2417</v>
      </c>
      <c r="C1695" s="351" t="s">
        <v>1565</v>
      </c>
      <c r="D1695" s="352" t="s">
        <v>86</v>
      </c>
      <c r="E1695" s="358"/>
      <c r="F1695" s="38"/>
      <c r="G1695" s="359"/>
      <c r="H1695" s="354">
        <v>45964.453958333332</v>
      </c>
      <c r="I1695" s="41"/>
      <c r="J1695" s="41"/>
      <c r="K1695" s="358"/>
      <c r="L1695" s="355">
        <v>933317</v>
      </c>
      <c r="M1695" s="360">
        <v>45962</v>
      </c>
    </row>
    <row r="1696" spans="1:13" ht="38.25" x14ac:dyDescent="0.2">
      <c r="A1696" s="358"/>
      <c r="B1696" s="352" t="s">
        <v>2418</v>
      </c>
      <c r="C1696" s="352" t="s">
        <v>1562</v>
      </c>
      <c r="D1696" s="352" t="s">
        <v>86</v>
      </c>
      <c r="E1696" s="358"/>
      <c r="F1696" s="38"/>
      <c r="G1696" s="359"/>
      <c r="H1696" s="356">
        <v>45964.426203703704</v>
      </c>
      <c r="I1696" s="41"/>
      <c r="J1696" s="41"/>
      <c r="K1696" s="358"/>
      <c r="L1696" s="357">
        <v>1480711.05</v>
      </c>
      <c r="M1696" s="360">
        <v>45962</v>
      </c>
    </row>
    <row r="1697" spans="1:13" x14ac:dyDescent="0.2">
      <c r="A1697" s="358"/>
      <c r="B1697" s="351" t="s">
        <v>2419</v>
      </c>
      <c r="C1697" s="351" t="s">
        <v>42</v>
      </c>
      <c r="D1697" s="121" t="s">
        <v>42</v>
      </c>
      <c r="E1697" s="358"/>
      <c r="F1697" s="38"/>
      <c r="G1697" s="359"/>
      <c r="H1697" s="354">
        <v>45964.411111111112</v>
      </c>
      <c r="I1697" s="41"/>
      <c r="J1697" s="41"/>
      <c r="K1697" s="358"/>
      <c r="L1697" s="355">
        <v>1555330</v>
      </c>
      <c r="M1697" s="360">
        <v>45962</v>
      </c>
    </row>
    <row r="1698" spans="1:13" x14ac:dyDescent="0.2">
      <c r="A1698" s="358"/>
      <c r="B1698" s="351" t="s">
        <v>2420</v>
      </c>
      <c r="C1698" s="352" t="s">
        <v>0</v>
      </c>
      <c r="D1698" s="352" t="s">
        <v>0</v>
      </c>
      <c r="E1698" s="358"/>
      <c r="F1698" s="38"/>
      <c r="G1698" s="359"/>
      <c r="H1698" s="354">
        <v>45964.35125</v>
      </c>
      <c r="I1698" s="41"/>
      <c r="J1698" s="41"/>
      <c r="K1698" s="358"/>
      <c r="L1698" s="355">
        <v>3518.63</v>
      </c>
      <c r="M1698" s="360">
        <v>45962</v>
      </c>
    </row>
    <row r="1699" spans="1:13" ht="38.25" x14ac:dyDescent="0.2">
      <c r="A1699" s="358"/>
      <c r="B1699" s="352" t="s">
        <v>2421</v>
      </c>
      <c r="C1699" s="352" t="s">
        <v>1562</v>
      </c>
      <c r="D1699" s="352" t="s">
        <v>86</v>
      </c>
      <c r="E1699" s="358"/>
      <c r="F1699" s="38"/>
      <c r="G1699" s="359"/>
      <c r="H1699" s="356">
        <v>45964.348969907405</v>
      </c>
      <c r="I1699" s="41"/>
      <c r="J1699" s="41"/>
      <c r="K1699" s="358"/>
      <c r="L1699" s="357">
        <v>213486</v>
      </c>
      <c r="M1699" s="360">
        <v>45962</v>
      </c>
    </row>
    <row r="1700" spans="1:13" ht="38.25" x14ac:dyDescent="0.2">
      <c r="A1700" s="358"/>
      <c r="B1700" s="352" t="s">
        <v>2422</v>
      </c>
      <c r="C1700" s="351" t="s">
        <v>1565</v>
      </c>
      <c r="D1700" s="352" t="s">
        <v>86</v>
      </c>
      <c r="E1700" s="358"/>
      <c r="F1700" s="38"/>
      <c r="G1700" s="359"/>
      <c r="H1700" s="356">
        <v>45960.730312500003</v>
      </c>
      <c r="I1700" s="41"/>
      <c r="J1700" s="41"/>
      <c r="K1700" s="358"/>
      <c r="L1700" s="357">
        <v>8504799.6600000001</v>
      </c>
      <c r="M1700" s="360">
        <v>45931</v>
      </c>
    </row>
    <row r="1701" spans="1:13" x14ac:dyDescent="0.2">
      <c r="A1701" s="358"/>
      <c r="B1701" s="351" t="s">
        <v>2423</v>
      </c>
      <c r="C1701" s="352" t="s">
        <v>0</v>
      </c>
      <c r="D1701" s="352" t="s">
        <v>0</v>
      </c>
      <c r="E1701" s="358"/>
      <c r="F1701" s="38"/>
      <c r="G1701" s="359"/>
      <c r="H1701" s="354">
        <v>45960.72446759259</v>
      </c>
      <c r="I1701" s="41"/>
      <c r="J1701" s="41"/>
      <c r="K1701" s="358"/>
      <c r="L1701" s="355">
        <v>4480103.67</v>
      </c>
      <c r="M1701" s="360">
        <v>45931</v>
      </c>
    </row>
    <row r="1702" spans="1:13" ht="38.25" x14ac:dyDescent="0.2">
      <c r="A1702" s="358"/>
      <c r="B1702" s="352" t="s">
        <v>2424</v>
      </c>
      <c r="C1702" s="352" t="s">
        <v>1562</v>
      </c>
      <c r="D1702" s="352" t="s">
        <v>86</v>
      </c>
      <c r="E1702" s="358"/>
      <c r="F1702" s="38"/>
      <c r="G1702" s="359"/>
      <c r="H1702" s="356">
        <v>45960.721331018518</v>
      </c>
      <c r="I1702" s="41"/>
      <c r="J1702" s="41"/>
      <c r="K1702" s="358"/>
      <c r="L1702" s="357">
        <v>267393</v>
      </c>
      <c r="M1702" s="360">
        <v>45931</v>
      </c>
    </row>
    <row r="1703" spans="1:13" ht="38.25" x14ac:dyDescent="0.2">
      <c r="A1703" s="358"/>
      <c r="B1703" s="351" t="s">
        <v>2425</v>
      </c>
      <c r="C1703" s="352" t="s">
        <v>1562</v>
      </c>
      <c r="D1703" s="352" t="s">
        <v>86</v>
      </c>
      <c r="E1703" s="358"/>
      <c r="F1703" s="38"/>
      <c r="G1703" s="359"/>
      <c r="H1703" s="354">
        <v>45960.695879629631</v>
      </c>
      <c r="I1703" s="41"/>
      <c r="J1703" s="41"/>
      <c r="K1703" s="358"/>
      <c r="L1703" s="355">
        <v>365000.37</v>
      </c>
      <c r="M1703" s="360">
        <v>45931</v>
      </c>
    </row>
    <row r="1704" spans="1:13" ht="38.25" x14ac:dyDescent="0.2">
      <c r="A1704" s="358"/>
      <c r="B1704" s="351" t="s">
        <v>2426</v>
      </c>
      <c r="C1704" s="352" t="s">
        <v>1562</v>
      </c>
      <c r="D1704" s="352" t="s">
        <v>86</v>
      </c>
      <c r="E1704" s="358"/>
      <c r="F1704" s="38"/>
      <c r="G1704" s="359"/>
      <c r="H1704" s="354">
        <v>45960.688657407409</v>
      </c>
      <c r="I1704" s="41"/>
      <c r="J1704" s="41"/>
      <c r="K1704" s="358"/>
      <c r="L1704" s="355">
        <v>4873050</v>
      </c>
      <c r="M1704" s="360">
        <v>45931</v>
      </c>
    </row>
    <row r="1705" spans="1:13" ht="38.25" x14ac:dyDescent="0.2">
      <c r="A1705" s="358"/>
      <c r="B1705" s="352" t="s">
        <v>2427</v>
      </c>
      <c r="C1705" s="352" t="s">
        <v>1562</v>
      </c>
      <c r="D1705" s="352" t="s">
        <v>86</v>
      </c>
      <c r="E1705" s="358"/>
      <c r="F1705" s="38"/>
      <c r="G1705" s="359"/>
      <c r="H1705" s="356">
        <v>45960.676979166667</v>
      </c>
      <c r="I1705" s="41"/>
      <c r="J1705" s="41"/>
      <c r="K1705" s="358"/>
      <c r="L1705" s="357">
        <v>1666000</v>
      </c>
      <c r="M1705" s="360">
        <v>45931</v>
      </c>
    </row>
    <row r="1706" spans="1:13" ht="38.25" x14ac:dyDescent="0.2">
      <c r="A1706" s="358"/>
      <c r="B1706" s="351" t="s">
        <v>2428</v>
      </c>
      <c r="C1706" s="352" t="s">
        <v>1562</v>
      </c>
      <c r="D1706" s="352" t="s">
        <v>86</v>
      </c>
      <c r="E1706" s="358"/>
      <c r="F1706" s="38"/>
      <c r="G1706" s="359"/>
      <c r="H1706" s="354">
        <v>45960.664884259262</v>
      </c>
      <c r="I1706" s="41"/>
      <c r="J1706" s="41"/>
      <c r="K1706" s="358"/>
      <c r="L1706" s="355">
        <v>309400</v>
      </c>
      <c r="M1706" s="360">
        <v>45931</v>
      </c>
    </row>
    <row r="1707" spans="1:13" ht="38.25" x14ac:dyDescent="0.2">
      <c r="A1707" s="358"/>
      <c r="B1707" s="352" t="s">
        <v>2429</v>
      </c>
      <c r="C1707" s="352" t="s">
        <v>1562</v>
      </c>
      <c r="D1707" s="352" t="s">
        <v>86</v>
      </c>
      <c r="E1707" s="358"/>
      <c r="F1707" s="38"/>
      <c r="G1707" s="359"/>
      <c r="H1707" s="356">
        <v>45960.655416666668</v>
      </c>
      <c r="I1707" s="41"/>
      <c r="J1707" s="41"/>
      <c r="K1707" s="358"/>
      <c r="L1707" s="357">
        <v>142800</v>
      </c>
      <c r="M1707" s="360">
        <v>45931</v>
      </c>
    </row>
    <row r="1708" spans="1:13" ht="38.25" x14ac:dyDescent="0.2">
      <c r="A1708" s="358"/>
      <c r="B1708" s="351" t="s">
        <v>2430</v>
      </c>
      <c r="C1708" s="352" t="s">
        <v>1562</v>
      </c>
      <c r="D1708" s="352" t="s">
        <v>86</v>
      </c>
      <c r="E1708" s="358"/>
      <c r="F1708" s="38"/>
      <c r="G1708" s="359"/>
      <c r="H1708" s="354">
        <v>45960.65353009259</v>
      </c>
      <c r="I1708" s="41"/>
      <c r="J1708" s="41"/>
      <c r="K1708" s="358"/>
      <c r="L1708" s="355">
        <v>1569110.2</v>
      </c>
      <c r="M1708" s="360">
        <v>45931</v>
      </c>
    </row>
    <row r="1709" spans="1:13" ht="38.25" x14ac:dyDescent="0.2">
      <c r="A1709" s="358"/>
      <c r="B1709" s="352" t="s">
        <v>2431</v>
      </c>
      <c r="C1709" s="352" t="s">
        <v>1562</v>
      </c>
      <c r="D1709" s="352" t="s">
        <v>86</v>
      </c>
      <c r="E1709" s="358"/>
      <c r="F1709" s="38"/>
      <c r="G1709" s="359"/>
      <c r="H1709" s="356">
        <v>45960.64806712963</v>
      </c>
      <c r="I1709" s="41"/>
      <c r="J1709" s="41"/>
      <c r="K1709" s="358"/>
      <c r="L1709" s="357">
        <v>556325</v>
      </c>
      <c r="M1709" s="360">
        <v>45931</v>
      </c>
    </row>
    <row r="1710" spans="1:13" ht="38.25" x14ac:dyDescent="0.2">
      <c r="A1710" s="358"/>
      <c r="B1710" s="351" t="s">
        <v>2432</v>
      </c>
      <c r="C1710" s="352" t="s">
        <v>1562</v>
      </c>
      <c r="D1710" s="352" t="s">
        <v>86</v>
      </c>
      <c r="E1710" s="358"/>
      <c r="F1710" s="38"/>
      <c r="G1710" s="359"/>
      <c r="H1710" s="354">
        <v>45960.630671296298</v>
      </c>
      <c r="I1710" s="41"/>
      <c r="J1710" s="41"/>
      <c r="K1710" s="358"/>
      <c r="L1710" s="355">
        <v>642600</v>
      </c>
      <c r="M1710" s="360">
        <v>45931</v>
      </c>
    </row>
    <row r="1711" spans="1:13" ht="38.25" x14ac:dyDescent="0.2">
      <c r="A1711" s="358"/>
      <c r="B1711" s="352" t="s">
        <v>2433</v>
      </c>
      <c r="C1711" s="352" t="s">
        <v>1562</v>
      </c>
      <c r="D1711" s="352" t="s">
        <v>86</v>
      </c>
      <c r="E1711" s="358"/>
      <c r="F1711" s="38"/>
      <c r="G1711" s="359"/>
      <c r="H1711" s="356">
        <v>45960.629432870373</v>
      </c>
      <c r="I1711" s="41"/>
      <c r="J1711" s="41"/>
      <c r="K1711" s="358"/>
      <c r="L1711" s="357">
        <v>702219</v>
      </c>
      <c r="M1711" s="360">
        <v>45931</v>
      </c>
    </row>
    <row r="1712" spans="1:13" x14ac:dyDescent="0.2">
      <c r="A1712" s="358"/>
      <c r="B1712" s="351" t="s">
        <v>2434</v>
      </c>
      <c r="C1712" s="352" t="s">
        <v>0</v>
      </c>
      <c r="D1712" s="352" t="s">
        <v>0</v>
      </c>
      <c r="E1712" s="358"/>
      <c r="F1712" s="38"/>
      <c r="G1712" s="359"/>
      <c r="H1712" s="354">
        <v>45960.604166666664</v>
      </c>
      <c r="I1712" s="41"/>
      <c r="J1712" s="41"/>
      <c r="K1712" s="358"/>
      <c r="L1712" s="355">
        <v>21429996</v>
      </c>
      <c r="M1712" s="360">
        <v>45931</v>
      </c>
    </row>
    <row r="1713" spans="1:13" ht="38.25" x14ac:dyDescent="0.2">
      <c r="A1713" s="358"/>
      <c r="B1713" s="352" t="s">
        <v>2435</v>
      </c>
      <c r="C1713" s="351" t="s">
        <v>1565</v>
      </c>
      <c r="D1713" s="352" t="s">
        <v>86</v>
      </c>
      <c r="E1713" s="358"/>
      <c r="F1713" s="38"/>
      <c r="G1713" s="359"/>
      <c r="H1713" s="356">
        <v>45960.603032407409</v>
      </c>
      <c r="I1713" s="41"/>
      <c r="J1713" s="41"/>
      <c r="K1713" s="358"/>
      <c r="L1713" s="357">
        <v>4016208.35</v>
      </c>
      <c r="M1713" s="360">
        <v>45931</v>
      </c>
    </row>
    <row r="1714" spans="1:13" x14ac:dyDescent="0.2">
      <c r="A1714" s="358"/>
      <c r="B1714" s="352" t="s">
        <v>2436</v>
      </c>
      <c r="C1714" s="352" t="s">
        <v>0</v>
      </c>
      <c r="D1714" s="352" t="s">
        <v>0</v>
      </c>
      <c r="E1714" s="358"/>
      <c r="F1714" s="38"/>
      <c r="G1714" s="359"/>
      <c r="H1714" s="356">
        <v>45960.562511574077</v>
      </c>
      <c r="I1714" s="41"/>
      <c r="J1714" s="41"/>
      <c r="K1714" s="358"/>
      <c r="L1714" s="357">
        <v>1939.6167</v>
      </c>
      <c r="M1714" s="360">
        <v>45931</v>
      </c>
    </row>
    <row r="1715" spans="1:13" ht="38.25" x14ac:dyDescent="0.2">
      <c r="A1715" s="358"/>
      <c r="B1715" s="351" t="s">
        <v>2437</v>
      </c>
      <c r="C1715" s="351" t="s">
        <v>1565</v>
      </c>
      <c r="D1715" s="352" t="s">
        <v>86</v>
      </c>
      <c r="E1715" s="358"/>
      <c r="F1715" s="38"/>
      <c r="G1715" s="359"/>
      <c r="H1715" s="354">
        <v>45960.531643518516</v>
      </c>
      <c r="I1715" s="41"/>
      <c r="J1715" s="41"/>
      <c r="K1715" s="358"/>
      <c r="L1715" s="355">
        <v>707700</v>
      </c>
      <c r="M1715" s="360">
        <v>45931</v>
      </c>
    </row>
    <row r="1716" spans="1:13" ht="38.25" x14ac:dyDescent="0.2">
      <c r="A1716" s="358"/>
      <c r="B1716" s="352" t="s">
        <v>2438</v>
      </c>
      <c r="C1716" s="352" t="s">
        <v>1562</v>
      </c>
      <c r="D1716" s="352" t="s">
        <v>86</v>
      </c>
      <c r="E1716" s="358"/>
      <c r="F1716" s="38"/>
      <c r="G1716" s="359"/>
      <c r="H1716" s="356">
        <v>45960.507673611108</v>
      </c>
      <c r="I1716" s="41"/>
      <c r="J1716" s="41"/>
      <c r="K1716" s="358"/>
      <c r="L1716" s="357">
        <v>4165000</v>
      </c>
      <c r="M1716" s="360">
        <v>45931</v>
      </c>
    </row>
    <row r="1717" spans="1:13" ht="38.25" x14ac:dyDescent="0.2">
      <c r="A1717" s="358"/>
      <c r="B1717" s="351" t="s">
        <v>2439</v>
      </c>
      <c r="C1717" s="352" t="s">
        <v>1562</v>
      </c>
      <c r="D1717" s="352" t="s">
        <v>86</v>
      </c>
      <c r="E1717" s="358"/>
      <c r="F1717" s="38"/>
      <c r="G1717" s="359"/>
      <c r="H1717" s="354">
        <v>45960.461365740739</v>
      </c>
      <c r="I1717" s="41"/>
      <c r="J1717" s="41"/>
      <c r="K1717" s="358"/>
      <c r="L1717" s="355">
        <v>835380</v>
      </c>
      <c r="M1717" s="360">
        <v>45931</v>
      </c>
    </row>
    <row r="1718" spans="1:13" ht="38.25" x14ac:dyDescent="0.2">
      <c r="A1718" s="358"/>
      <c r="B1718" s="352" t="s">
        <v>2440</v>
      </c>
      <c r="C1718" s="352" t="s">
        <v>1562</v>
      </c>
      <c r="D1718" s="352" t="s">
        <v>86</v>
      </c>
      <c r="E1718" s="358"/>
      <c r="F1718" s="38"/>
      <c r="G1718" s="359"/>
      <c r="H1718" s="356">
        <v>45960.429050925923</v>
      </c>
      <c r="I1718" s="41"/>
      <c r="J1718" s="41"/>
      <c r="K1718" s="358"/>
      <c r="L1718" s="357">
        <v>4519977</v>
      </c>
      <c r="M1718" s="360">
        <v>45931</v>
      </c>
    </row>
    <row r="1719" spans="1:13" ht="38.25" x14ac:dyDescent="0.2">
      <c r="A1719" s="358"/>
      <c r="B1719" s="352" t="s">
        <v>2441</v>
      </c>
      <c r="C1719" s="352" t="s">
        <v>1562</v>
      </c>
      <c r="D1719" s="352" t="s">
        <v>86</v>
      </c>
      <c r="E1719" s="358"/>
      <c r="F1719" s="38"/>
      <c r="G1719" s="359"/>
      <c r="H1719" s="356">
        <v>45960.401585648149</v>
      </c>
      <c r="I1719" s="41"/>
      <c r="J1719" s="41"/>
      <c r="K1719" s="358"/>
      <c r="L1719" s="357">
        <v>535500</v>
      </c>
      <c r="M1719" s="360">
        <v>45931</v>
      </c>
    </row>
    <row r="1720" spans="1:13" ht="38.25" x14ac:dyDescent="0.2">
      <c r="A1720" s="358"/>
      <c r="B1720" s="351" t="s">
        <v>2442</v>
      </c>
      <c r="C1720" s="352" t="s">
        <v>1562</v>
      </c>
      <c r="D1720" s="352" t="s">
        <v>86</v>
      </c>
      <c r="E1720" s="358"/>
      <c r="F1720" s="38"/>
      <c r="G1720" s="359"/>
      <c r="H1720" s="354">
        <v>45960.378460648149</v>
      </c>
      <c r="I1720" s="41"/>
      <c r="J1720" s="41"/>
      <c r="K1720" s="358"/>
      <c r="L1720" s="355">
        <v>595000</v>
      </c>
      <c r="M1720" s="360">
        <v>45931</v>
      </c>
    </row>
    <row r="1721" spans="1:13" ht="38.25" x14ac:dyDescent="0.2">
      <c r="A1721" s="358"/>
      <c r="B1721" s="352" t="s">
        <v>2443</v>
      </c>
      <c r="C1721" s="352" t="s">
        <v>1562</v>
      </c>
      <c r="D1721" s="352" t="s">
        <v>86</v>
      </c>
      <c r="E1721" s="358"/>
      <c r="F1721" s="38"/>
      <c r="G1721" s="359"/>
      <c r="H1721" s="356">
        <v>45960.371099537035</v>
      </c>
      <c r="I1721" s="41"/>
      <c r="J1721" s="41"/>
      <c r="K1721" s="358"/>
      <c r="L1721" s="357">
        <v>205275</v>
      </c>
      <c r="M1721" s="360">
        <v>45931</v>
      </c>
    </row>
    <row r="1722" spans="1:13" ht="38.25" x14ac:dyDescent="0.2">
      <c r="A1722" s="358"/>
      <c r="B1722" s="351" t="s">
        <v>2444</v>
      </c>
      <c r="C1722" s="351" t="s">
        <v>1565</v>
      </c>
      <c r="D1722" s="352" t="s">
        <v>86</v>
      </c>
      <c r="E1722" s="358"/>
      <c r="F1722" s="38"/>
      <c r="G1722" s="359"/>
      <c r="H1722" s="354">
        <v>45960.363159722219</v>
      </c>
      <c r="I1722" s="41"/>
      <c r="J1722" s="41"/>
      <c r="K1722" s="358"/>
      <c r="L1722" s="355">
        <v>4978067.5</v>
      </c>
      <c r="M1722" s="360">
        <v>45931</v>
      </c>
    </row>
    <row r="1723" spans="1:13" ht="38.25" x14ac:dyDescent="0.2">
      <c r="A1723" s="358"/>
      <c r="B1723" s="352" t="s">
        <v>2445</v>
      </c>
      <c r="C1723" s="351" t="s">
        <v>1565</v>
      </c>
      <c r="D1723" s="352" t="s">
        <v>86</v>
      </c>
      <c r="E1723" s="358"/>
      <c r="F1723" s="38"/>
      <c r="G1723" s="359"/>
      <c r="H1723" s="356">
        <v>45959.720416666663</v>
      </c>
      <c r="I1723" s="41"/>
      <c r="J1723" s="41"/>
      <c r="K1723" s="358"/>
      <c r="L1723" s="357">
        <v>458766</v>
      </c>
      <c r="M1723" s="360">
        <v>45931</v>
      </c>
    </row>
    <row r="1724" spans="1:13" ht="38.25" x14ac:dyDescent="0.2">
      <c r="A1724" s="358"/>
      <c r="B1724" s="351" t="s">
        <v>2446</v>
      </c>
      <c r="C1724" s="352" t="s">
        <v>1562</v>
      </c>
      <c r="D1724" s="352" t="s">
        <v>86</v>
      </c>
      <c r="E1724" s="358"/>
      <c r="F1724" s="38"/>
      <c r="G1724" s="359"/>
      <c r="H1724" s="354">
        <v>45959.698587962965</v>
      </c>
      <c r="I1724" s="41"/>
      <c r="J1724" s="41"/>
      <c r="K1724" s="358"/>
      <c r="L1724" s="355">
        <v>3695878.2</v>
      </c>
      <c r="M1724" s="360">
        <v>45931</v>
      </c>
    </row>
    <row r="1725" spans="1:13" ht="38.25" x14ac:dyDescent="0.2">
      <c r="A1725" s="358"/>
      <c r="B1725" s="351" t="s">
        <v>2447</v>
      </c>
      <c r="C1725" s="351" t="s">
        <v>1565</v>
      </c>
      <c r="D1725" s="352" t="s">
        <v>86</v>
      </c>
      <c r="E1725" s="358"/>
      <c r="F1725" s="38"/>
      <c r="G1725" s="359"/>
      <c r="H1725" s="354">
        <v>45959.69636574074</v>
      </c>
      <c r="I1725" s="41"/>
      <c r="J1725" s="41"/>
      <c r="K1725" s="358"/>
      <c r="L1725" s="355">
        <v>99194</v>
      </c>
      <c r="M1725" s="360">
        <v>45931</v>
      </c>
    </row>
    <row r="1726" spans="1:13" x14ac:dyDescent="0.2">
      <c r="A1726" s="358"/>
      <c r="B1726" s="352" t="s">
        <v>2448</v>
      </c>
      <c r="C1726" s="351" t="s">
        <v>42</v>
      </c>
      <c r="D1726" s="121" t="s">
        <v>42</v>
      </c>
      <c r="E1726" s="358"/>
      <c r="F1726" s="38"/>
      <c r="G1726" s="359"/>
      <c r="H1726" s="356">
        <v>45959.661412037036</v>
      </c>
      <c r="I1726" s="41"/>
      <c r="J1726" s="41"/>
      <c r="K1726" s="358"/>
      <c r="L1726" s="357">
        <v>7500000</v>
      </c>
      <c r="M1726" s="360">
        <v>45931</v>
      </c>
    </row>
    <row r="1727" spans="1:13" ht="38.25" x14ac:dyDescent="0.2">
      <c r="A1727" s="358"/>
      <c r="B1727" s="351" t="s">
        <v>2449</v>
      </c>
      <c r="C1727" s="351" t="s">
        <v>1565</v>
      </c>
      <c r="D1727" s="352" t="s">
        <v>86</v>
      </c>
      <c r="E1727" s="358"/>
      <c r="F1727" s="38"/>
      <c r="G1727" s="359"/>
      <c r="H1727" s="354">
        <v>45959.649988425925</v>
      </c>
      <c r="I1727" s="41"/>
      <c r="J1727" s="41"/>
      <c r="K1727" s="358"/>
      <c r="L1727" s="355">
        <v>99194</v>
      </c>
      <c r="M1727" s="360">
        <v>45931</v>
      </c>
    </row>
    <row r="1728" spans="1:13" ht="38.25" x14ac:dyDescent="0.2">
      <c r="A1728" s="358"/>
      <c r="B1728" s="352" t="s">
        <v>2450</v>
      </c>
      <c r="C1728" s="351" t="s">
        <v>1565</v>
      </c>
      <c r="D1728" s="352" t="s">
        <v>86</v>
      </c>
      <c r="E1728" s="358"/>
      <c r="F1728" s="38"/>
      <c r="G1728" s="359"/>
      <c r="H1728" s="356">
        <v>45959.635416666664</v>
      </c>
      <c r="I1728" s="41"/>
      <c r="J1728" s="41"/>
      <c r="K1728" s="358"/>
      <c r="L1728" s="357">
        <v>276197</v>
      </c>
      <c r="M1728" s="360">
        <v>45931</v>
      </c>
    </row>
    <row r="1729" spans="1:13" ht="38.25" x14ac:dyDescent="0.2">
      <c r="A1729" s="358"/>
      <c r="B1729" s="351" t="s">
        <v>2451</v>
      </c>
      <c r="C1729" s="352" t="s">
        <v>1562</v>
      </c>
      <c r="D1729" s="352" t="s">
        <v>86</v>
      </c>
      <c r="E1729" s="358"/>
      <c r="F1729" s="38"/>
      <c r="G1729" s="359"/>
      <c r="H1729" s="354">
        <v>45959.570347222223</v>
      </c>
      <c r="I1729" s="41"/>
      <c r="J1729" s="41"/>
      <c r="K1729" s="358"/>
      <c r="L1729" s="355">
        <v>3332000</v>
      </c>
      <c r="M1729" s="360">
        <v>45931</v>
      </c>
    </row>
    <row r="1730" spans="1:13" ht="38.25" x14ac:dyDescent="0.2">
      <c r="A1730" s="358"/>
      <c r="B1730" s="352" t="s">
        <v>2452</v>
      </c>
      <c r="C1730" s="351" t="s">
        <v>1565</v>
      </c>
      <c r="D1730" s="352" t="s">
        <v>86</v>
      </c>
      <c r="E1730" s="358"/>
      <c r="F1730" s="38"/>
      <c r="G1730" s="359"/>
      <c r="H1730" s="356">
        <v>45959.527777777781</v>
      </c>
      <c r="I1730" s="41"/>
      <c r="J1730" s="41"/>
      <c r="K1730" s="358"/>
      <c r="L1730" s="357">
        <v>129594</v>
      </c>
      <c r="M1730" s="360">
        <v>45931</v>
      </c>
    </row>
    <row r="1731" spans="1:13" ht="38.25" x14ac:dyDescent="0.2">
      <c r="A1731" s="358"/>
      <c r="B1731" s="351" t="s">
        <v>2453</v>
      </c>
      <c r="C1731" s="352" t="s">
        <v>1562</v>
      </c>
      <c r="D1731" s="352" t="s">
        <v>86</v>
      </c>
      <c r="E1731" s="358"/>
      <c r="F1731" s="38"/>
      <c r="G1731" s="359"/>
      <c r="H1731" s="354">
        <v>45959.406087962961</v>
      </c>
      <c r="I1731" s="41"/>
      <c r="J1731" s="41"/>
      <c r="K1731" s="358"/>
      <c r="L1731" s="355">
        <v>996030</v>
      </c>
      <c r="M1731" s="360">
        <v>45931</v>
      </c>
    </row>
    <row r="1732" spans="1:13" ht="38.25" x14ac:dyDescent="0.2">
      <c r="A1732" s="358"/>
      <c r="B1732" s="352" t="s">
        <v>2454</v>
      </c>
      <c r="C1732" s="352" t="s">
        <v>1562</v>
      </c>
      <c r="D1732" s="352" t="s">
        <v>86</v>
      </c>
      <c r="E1732" s="358"/>
      <c r="F1732" s="38"/>
      <c r="G1732" s="359"/>
      <c r="H1732" s="356">
        <v>45959.374155092592</v>
      </c>
      <c r="I1732" s="41"/>
      <c r="J1732" s="41"/>
      <c r="K1732" s="358"/>
      <c r="L1732" s="357">
        <v>1351602</v>
      </c>
      <c r="M1732" s="360">
        <v>45931</v>
      </c>
    </row>
    <row r="1733" spans="1:13" ht="38.25" x14ac:dyDescent="0.2">
      <c r="A1733" s="358"/>
      <c r="B1733" s="351" t="s">
        <v>2455</v>
      </c>
      <c r="C1733" s="352" t="s">
        <v>1562</v>
      </c>
      <c r="D1733" s="352" t="s">
        <v>86</v>
      </c>
      <c r="E1733" s="358"/>
      <c r="F1733" s="38"/>
      <c r="G1733" s="359"/>
      <c r="H1733" s="354">
        <v>45959.37128472222</v>
      </c>
      <c r="I1733" s="41"/>
      <c r="J1733" s="41"/>
      <c r="K1733" s="358"/>
      <c r="L1733" s="355">
        <v>690200</v>
      </c>
      <c r="M1733" s="360">
        <v>45931</v>
      </c>
    </row>
    <row r="1734" spans="1:13" ht="38.25" x14ac:dyDescent="0.2">
      <c r="A1734" s="358"/>
      <c r="B1734" s="351" t="s">
        <v>2456</v>
      </c>
      <c r="C1734" s="352" t="s">
        <v>1562</v>
      </c>
      <c r="D1734" s="352" t="s">
        <v>86</v>
      </c>
      <c r="E1734" s="358"/>
      <c r="F1734" s="38"/>
      <c r="G1734" s="359"/>
      <c r="H1734" s="354">
        <v>45958.811747685184</v>
      </c>
      <c r="I1734" s="41"/>
      <c r="J1734" s="41"/>
      <c r="K1734" s="358"/>
      <c r="L1734" s="355">
        <v>2070000</v>
      </c>
      <c r="M1734" s="360">
        <v>45931</v>
      </c>
    </row>
    <row r="1735" spans="1:13" ht="38.25" x14ac:dyDescent="0.2">
      <c r="A1735" s="358"/>
      <c r="B1735" s="352" t="s">
        <v>2457</v>
      </c>
      <c r="C1735" s="352" t="s">
        <v>1562</v>
      </c>
      <c r="D1735" s="352" t="s">
        <v>86</v>
      </c>
      <c r="E1735" s="358"/>
      <c r="F1735" s="38"/>
      <c r="G1735" s="359"/>
      <c r="H1735" s="356">
        <v>45958.806377314817</v>
      </c>
      <c r="I1735" s="41"/>
      <c r="J1735" s="41"/>
      <c r="K1735" s="358"/>
      <c r="L1735" s="357">
        <v>1418480</v>
      </c>
      <c r="M1735" s="360">
        <v>45931</v>
      </c>
    </row>
    <row r="1736" spans="1:13" ht="38.25" x14ac:dyDescent="0.2">
      <c r="A1736" s="358"/>
      <c r="B1736" s="351" t="s">
        <v>2458</v>
      </c>
      <c r="C1736" s="351" t="s">
        <v>1565</v>
      </c>
      <c r="D1736" s="352" t="s">
        <v>86</v>
      </c>
      <c r="E1736" s="358"/>
      <c r="F1736" s="38"/>
      <c r="G1736" s="359"/>
      <c r="H1736" s="354">
        <v>45958.788553240738</v>
      </c>
      <c r="I1736" s="41"/>
      <c r="J1736" s="41"/>
      <c r="K1736" s="358"/>
      <c r="L1736" s="355">
        <v>129594</v>
      </c>
      <c r="M1736" s="360">
        <v>45931</v>
      </c>
    </row>
    <row r="1737" spans="1:13" ht="38.25" x14ac:dyDescent="0.2">
      <c r="A1737" s="358"/>
      <c r="B1737" s="352" t="s">
        <v>2459</v>
      </c>
      <c r="C1737" s="352" t="s">
        <v>1562</v>
      </c>
      <c r="D1737" s="352" t="s">
        <v>86</v>
      </c>
      <c r="E1737" s="358"/>
      <c r="F1737" s="38"/>
      <c r="G1737" s="359"/>
      <c r="H1737" s="356">
        <v>45958.710486111115</v>
      </c>
      <c r="I1737" s="41"/>
      <c r="J1737" s="41"/>
      <c r="K1737" s="358"/>
      <c r="L1737" s="357">
        <v>597100.35</v>
      </c>
      <c r="M1737" s="360">
        <v>45931</v>
      </c>
    </row>
    <row r="1738" spans="1:13" x14ac:dyDescent="0.2">
      <c r="A1738" s="358"/>
      <c r="B1738" s="351" t="s">
        <v>2460</v>
      </c>
      <c r="C1738" s="351" t="s">
        <v>42</v>
      </c>
      <c r="D1738" s="121" t="s">
        <v>42</v>
      </c>
      <c r="E1738" s="358"/>
      <c r="F1738" s="38"/>
      <c r="G1738" s="359"/>
      <c r="H1738" s="354">
        <v>45958.696030092593</v>
      </c>
      <c r="I1738" s="41"/>
      <c r="J1738" s="41"/>
      <c r="K1738" s="358"/>
      <c r="L1738" s="355">
        <v>653.00000499999999</v>
      </c>
      <c r="M1738" s="360">
        <v>45931</v>
      </c>
    </row>
    <row r="1739" spans="1:13" ht="38.25" x14ac:dyDescent="0.2">
      <c r="A1739" s="358"/>
      <c r="B1739" s="352" t="s">
        <v>2461</v>
      </c>
      <c r="C1739" s="352" t="s">
        <v>1562</v>
      </c>
      <c r="D1739" s="352" t="s">
        <v>86</v>
      </c>
      <c r="E1739" s="358"/>
      <c r="F1739" s="38"/>
      <c r="G1739" s="359"/>
      <c r="H1739" s="356">
        <v>45958.687847222223</v>
      </c>
      <c r="I1739" s="41"/>
      <c r="J1739" s="41"/>
      <c r="K1739" s="358"/>
      <c r="L1739" s="357">
        <v>204085</v>
      </c>
      <c r="M1739" s="360">
        <v>45931</v>
      </c>
    </row>
    <row r="1740" spans="1:13" ht="38.25" x14ac:dyDescent="0.2">
      <c r="A1740" s="358"/>
      <c r="B1740" s="351" t="s">
        <v>2462</v>
      </c>
      <c r="C1740" s="351" t="s">
        <v>1565</v>
      </c>
      <c r="D1740" s="352" t="s">
        <v>86</v>
      </c>
      <c r="E1740" s="358"/>
      <c r="F1740" s="38"/>
      <c r="G1740" s="359"/>
      <c r="H1740" s="354">
        <v>45958.658622685187</v>
      </c>
      <c r="I1740" s="41"/>
      <c r="J1740" s="41"/>
      <c r="K1740" s="358"/>
      <c r="L1740" s="355">
        <v>2997020.95</v>
      </c>
      <c r="M1740" s="360">
        <v>45931</v>
      </c>
    </row>
    <row r="1741" spans="1:13" ht="38.25" x14ac:dyDescent="0.2">
      <c r="A1741" s="358"/>
      <c r="B1741" s="352" t="s">
        <v>2463</v>
      </c>
      <c r="C1741" s="352" t="s">
        <v>1562</v>
      </c>
      <c r="D1741" s="352" t="s">
        <v>86</v>
      </c>
      <c r="E1741" s="358"/>
      <c r="F1741" s="38"/>
      <c r="G1741" s="359"/>
      <c r="H1741" s="356">
        <v>45958.633263888885</v>
      </c>
      <c r="I1741" s="41"/>
      <c r="J1741" s="41"/>
      <c r="K1741" s="358"/>
      <c r="L1741" s="357">
        <v>1922286.73</v>
      </c>
      <c r="M1741" s="360">
        <v>45931</v>
      </c>
    </row>
    <row r="1742" spans="1:13" x14ac:dyDescent="0.2">
      <c r="A1742" s="358"/>
      <c r="B1742" s="351" t="s">
        <v>2464</v>
      </c>
      <c r="C1742" s="352" t="s">
        <v>0</v>
      </c>
      <c r="D1742" s="352" t="s">
        <v>0</v>
      </c>
      <c r="E1742" s="358"/>
      <c r="F1742" s="38"/>
      <c r="G1742" s="359"/>
      <c r="H1742" s="354">
        <v>45958.565289351849</v>
      </c>
      <c r="I1742" s="41"/>
      <c r="J1742" s="41"/>
      <c r="K1742" s="358"/>
      <c r="L1742" s="355">
        <v>9651121.2062439993</v>
      </c>
      <c r="M1742" s="360">
        <v>45931</v>
      </c>
    </row>
    <row r="1743" spans="1:13" ht="38.25" x14ac:dyDescent="0.2">
      <c r="A1743" s="358"/>
      <c r="B1743" s="352" t="s">
        <v>2465</v>
      </c>
      <c r="C1743" s="352" t="s">
        <v>1562</v>
      </c>
      <c r="D1743" s="352" t="s">
        <v>86</v>
      </c>
      <c r="E1743" s="358"/>
      <c r="F1743" s="38"/>
      <c r="G1743" s="359"/>
      <c r="H1743" s="356">
        <v>45958.561666666668</v>
      </c>
      <c r="I1743" s="41"/>
      <c r="J1743" s="41"/>
      <c r="K1743" s="358"/>
      <c r="L1743" s="357">
        <v>3035690</v>
      </c>
      <c r="M1743" s="360">
        <v>45931</v>
      </c>
    </row>
    <row r="1744" spans="1:13" ht="38.25" x14ac:dyDescent="0.2">
      <c r="A1744" s="358"/>
      <c r="B1744" s="351" t="s">
        <v>2466</v>
      </c>
      <c r="C1744" s="352" t="s">
        <v>1562</v>
      </c>
      <c r="D1744" s="352" t="s">
        <v>86</v>
      </c>
      <c r="E1744" s="358"/>
      <c r="F1744" s="38"/>
      <c r="G1744" s="359"/>
      <c r="H1744" s="354">
        <v>45958.555358796293</v>
      </c>
      <c r="I1744" s="41"/>
      <c r="J1744" s="41"/>
      <c r="K1744" s="358"/>
      <c r="L1744" s="355">
        <v>4944108.47</v>
      </c>
      <c r="M1744" s="360">
        <v>45931</v>
      </c>
    </row>
    <row r="1745" spans="1:13" ht="38.25" x14ac:dyDescent="0.2">
      <c r="A1745" s="358"/>
      <c r="B1745" s="352" t="s">
        <v>2467</v>
      </c>
      <c r="C1745" s="352" t="s">
        <v>1562</v>
      </c>
      <c r="D1745" s="352" t="s">
        <v>86</v>
      </c>
      <c r="E1745" s="358"/>
      <c r="F1745" s="38"/>
      <c r="G1745" s="359"/>
      <c r="H1745" s="356">
        <v>45958.536620370367</v>
      </c>
      <c r="I1745" s="41"/>
      <c r="J1745" s="41"/>
      <c r="K1745" s="358"/>
      <c r="L1745" s="357">
        <v>5992840</v>
      </c>
      <c r="M1745" s="360">
        <v>45931</v>
      </c>
    </row>
    <row r="1746" spans="1:13" ht="38.25" x14ac:dyDescent="0.2">
      <c r="A1746" s="358"/>
      <c r="B1746" s="351" t="s">
        <v>2468</v>
      </c>
      <c r="C1746" s="352" t="s">
        <v>1562</v>
      </c>
      <c r="D1746" s="352" t="s">
        <v>86</v>
      </c>
      <c r="E1746" s="358"/>
      <c r="F1746" s="38"/>
      <c r="G1746" s="359"/>
      <c r="H1746" s="354">
        <v>45958.531851851854</v>
      </c>
      <c r="I1746" s="41"/>
      <c r="J1746" s="41"/>
      <c r="K1746" s="358"/>
      <c r="L1746" s="355">
        <v>3057392</v>
      </c>
      <c r="M1746" s="360">
        <v>45931</v>
      </c>
    </row>
    <row r="1747" spans="1:13" ht="38.25" x14ac:dyDescent="0.2">
      <c r="A1747" s="358"/>
      <c r="B1747" s="352" t="s">
        <v>2469</v>
      </c>
      <c r="C1747" s="352" t="s">
        <v>1562</v>
      </c>
      <c r="D1747" s="352" t="s">
        <v>86</v>
      </c>
      <c r="E1747" s="358"/>
      <c r="F1747" s="38"/>
      <c r="G1747" s="359"/>
      <c r="H1747" s="356">
        <v>45958.531365740739</v>
      </c>
      <c r="I1747" s="41"/>
      <c r="J1747" s="41"/>
      <c r="K1747" s="358"/>
      <c r="L1747" s="357">
        <v>254184</v>
      </c>
      <c r="M1747" s="360">
        <v>45931</v>
      </c>
    </row>
    <row r="1748" spans="1:13" ht="38.25" x14ac:dyDescent="0.2">
      <c r="A1748" s="358"/>
      <c r="B1748" s="352" t="s">
        <v>2470</v>
      </c>
      <c r="C1748" s="351" t="s">
        <v>1565</v>
      </c>
      <c r="D1748" s="352" t="s">
        <v>86</v>
      </c>
      <c r="E1748" s="358"/>
      <c r="F1748" s="38"/>
      <c r="G1748" s="359"/>
      <c r="H1748" s="356">
        <v>45958.516562500001</v>
      </c>
      <c r="I1748" s="41"/>
      <c r="J1748" s="41"/>
      <c r="K1748" s="358"/>
      <c r="L1748" s="357">
        <v>264000</v>
      </c>
      <c r="M1748" s="360">
        <v>45931</v>
      </c>
    </row>
    <row r="1749" spans="1:13" ht="38.25" x14ac:dyDescent="0.2">
      <c r="A1749" s="358"/>
      <c r="B1749" s="352" t="s">
        <v>2471</v>
      </c>
      <c r="C1749" s="351" t="s">
        <v>1565</v>
      </c>
      <c r="D1749" s="352" t="s">
        <v>86</v>
      </c>
      <c r="E1749" s="358"/>
      <c r="F1749" s="38"/>
      <c r="G1749" s="359"/>
      <c r="H1749" s="356">
        <v>45958.490370370368</v>
      </c>
      <c r="I1749" s="41"/>
      <c r="J1749" s="41"/>
      <c r="K1749" s="358"/>
      <c r="L1749" s="357">
        <v>700788</v>
      </c>
      <c r="M1749" s="360">
        <v>45931</v>
      </c>
    </row>
    <row r="1750" spans="1:13" ht="38.25" x14ac:dyDescent="0.2">
      <c r="A1750" s="358"/>
      <c r="B1750" s="351" t="s">
        <v>2472</v>
      </c>
      <c r="C1750" s="352" t="s">
        <v>1562</v>
      </c>
      <c r="D1750" s="352" t="s">
        <v>86</v>
      </c>
      <c r="E1750" s="358"/>
      <c r="F1750" s="38"/>
      <c r="G1750" s="359"/>
      <c r="H1750" s="354">
        <v>45958.47078703704</v>
      </c>
      <c r="I1750" s="41"/>
      <c r="J1750" s="41"/>
      <c r="K1750" s="358"/>
      <c r="L1750" s="355">
        <v>1200000</v>
      </c>
      <c r="M1750" s="360">
        <v>45931</v>
      </c>
    </row>
    <row r="1751" spans="1:13" ht="38.25" x14ac:dyDescent="0.2">
      <c r="A1751" s="358"/>
      <c r="B1751" s="351" t="s">
        <v>2473</v>
      </c>
      <c r="C1751" s="352" t="s">
        <v>1562</v>
      </c>
      <c r="D1751" s="352" t="s">
        <v>86</v>
      </c>
      <c r="E1751" s="358"/>
      <c r="F1751" s="38"/>
      <c r="G1751" s="359"/>
      <c r="H1751" s="354">
        <v>45958.45449074074</v>
      </c>
      <c r="I1751" s="41"/>
      <c r="J1751" s="41"/>
      <c r="K1751" s="358"/>
      <c r="L1751" s="355">
        <v>801465</v>
      </c>
      <c r="M1751" s="360">
        <v>45931</v>
      </c>
    </row>
    <row r="1752" spans="1:13" x14ac:dyDescent="0.2">
      <c r="A1752" s="358"/>
      <c r="B1752" s="351" t="s">
        <v>2474</v>
      </c>
      <c r="C1752" s="351" t="s">
        <v>42</v>
      </c>
      <c r="D1752" s="121" t="s">
        <v>42</v>
      </c>
      <c r="E1752" s="358"/>
      <c r="F1752" s="38"/>
      <c r="G1752" s="359"/>
      <c r="H1752" s="354">
        <v>45958.432962962965</v>
      </c>
      <c r="I1752" s="41"/>
      <c r="J1752" s="41"/>
      <c r="K1752" s="358"/>
      <c r="L1752" s="355">
        <v>937565.3</v>
      </c>
      <c r="M1752" s="360">
        <v>45931</v>
      </c>
    </row>
    <row r="1753" spans="1:13" ht="38.25" x14ac:dyDescent="0.2">
      <c r="A1753" s="358"/>
      <c r="B1753" s="352" t="s">
        <v>2475</v>
      </c>
      <c r="C1753" s="351" t="s">
        <v>1565</v>
      </c>
      <c r="D1753" s="352" t="s">
        <v>86</v>
      </c>
      <c r="E1753" s="358"/>
      <c r="F1753" s="38"/>
      <c r="G1753" s="359"/>
      <c r="H1753" s="356">
        <v>45958.431307870371</v>
      </c>
      <c r="I1753" s="41"/>
      <c r="J1753" s="41"/>
      <c r="K1753" s="358"/>
      <c r="L1753" s="357">
        <v>907137</v>
      </c>
      <c r="M1753" s="360">
        <v>45931</v>
      </c>
    </row>
    <row r="1754" spans="1:13" ht="38.25" x14ac:dyDescent="0.2">
      <c r="A1754" s="358"/>
      <c r="B1754" s="351" t="s">
        <v>2476</v>
      </c>
      <c r="C1754" s="352" t="s">
        <v>1562</v>
      </c>
      <c r="D1754" s="352" t="s">
        <v>86</v>
      </c>
      <c r="E1754" s="358"/>
      <c r="F1754" s="38"/>
      <c r="G1754" s="359"/>
      <c r="H1754" s="354">
        <v>45958.426435185182</v>
      </c>
      <c r="I1754" s="41"/>
      <c r="J1754" s="41"/>
      <c r="K1754" s="358"/>
      <c r="L1754" s="355">
        <v>1933750</v>
      </c>
      <c r="M1754" s="360">
        <v>45931</v>
      </c>
    </row>
    <row r="1755" spans="1:13" ht="38.25" x14ac:dyDescent="0.2">
      <c r="A1755" s="358"/>
      <c r="B1755" s="352" t="s">
        <v>2477</v>
      </c>
      <c r="C1755" s="352" t="s">
        <v>1562</v>
      </c>
      <c r="D1755" s="352" t="s">
        <v>86</v>
      </c>
      <c r="E1755" s="358"/>
      <c r="F1755" s="38"/>
      <c r="G1755" s="359"/>
      <c r="H1755" s="356">
        <v>45958.406238425923</v>
      </c>
      <c r="I1755" s="41"/>
      <c r="J1755" s="41"/>
      <c r="K1755" s="358"/>
      <c r="L1755" s="357">
        <v>6247500</v>
      </c>
      <c r="M1755" s="360">
        <v>45931</v>
      </c>
    </row>
    <row r="1756" spans="1:13" ht="38.25" x14ac:dyDescent="0.2">
      <c r="A1756" s="358"/>
      <c r="B1756" s="351" t="s">
        <v>2478</v>
      </c>
      <c r="C1756" s="352" t="s">
        <v>1562</v>
      </c>
      <c r="D1756" s="352" t="s">
        <v>86</v>
      </c>
      <c r="E1756" s="358"/>
      <c r="F1756" s="38"/>
      <c r="G1756" s="359"/>
      <c r="H1756" s="354">
        <v>45958.405856481484</v>
      </c>
      <c r="I1756" s="41"/>
      <c r="J1756" s="41"/>
      <c r="K1756" s="358"/>
      <c r="L1756" s="355">
        <v>2799356</v>
      </c>
      <c r="M1756" s="360">
        <v>45931</v>
      </c>
    </row>
    <row r="1757" spans="1:13" ht="38.25" x14ac:dyDescent="0.2">
      <c r="A1757" s="358"/>
      <c r="B1757" s="352" t="s">
        <v>2479</v>
      </c>
      <c r="C1757" s="352" t="s">
        <v>1562</v>
      </c>
      <c r="D1757" s="352" t="s">
        <v>86</v>
      </c>
      <c r="E1757" s="358"/>
      <c r="F1757" s="38"/>
      <c r="G1757" s="359"/>
      <c r="H1757" s="356">
        <v>45958.384571759256</v>
      </c>
      <c r="I1757" s="41"/>
      <c r="J1757" s="41"/>
      <c r="K1757" s="358"/>
      <c r="L1757" s="357">
        <v>636297.76</v>
      </c>
      <c r="M1757" s="360">
        <v>45931</v>
      </c>
    </row>
    <row r="1758" spans="1:13" ht="38.25" x14ac:dyDescent="0.2">
      <c r="A1758" s="358"/>
      <c r="B1758" s="351" t="s">
        <v>2480</v>
      </c>
      <c r="C1758" s="351" t="s">
        <v>1565</v>
      </c>
      <c r="D1758" s="352" t="s">
        <v>86</v>
      </c>
      <c r="E1758" s="358"/>
      <c r="F1758" s="38"/>
      <c r="G1758" s="359"/>
      <c r="H1758" s="354">
        <v>45958.382569444446</v>
      </c>
      <c r="I1758" s="41"/>
      <c r="J1758" s="41"/>
      <c r="K1758" s="358"/>
      <c r="L1758" s="355">
        <v>4803480</v>
      </c>
      <c r="M1758" s="360">
        <v>45931</v>
      </c>
    </row>
    <row r="1759" spans="1:13" ht="38.25" x14ac:dyDescent="0.2">
      <c r="A1759" s="358"/>
      <c r="B1759" s="352" t="s">
        <v>2481</v>
      </c>
      <c r="C1759" s="351" t="s">
        <v>1565</v>
      </c>
      <c r="D1759" s="352" t="s">
        <v>86</v>
      </c>
      <c r="E1759" s="358"/>
      <c r="F1759" s="38"/>
      <c r="G1759" s="359"/>
      <c r="H1759" s="356">
        <v>45958.373599537037</v>
      </c>
      <c r="I1759" s="41"/>
      <c r="J1759" s="41"/>
      <c r="K1759" s="358"/>
      <c r="L1759" s="357">
        <v>3106518.8</v>
      </c>
      <c r="M1759" s="360">
        <v>45931</v>
      </c>
    </row>
    <row r="1760" spans="1:13" ht="38.25" x14ac:dyDescent="0.2">
      <c r="A1760" s="358"/>
      <c r="B1760" s="351" t="s">
        <v>2482</v>
      </c>
      <c r="C1760" s="352" t="s">
        <v>1562</v>
      </c>
      <c r="D1760" s="352" t="s">
        <v>86</v>
      </c>
      <c r="E1760" s="358"/>
      <c r="F1760" s="38"/>
      <c r="G1760" s="359"/>
      <c r="H1760" s="354">
        <v>45958.314803240741</v>
      </c>
      <c r="I1760" s="41"/>
      <c r="J1760" s="41"/>
      <c r="K1760" s="358"/>
      <c r="L1760" s="355">
        <v>291550</v>
      </c>
      <c r="M1760" s="360">
        <v>45931</v>
      </c>
    </row>
    <row r="1761" spans="1:13" ht="38.25" x14ac:dyDescent="0.2">
      <c r="A1761" s="358"/>
      <c r="B1761" s="352" t="s">
        <v>2483</v>
      </c>
      <c r="C1761" s="352" t="s">
        <v>1562</v>
      </c>
      <c r="D1761" s="352" t="s">
        <v>86</v>
      </c>
      <c r="E1761" s="358"/>
      <c r="F1761" s="38"/>
      <c r="G1761" s="359"/>
      <c r="H1761" s="356">
        <v>45958.311180555553</v>
      </c>
      <c r="I1761" s="41"/>
      <c r="J1761" s="41"/>
      <c r="K1761" s="358"/>
      <c r="L1761" s="357">
        <v>3487375.92</v>
      </c>
      <c r="M1761" s="360">
        <v>45931</v>
      </c>
    </row>
    <row r="1762" spans="1:13" ht="38.25" x14ac:dyDescent="0.2">
      <c r="A1762" s="358"/>
      <c r="B1762" s="351" t="s">
        <v>2484</v>
      </c>
      <c r="C1762" s="352" t="s">
        <v>1562</v>
      </c>
      <c r="D1762" s="352" t="s">
        <v>86</v>
      </c>
      <c r="E1762" s="358"/>
      <c r="F1762" s="38"/>
      <c r="G1762" s="359"/>
      <c r="H1762" s="354">
        <v>45957.746168981481</v>
      </c>
      <c r="I1762" s="41"/>
      <c r="J1762" s="41"/>
      <c r="K1762" s="358"/>
      <c r="L1762" s="355">
        <v>514080</v>
      </c>
      <c r="M1762" s="360">
        <v>45931</v>
      </c>
    </row>
    <row r="1763" spans="1:13" x14ac:dyDescent="0.2">
      <c r="A1763" s="358"/>
      <c r="B1763" s="352" t="s">
        <v>2485</v>
      </c>
      <c r="C1763" s="351" t="s">
        <v>42</v>
      </c>
      <c r="D1763" s="121" t="s">
        <v>42</v>
      </c>
      <c r="E1763" s="358"/>
      <c r="F1763" s="38"/>
      <c r="G1763" s="359"/>
      <c r="H1763" s="356">
        <v>45957.726030092592</v>
      </c>
      <c r="I1763" s="41"/>
      <c r="J1763" s="41"/>
      <c r="K1763" s="358"/>
      <c r="L1763" s="357">
        <v>10.353</v>
      </c>
      <c r="M1763" s="360">
        <v>45931</v>
      </c>
    </row>
    <row r="1764" spans="1:13" x14ac:dyDescent="0.2">
      <c r="A1764" s="358"/>
      <c r="B1764" s="351" t="s">
        <v>2486</v>
      </c>
      <c r="C1764" s="351" t="s">
        <v>42</v>
      </c>
      <c r="D1764" s="121" t="s">
        <v>42</v>
      </c>
      <c r="E1764" s="358"/>
      <c r="F1764" s="38"/>
      <c r="G1764" s="359"/>
      <c r="H1764" s="354">
        <v>45957.683495370373</v>
      </c>
      <c r="I1764" s="41"/>
      <c r="J1764" s="41"/>
      <c r="K1764" s="358"/>
      <c r="L1764" s="355">
        <v>472000.41</v>
      </c>
      <c r="M1764" s="360">
        <v>45931</v>
      </c>
    </row>
    <row r="1765" spans="1:13" ht="38.25" x14ac:dyDescent="0.2">
      <c r="A1765" s="358"/>
      <c r="B1765" s="352" t="s">
        <v>2487</v>
      </c>
      <c r="C1765" s="352" t="s">
        <v>1562</v>
      </c>
      <c r="D1765" s="352" t="s">
        <v>86</v>
      </c>
      <c r="E1765" s="358"/>
      <c r="F1765" s="38"/>
      <c r="G1765" s="359"/>
      <c r="H1765" s="356">
        <v>45957.677824074075</v>
      </c>
      <c r="I1765" s="41"/>
      <c r="J1765" s="41"/>
      <c r="K1765" s="358"/>
      <c r="L1765" s="357">
        <v>406980</v>
      </c>
      <c r="M1765" s="360">
        <v>45931</v>
      </c>
    </row>
    <row r="1766" spans="1:13" ht="38.25" x14ac:dyDescent="0.2">
      <c r="A1766" s="358"/>
      <c r="B1766" s="351" t="s">
        <v>2488</v>
      </c>
      <c r="C1766" s="352" t="s">
        <v>1562</v>
      </c>
      <c r="D1766" s="352" t="s">
        <v>86</v>
      </c>
      <c r="E1766" s="358"/>
      <c r="F1766" s="38"/>
      <c r="G1766" s="359"/>
      <c r="H1766" s="354">
        <v>45957.657523148147</v>
      </c>
      <c r="I1766" s="41"/>
      <c r="J1766" s="41"/>
      <c r="K1766" s="358"/>
      <c r="L1766" s="355">
        <v>779854.6</v>
      </c>
      <c r="M1766" s="360">
        <v>45931</v>
      </c>
    </row>
    <row r="1767" spans="1:13" ht="38.25" x14ac:dyDescent="0.2">
      <c r="A1767" s="358"/>
      <c r="B1767" s="352" t="s">
        <v>2489</v>
      </c>
      <c r="C1767" s="352" t="s">
        <v>1562</v>
      </c>
      <c r="D1767" s="352" t="s">
        <v>86</v>
      </c>
      <c r="E1767" s="358"/>
      <c r="F1767" s="38"/>
      <c r="G1767" s="359"/>
      <c r="H1767" s="356">
        <v>45957.569363425922</v>
      </c>
      <c r="I1767" s="41"/>
      <c r="J1767" s="41"/>
      <c r="K1767" s="358"/>
      <c r="L1767" s="357">
        <v>412668.2</v>
      </c>
      <c r="M1767" s="360">
        <v>45931</v>
      </c>
    </row>
    <row r="1768" spans="1:13" ht="38.25" x14ac:dyDescent="0.2">
      <c r="A1768" s="358"/>
      <c r="B1768" s="351" t="s">
        <v>2490</v>
      </c>
      <c r="C1768" s="351" t="s">
        <v>1565</v>
      </c>
      <c r="D1768" s="352" t="s">
        <v>86</v>
      </c>
      <c r="E1768" s="358"/>
      <c r="F1768" s="38"/>
      <c r="G1768" s="359"/>
      <c r="H1768" s="354">
        <v>45957.525266203702</v>
      </c>
      <c r="I1768" s="41"/>
      <c r="J1768" s="41"/>
      <c r="K1768" s="358"/>
      <c r="L1768" s="355">
        <v>299994</v>
      </c>
      <c r="M1768" s="360">
        <v>45931</v>
      </c>
    </row>
    <row r="1769" spans="1:13" ht="38.25" x14ac:dyDescent="0.2">
      <c r="A1769" s="358"/>
      <c r="B1769" s="352" t="s">
        <v>2491</v>
      </c>
      <c r="C1769" s="352" t="s">
        <v>1562</v>
      </c>
      <c r="D1769" s="352" t="s">
        <v>86</v>
      </c>
      <c r="E1769" s="358"/>
      <c r="F1769" s="38"/>
      <c r="G1769" s="359"/>
      <c r="H1769" s="356">
        <v>45957.499664351853</v>
      </c>
      <c r="I1769" s="41"/>
      <c r="J1769" s="41"/>
      <c r="K1769" s="358"/>
      <c r="L1769" s="357">
        <v>724974.18</v>
      </c>
      <c r="M1769" s="360">
        <v>45931</v>
      </c>
    </row>
    <row r="1770" spans="1:13" ht="38.25" x14ac:dyDescent="0.2">
      <c r="A1770" s="358"/>
      <c r="B1770" s="351" t="s">
        <v>2492</v>
      </c>
      <c r="C1770" s="352" t="s">
        <v>1562</v>
      </c>
      <c r="D1770" s="352" t="s">
        <v>86</v>
      </c>
      <c r="E1770" s="358"/>
      <c r="F1770" s="38"/>
      <c r="G1770" s="359"/>
      <c r="H1770" s="354">
        <v>45957.484189814815</v>
      </c>
      <c r="I1770" s="41"/>
      <c r="J1770" s="41"/>
      <c r="K1770" s="358"/>
      <c r="L1770" s="355">
        <v>821100</v>
      </c>
      <c r="M1770" s="360">
        <v>45931</v>
      </c>
    </row>
    <row r="1771" spans="1:13" ht="38.25" x14ac:dyDescent="0.2">
      <c r="A1771" s="358"/>
      <c r="B1771" s="352" t="s">
        <v>2493</v>
      </c>
      <c r="C1771" s="351" t="s">
        <v>1565</v>
      </c>
      <c r="D1771" s="352" t="s">
        <v>86</v>
      </c>
      <c r="E1771" s="358"/>
      <c r="F1771" s="38"/>
      <c r="G1771" s="359"/>
      <c r="H1771" s="356">
        <v>45957.481064814812</v>
      </c>
      <c r="I1771" s="41"/>
      <c r="J1771" s="41"/>
      <c r="K1771" s="358"/>
      <c r="L1771" s="357">
        <v>427751</v>
      </c>
      <c r="M1771" s="360">
        <v>45931</v>
      </c>
    </row>
    <row r="1772" spans="1:13" ht="38.25" x14ac:dyDescent="0.2">
      <c r="A1772" s="358"/>
      <c r="B1772" s="351" t="s">
        <v>2494</v>
      </c>
      <c r="C1772" s="352" t="s">
        <v>1562</v>
      </c>
      <c r="D1772" s="352" t="s">
        <v>86</v>
      </c>
      <c r="E1772" s="358"/>
      <c r="F1772" s="38"/>
      <c r="G1772" s="359"/>
      <c r="H1772" s="354">
        <v>45957.470879629633</v>
      </c>
      <c r="I1772" s="41"/>
      <c r="J1772" s="41"/>
      <c r="K1772" s="358"/>
      <c r="L1772" s="355">
        <v>5140800</v>
      </c>
      <c r="M1772" s="360">
        <v>45931</v>
      </c>
    </row>
    <row r="1773" spans="1:13" ht="38.25" x14ac:dyDescent="0.2">
      <c r="A1773" s="358"/>
      <c r="B1773" s="352" t="s">
        <v>2495</v>
      </c>
      <c r="C1773" s="351" t="s">
        <v>1565</v>
      </c>
      <c r="D1773" s="352" t="s">
        <v>86</v>
      </c>
      <c r="E1773" s="358"/>
      <c r="F1773" s="38"/>
      <c r="G1773" s="359"/>
      <c r="H1773" s="356">
        <v>45957.458587962959</v>
      </c>
      <c r="I1773" s="41"/>
      <c r="J1773" s="41"/>
      <c r="K1773" s="358"/>
      <c r="L1773" s="357">
        <v>427751</v>
      </c>
      <c r="M1773" s="360">
        <v>45931</v>
      </c>
    </row>
    <row r="1774" spans="1:13" ht="38.25" x14ac:dyDescent="0.2">
      <c r="A1774" s="358"/>
      <c r="B1774" s="351" t="s">
        <v>2496</v>
      </c>
      <c r="C1774" s="352" t="s">
        <v>1562</v>
      </c>
      <c r="D1774" s="352" t="s">
        <v>86</v>
      </c>
      <c r="E1774" s="358"/>
      <c r="F1774" s="38"/>
      <c r="G1774" s="359"/>
      <c r="H1774" s="354">
        <v>45957.400439814817</v>
      </c>
      <c r="I1774" s="41"/>
      <c r="J1774" s="41"/>
      <c r="K1774" s="358"/>
      <c r="L1774" s="355">
        <v>2412489.38</v>
      </c>
      <c r="M1774" s="360">
        <v>45931</v>
      </c>
    </row>
    <row r="1775" spans="1:13" ht="38.25" x14ac:dyDescent="0.2">
      <c r="A1775" s="358"/>
      <c r="B1775" s="352" t="s">
        <v>2497</v>
      </c>
      <c r="C1775" s="352" t="s">
        <v>1562</v>
      </c>
      <c r="D1775" s="352" t="s">
        <v>86</v>
      </c>
      <c r="E1775" s="358"/>
      <c r="F1775" s="38"/>
      <c r="G1775" s="359"/>
      <c r="H1775" s="356">
        <v>45957.396817129629</v>
      </c>
      <c r="I1775" s="41"/>
      <c r="J1775" s="41"/>
      <c r="K1775" s="358"/>
      <c r="L1775" s="357">
        <v>224910</v>
      </c>
      <c r="M1775" s="360">
        <v>45931</v>
      </c>
    </row>
    <row r="1776" spans="1:13" ht="38.25" x14ac:dyDescent="0.2">
      <c r="A1776" s="358"/>
      <c r="B1776" s="351" t="s">
        <v>2498</v>
      </c>
      <c r="C1776" s="352" t="s">
        <v>1562</v>
      </c>
      <c r="D1776" s="352" t="s">
        <v>86</v>
      </c>
      <c r="E1776" s="358"/>
      <c r="F1776" s="38"/>
      <c r="G1776" s="359"/>
      <c r="H1776" s="354">
        <v>45956.391296296293</v>
      </c>
      <c r="I1776" s="41"/>
      <c r="J1776" s="41"/>
      <c r="K1776" s="358"/>
      <c r="L1776" s="355">
        <v>729299.83</v>
      </c>
      <c r="M1776" s="360">
        <v>45931</v>
      </c>
    </row>
    <row r="1777" spans="1:13" ht="38.25" x14ac:dyDescent="0.2">
      <c r="A1777" s="358"/>
      <c r="B1777" s="352" t="s">
        <v>2499</v>
      </c>
      <c r="C1777" s="351" t="s">
        <v>1565</v>
      </c>
      <c r="D1777" s="352" t="s">
        <v>86</v>
      </c>
      <c r="E1777" s="358"/>
      <c r="F1777" s="38"/>
      <c r="G1777" s="359"/>
      <c r="H1777" s="356">
        <v>45956.367881944447</v>
      </c>
      <c r="I1777" s="41"/>
      <c r="J1777" s="41"/>
      <c r="K1777" s="358"/>
      <c r="L1777" s="357">
        <v>2249999.84</v>
      </c>
      <c r="M1777" s="360">
        <v>45931</v>
      </c>
    </row>
    <row r="1778" spans="1:13" ht="38.25" x14ac:dyDescent="0.2">
      <c r="A1778" s="358"/>
      <c r="B1778" s="351" t="s">
        <v>2500</v>
      </c>
      <c r="C1778" s="351" t="s">
        <v>1565</v>
      </c>
      <c r="D1778" s="352" t="s">
        <v>86</v>
      </c>
      <c r="E1778" s="358"/>
      <c r="F1778" s="38"/>
      <c r="G1778" s="359"/>
      <c r="H1778" s="354">
        <v>45956.341099537036</v>
      </c>
      <c r="I1778" s="41"/>
      <c r="J1778" s="41"/>
      <c r="K1778" s="358"/>
      <c r="L1778" s="355">
        <v>9808047.8300000001</v>
      </c>
      <c r="M1778" s="360">
        <v>45931</v>
      </c>
    </row>
    <row r="1779" spans="1:13" ht="38.25" x14ac:dyDescent="0.2">
      <c r="A1779" s="358"/>
      <c r="B1779" s="352" t="s">
        <v>2501</v>
      </c>
      <c r="C1779" s="351" t="s">
        <v>1565</v>
      </c>
      <c r="D1779" s="352" t="s">
        <v>86</v>
      </c>
      <c r="E1779" s="358"/>
      <c r="F1779" s="38"/>
      <c r="G1779" s="359"/>
      <c r="H1779" s="356">
        <v>45956.338969907411</v>
      </c>
      <c r="I1779" s="41"/>
      <c r="J1779" s="41"/>
      <c r="K1779" s="358"/>
      <c r="L1779" s="357">
        <v>11364995.039999999</v>
      </c>
      <c r="M1779" s="360">
        <v>45931</v>
      </c>
    </row>
    <row r="1780" spans="1:13" ht="38.25" x14ac:dyDescent="0.2">
      <c r="A1780" s="358"/>
      <c r="B1780" s="351" t="s">
        <v>2502</v>
      </c>
      <c r="C1780" s="352" t="s">
        <v>1562</v>
      </c>
      <c r="D1780" s="352" t="s">
        <v>86</v>
      </c>
      <c r="E1780" s="358"/>
      <c r="F1780" s="38"/>
      <c r="G1780" s="359"/>
      <c r="H1780" s="354">
        <v>45954.684953703705</v>
      </c>
      <c r="I1780" s="41"/>
      <c r="J1780" s="41"/>
      <c r="K1780" s="358"/>
      <c r="L1780" s="355">
        <v>5900002.1500000004</v>
      </c>
      <c r="M1780" s="360">
        <v>45931</v>
      </c>
    </row>
    <row r="1781" spans="1:13" ht="38.25" x14ac:dyDescent="0.2">
      <c r="A1781" s="358"/>
      <c r="B1781" s="352" t="s">
        <v>2503</v>
      </c>
      <c r="C1781" s="352" t="s">
        <v>1562</v>
      </c>
      <c r="D1781" s="352" t="s">
        <v>86</v>
      </c>
      <c r="E1781" s="358"/>
      <c r="F1781" s="38"/>
      <c r="G1781" s="359"/>
      <c r="H1781" s="356">
        <v>45954.672546296293</v>
      </c>
      <c r="I1781" s="41"/>
      <c r="J1781" s="41"/>
      <c r="K1781" s="358"/>
      <c r="L1781" s="357">
        <v>449969.94</v>
      </c>
      <c r="M1781" s="360">
        <v>45931</v>
      </c>
    </row>
    <row r="1782" spans="1:13" x14ac:dyDescent="0.2">
      <c r="A1782" s="358"/>
      <c r="B1782" s="351" t="s">
        <v>2504</v>
      </c>
      <c r="C1782" s="352" t="s">
        <v>0</v>
      </c>
      <c r="D1782" s="352" t="s">
        <v>0</v>
      </c>
      <c r="E1782" s="358"/>
      <c r="F1782" s="38"/>
      <c r="G1782" s="359"/>
      <c r="H1782" s="354">
        <v>45954.670844907407</v>
      </c>
      <c r="I1782" s="41"/>
      <c r="J1782" s="41"/>
      <c r="K1782" s="358"/>
      <c r="L1782" s="355">
        <v>31576000.260000002</v>
      </c>
      <c r="M1782" s="360">
        <v>45931</v>
      </c>
    </row>
    <row r="1783" spans="1:13" ht="38.25" x14ac:dyDescent="0.2">
      <c r="A1783" s="358"/>
      <c r="B1783" s="352" t="s">
        <v>2505</v>
      </c>
      <c r="C1783" s="351" t="s">
        <v>1565</v>
      </c>
      <c r="D1783" s="352" t="s">
        <v>86</v>
      </c>
      <c r="E1783" s="358"/>
      <c r="F1783" s="38"/>
      <c r="G1783" s="359"/>
      <c r="H1783" s="356">
        <v>45954.65896990741</v>
      </c>
      <c r="I1783" s="41"/>
      <c r="J1783" s="41"/>
      <c r="K1783" s="358"/>
      <c r="L1783" s="357">
        <v>6500000</v>
      </c>
      <c r="M1783" s="360">
        <v>45931</v>
      </c>
    </row>
    <row r="1784" spans="1:13" ht="38.25" x14ac:dyDescent="0.2">
      <c r="A1784" s="358"/>
      <c r="B1784" s="351" t="s">
        <v>2506</v>
      </c>
      <c r="C1784" s="352" t="s">
        <v>1562</v>
      </c>
      <c r="D1784" s="352" t="s">
        <v>86</v>
      </c>
      <c r="E1784" s="358"/>
      <c r="F1784" s="38"/>
      <c r="G1784" s="359"/>
      <c r="H1784" s="354">
        <v>45954.655763888892</v>
      </c>
      <c r="I1784" s="41"/>
      <c r="J1784" s="41"/>
      <c r="K1784" s="358"/>
      <c r="L1784" s="355">
        <v>357000</v>
      </c>
      <c r="M1784" s="360">
        <v>45931</v>
      </c>
    </row>
    <row r="1785" spans="1:13" x14ac:dyDescent="0.2">
      <c r="A1785" s="358"/>
      <c r="B1785" s="352" t="s">
        <v>2507</v>
      </c>
      <c r="C1785" s="351" t="s">
        <v>42</v>
      </c>
      <c r="D1785" s="121" t="s">
        <v>42</v>
      </c>
      <c r="E1785" s="358"/>
      <c r="F1785" s="38"/>
      <c r="G1785" s="359"/>
      <c r="H1785" s="356">
        <v>45954.633958333332</v>
      </c>
      <c r="I1785" s="41"/>
      <c r="J1785" s="41"/>
      <c r="K1785" s="358"/>
      <c r="L1785" s="357">
        <v>289.3485</v>
      </c>
      <c r="M1785" s="360">
        <v>45931</v>
      </c>
    </row>
    <row r="1786" spans="1:13" ht="38.25" x14ac:dyDescent="0.2">
      <c r="A1786" s="358"/>
      <c r="B1786" s="352" t="s">
        <v>2508</v>
      </c>
      <c r="C1786" s="352" t="s">
        <v>1562</v>
      </c>
      <c r="D1786" s="352" t="s">
        <v>86</v>
      </c>
      <c r="E1786" s="358"/>
      <c r="F1786" s="38"/>
      <c r="G1786" s="359"/>
      <c r="H1786" s="356">
        <v>45954.560416666667</v>
      </c>
      <c r="I1786" s="41"/>
      <c r="J1786" s="41"/>
      <c r="K1786" s="358"/>
      <c r="L1786" s="357">
        <v>2784600</v>
      </c>
      <c r="M1786" s="360">
        <v>45931</v>
      </c>
    </row>
    <row r="1787" spans="1:13" x14ac:dyDescent="0.2">
      <c r="A1787" s="358"/>
      <c r="B1787" s="351" t="s">
        <v>2509</v>
      </c>
      <c r="C1787" s="352" t="s">
        <v>0</v>
      </c>
      <c r="D1787" s="352" t="s">
        <v>0</v>
      </c>
      <c r="E1787" s="358"/>
      <c r="F1787" s="38"/>
      <c r="G1787" s="359"/>
      <c r="H1787" s="354">
        <v>45954.552777777775</v>
      </c>
      <c r="I1787" s="41"/>
      <c r="J1787" s="41"/>
      <c r="K1787" s="358"/>
      <c r="L1787" s="355">
        <v>44300135.950000003</v>
      </c>
      <c r="M1787" s="360">
        <v>45931</v>
      </c>
    </row>
    <row r="1788" spans="1:13" x14ac:dyDescent="0.2">
      <c r="A1788" s="358"/>
      <c r="B1788" s="352" t="s">
        <v>2510</v>
      </c>
      <c r="C1788" s="351" t="s">
        <v>42</v>
      </c>
      <c r="D1788" s="121" t="s">
        <v>42</v>
      </c>
      <c r="E1788" s="358"/>
      <c r="F1788" s="38"/>
      <c r="G1788" s="359"/>
      <c r="H1788" s="356">
        <v>45954.549456018518</v>
      </c>
      <c r="I1788" s="41"/>
      <c r="J1788" s="41"/>
      <c r="K1788" s="358"/>
      <c r="L1788" s="357">
        <v>213223.01</v>
      </c>
      <c r="M1788" s="360">
        <v>45931</v>
      </c>
    </row>
    <row r="1789" spans="1:13" ht="38.25" x14ac:dyDescent="0.2">
      <c r="A1789" s="358"/>
      <c r="B1789" s="351" t="s">
        <v>2511</v>
      </c>
      <c r="C1789" s="352" t="s">
        <v>1562</v>
      </c>
      <c r="D1789" s="352" t="s">
        <v>86</v>
      </c>
      <c r="E1789" s="358"/>
      <c r="F1789" s="38"/>
      <c r="G1789" s="359"/>
      <c r="H1789" s="354">
        <v>45954.549259259256</v>
      </c>
      <c r="I1789" s="41"/>
      <c r="J1789" s="41"/>
      <c r="K1789" s="358"/>
      <c r="L1789" s="355">
        <v>2607944.5</v>
      </c>
      <c r="M1789" s="360">
        <v>45931</v>
      </c>
    </row>
    <row r="1790" spans="1:13" x14ac:dyDescent="0.2">
      <c r="A1790" s="358"/>
      <c r="B1790" s="352" t="s">
        <v>2512</v>
      </c>
      <c r="C1790" s="352" t="s">
        <v>0</v>
      </c>
      <c r="D1790" s="352" t="s">
        <v>0</v>
      </c>
      <c r="E1790" s="358"/>
      <c r="F1790" s="38"/>
      <c r="G1790" s="359"/>
      <c r="H1790" s="356">
        <v>45954.523622685185</v>
      </c>
      <c r="I1790" s="41"/>
      <c r="J1790" s="41"/>
      <c r="K1790" s="358"/>
      <c r="L1790" s="357">
        <v>18062453.079999998</v>
      </c>
      <c r="M1790" s="360">
        <v>45931</v>
      </c>
    </row>
    <row r="1791" spans="1:13" x14ac:dyDescent="0.2">
      <c r="A1791" s="358"/>
      <c r="B1791" s="351" t="s">
        <v>2513</v>
      </c>
      <c r="C1791" s="352" t="s">
        <v>0</v>
      </c>
      <c r="D1791" s="352" t="s">
        <v>0</v>
      </c>
      <c r="E1791" s="358"/>
      <c r="F1791" s="38"/>
      <c r="G1791" s="359"/>
      <c r="H1791" s="354">
        <v>45954.488888888889</v>
      </c>
      <c r="I1791" s="41"/>
      <c r="J1791" s="41"/>
      <c r="K1791" s="358"/>
      <c r="L1791" s="355">
        <v>10710000</v>
      </c>
      <c r="M1791" s="360">
        <v>45931</v>
      </c>
    </row>
    <row r="1792" spans="1:13" ht="38.25" x14ac:dyDescent="0.2">
      <c r="A1792" s="358"/>
      <c r="B1792" s="352" t="s">
        <v>2514</v>
      </c>
      <c r="C1792" s="351" t="s">
        <v>1565</v>
      </c>
      <c r="D1792" s="352" t="s">
        <v>86</v>
      </c>
      <c r="E1792" s="358"/>
      <c r="F1792" s="38"/>
      <c r="G1792" s="359"/>
      <c r="H1792" s="356">
        <v>45954.442060185182</v>
      </c>
      <c r="I1792" s="41"/>
      <c r="J1792" s="41"/>
      <c r="K1792" s="358"/>
      <c r="L1792" s="357">
        <v>8093749.2999999998</v>
      </c>
      <c r="M1792" s="360">
        <v>45931</v>
      </c>
    </row>
    <row r="1793" spans="1:13" ht="38.25" x14ac:dyDescent="0.2">
      <c r="A1793" s="358"/>
      <c r="B1793" s="352" t="s">
        <v>2515</v>
      </c>
      <c r="C1793" s="352" t="s">
        <v>1562</v>
      </c>
      <c r="D1793" s="352" t="s">
        <v>86</v>
      </c>
      <c r="E1793" s="358"/>
      <c r="F1793" s="38"/>
      <c r="G1793" s="359"/>
      <c r="H1793" s="356">
        <v>45954.386967592596</v>
      </c>
      <c r="I1793" s="41"/>
      <c r="J1793" s="41"/>
      <c r="K1793" s="358"/>
      <c r="L1793" s="357">
        <v>284172</v>
      </c>
      <c r="M1793" s="360">
        <v>45931</v>
      </c>
    </row>
    <row r="1794" spans="1:13" ht="38.25" x14ac:dyDescent="0.2">
      <c r="A1794" s="358"/>
      <c r="B1794" s="351" t="s">
        <v>2516</v>
      </c>
      <c r="C1794" s="352" t="s">
        <v>1562</v>
      </c>
      <c r="D1794" s="352" t="s">
        <v>86</v>
      </c>
      <c r="E1794" s="358"/>
      <c r="F1794" s="38"/>
      <c r="G1794" s="359"/>
      <c r="H1794" s="354">
        <v>45954.381469907406</v>
      </c>
      <c r="I1794" s="41"/>
      <c r="J1794" s="41"/>
      <c r="K1794" s="358"/>
      <c r="L1794" s="355">
        <v>5227670</v>
      </c>
      <c r="M1794" s="360">
        <v>45931</v>
      </c>
    </row>
    <row r="1795" spans="1:13" ht="38.25" x14ac:dyDescent="0.2">
      <c r="A1795" s="358"/>
      <c r="B1795" s="352" t="s">
        <v>2517</v>
      </c>
      <c r="C1795" s="352" t="s">
        <v>1562</v>
      </c>
      <c r="D1795" s="352" t="s">
        <v>86</v>
      </c>
      <c r="E1795" s="358"/>
      <c r="F1795" s="38"/>
      <c r="G1795" s="359"/>
      <c r="H1795" s="356">
        <v>45954.354259259257</v>
      </c>
      <c r="I1795" s="41"/>
      <c r="J1795" s="41"/>
      <c r="K1795" s="358"/>
      <c r="L1795" s="357">
        <v>2062818.59</v>
      </c>
      <c r="M1795" s="360">
        <v>45931</v>
      </c>
    </row>
    <row r="1796" spans="1:13" ht="38.25" x14ac:dyDescent="0.2">
      <c r="A1796" s="358"/>
      <c r="B1796" s="351" t="s">
        <v>2518</v>
      </c>
      <c r="C1796" s="351" t="s">
        <v>1565</v>
      </c>
      <c r="D1796" s="352" t="s">
        <v>86</v>
      </c>
      <c r="E1796" s="358"/>
      <c r="F1796" s="38"/>
      <c r="G1796" s="359"/>
      <c r="H1796" s="354">
        <v>45953.742951388886</v>
      </c>
      <c r="I1796" s="41"/>
      <c r="J1796" s="41"/>
      <c r="K1796" s="358"/>
      <c r="L1796" s="355">
        <v>1273300</v>
      </c>
      <c r="M1796" s="360">
        <v>45931</v>
      </c>
    </row>
    <row r="1797" spans="1:13" ht="38.25" x14ac:dyDescent="0.2">
      <c r="A1797" s="358"/>
      <c r="B1797" s="351" t="s">
        <v>2519</v>
      </c>
      <c r="C1797" s="352" t="s">
        <v>1562</v>
      </c>
      <c r="D1797" s="352" t="s">
        <v>86</v>
      </c>
      <c r="E1797" s="358"/>
      <c r="F1797" s="38"/>
      <c r="G1797" s="359"/>
      <c r="H1797" s="354">
        <v>45953.682812500003</v>
      </c>
      <c r="I1797" s="41"/>
      <c r="J1797" s="41"/>
      <c r="K1797" s="358"/>
      <c r="L1797" s="355">
        <v>267750</v>
      </c>
      <c r="M1797" s="360">
        <v>45931</v>
      </c>
    </row>
    <row r="1798" spans="1:13" ht="38.25" x14ac:dyDescent="0.2">
      <c r="A1798" s="358"/>
      <c r="B1798" s="352" t="s">
        <v>2520</v>
      </c>
      <c r="C1798" s="352" t="s">
        <v>1562</v>
      </c>
      <c r="D1798" s="352" t="s">
        <v>86</v>
      </c>
      <c r="E1798" s="358"/>
      <c r="F1798" s="38"/>
      <c r="G1798" s="359"/>
      <c r="H1798" s="356">
        <v>45953.653703703705</v>
      </c>
      <c r="I1798" s="41"/>
      <c r="J1798" s="41"/>
      <c r="K1798" s="358"/>
      <c r="L1798" s="357">
        <v>623917</v>
      </c>
      <c r="M1798" s="360">
        <v>45931</v>
      </c>
    </row>
    <row r="1799" spans="1:13" ht="38.25" x14ac:dyDescent="0.2">
      <c r="A1799" s="358"/>
      <c r="B1799" s="351" t="s">
        <v>2521</v>
      </c>
      <c r="C1799" s="352" t="s">
        <v>1562</v>
      </c>
      <c r="D1799" s="352" t="s">
        <v>86</v>
      </c>
      <c r="E1799" s="358"/>
      <c r="F1799" s="38"/>
      <c r="G1799" s="359"/>
      <c r="H1799" s="354">
        <v>45953.605266203704</v>
      </c>
      <c r="I1799" s="41"/>
      <c r="J1799" s="41"/>
      <c r="K1799" s="358"/>
      <c r="L1799" s="355">
        <v>3864264.39</v>
      </c>
      <c r="M1799" s="360">
        <v>45931</v>
      </c>
    </row>
    <row r="1800" spans="1:13" ht="38.25" x14ac:dyDescent="0.2">
      <c r="A1800" s="358"/>
      <c r="B1800" s="352" t="s">
        <v>2522</v>
      </c>
      <c r="C1800" s="351" t="s">
        <v>1565</v>
      </c>
      <c r="D1800" s="352" t="s">
        <v>86</v>
      </c>
      <c r="E1800" s="358"/>
      <c r="F1800" s="38"/>
      <c r="G1800" s="359"/>
      <c r="H1800" s="356">
        <v>45953.415150462963</v>
      </c>
      <c r="I1800" s="41"/>
      <c r="J1800" s="41"/>
      <c r="K1800" s="358"/>
      <c r="L1800" s="357">
        <v>218973</v>
      </c>
      <c r="M1800" s="360">
        <v>45931</v>
      </c>
    </row>
    <row r="1801" spans="1:13" ht="38.25" x14ac:dyDescent="0.2">
      <c r="A1801" s="358"/>
      <c r="B1801" s="351" t="s">
        <v>2523</v>
      </c>
      <c r="C1801" s="352" t="s">
        <v>1562</v>
      </c>
      <c r="D1801" s="352" t="s">
        <v>86</v>
      </c>
      <c r="E1801" s="358"/>
      <c r="F1801" s="38"/>
      <c r="G1801" s="359"/>
      <c r="H1801" s="354">
        <v>45953.362800925926</v>
      </c>
      <c r="I1801" s="41"/>
      <c r="J1801" s="41"/>
      <c r="K1801" s="358"/>
      <c r="L1801" s="355">
        <v>149993.54999999999</v>
      </c>
      <c r="M1801" s="360">
        <v>45931</v>
      </c>
    </row>
    <row r="1802" spans="1:13" ht="38.25" x14ac:dyDescent="0.2">
      <c r="A1802" s="358"/>
      <c r="B1802" s="352" t="s">
        <v>2524</v>
      </c>
      <c r="C1802" s="351" t="s">
        <v>1565</v>
      </c>
      <c r="D1802" s="352" t="s">
        <v>86</v>
      </c>
      <c r="E1802" s="358"/>
      <c r="F1802" s="38"/>
      <c r="G1802" s="359"/>
      <c r="H1802" s="356">
        <v>45953.361226851855</v>
      </c>
      <c r="I1802" s="41"/>
      <c r="J1802" s="41"/>
      <c r="K1802" s="358"/>
      <c r="L1802" s="357">
        <v>9000000</v>
      </c>
      <c r="M1802" s="360">
        <v>45931</v>
      </c>
    </row>
    <row r="1803" spans="1:13" ht="38.25" x14ac:dyDescent="0.2">
      <c r="A1803" s="358"/>
      <c r="B1803" s="352" t="s">
        <v>2525</v>
      </c>
      <c r="C1803" s="352" t="s">
        <v>1562</v>
      </c>
      <c r="D1803" s="352" t="s">
        <v>86</v>
      </c>
      <c r="E1803" s="358"/>
      <c r="F1803" s="38"/>
      <c r="G1803" s="359"/>
      <c r="H1803" s="356">
        <v>45953.306863425925</v>
      </c>
      <c r="I1803" s="41"/>
      <c r="J1803" s="41"/>
      <c r="K1803" s="358"/>
      <c r="L1803" s="357">
        <v>273700</v>
      </c>
      <c r="M1803" s="360">
        <v>45931</v>
      </c>
    </row>
    <row r="1804" spans="1:13" ht="38.25" x14ac:dyDescent="0.2">
      <c r="A1804" s="358"/>
      <c r="B1804" s="351" t="s">
        <v>2526</v>
      </c>
      <c r="C1804" s="352" t="s">
        <v>1562</v>
      </c>
      <c r="D1804" s="352" t="s">
        <v>86</v>
      </c>
      <c r="E1804" s="358"/>
      <c r="F1804" s="38"/>
      <c r="G1804" s="359"/>
      <c r="H1804" s="354">
        <v>45953.295729166668</v>
      </c>
      <c r="I1804" s="41"/>
      <c r="J1804" s="41"/>
      <c r="K1804" s="358"/>
      <c r="L1804" s="355">
        <v>172550</v>
      </c>
      <c r="M1804" s="360">
        <v>45931</v>
      </c>
    </row>
    <row r="1805" spans="1:13" ht="38.25" x14ac:dyDescent="0.2">
      <c r="A1805" s="358"/>
      <c r="B1805" s="352" t="s">
        <v>2527</v>
      </c>
      <c r="C1805" s="351" t="s">
        <v>1565</v>
      </c>
      <c r="D1805" s="352" t="s">
        <v>86</v>
      </c>
      <c r="E1805" s="358"/>
      <c r="F1805" s="38"/>
      <c r="G1805" s="359"/>
      <c r="H1805" s="356">
        <v>45952.746504629627</v>
      </c>
      <c r="I1805" s="41"/>
      <c r="J1805" s="41"/>
      <c r="K1805" s="358"/>
      <c r="L1805" s="357">
        <v>326652</v>
      </c>
      <c r="M1805" s="360">
        <v>45931</v>
      </c>
    </row>
    <row r="1806" spans="1:13" ht="38.25" x14ac:dyDescent="0.2">
      <c r="A1806" s="358"/>
      <c r="B1806" s="351" t="s">
        <v>2528</v>
      </c>
      <c r="C1806" s="352" t="s">
        <v>1562</v>
      </c>
      <c r="D1806" s="352" t="s">
        <v>86</v>
      </c>
      <c r="E1806" s="358"/>
      <c r="F1806" s="38"/>
      <c r="G1806" s="359"/>
      <c r="H1806" s="354">
        <v>45952.643252314818</v>
      </c>
      <c r="I1806" s="41"/>
      <c r="J1806" s="41"/>
      <c r="K1806" s="358"/>
      <c r="L1806" s="355">
        <v>479570</v>
      </c>
      <c r="M1806" s="360">
        <v>45931</v>
      </c>
    </row>
    <row r="1807" spans="1:13" ht="38.25" x14ac:dyDescent="0.2">
      <c r="A1807" s="358"/>
      <c r="B1807" s="352" t="s">
        <v>2529</v>
      </c>
      <c r="C1807" s="352" t="s">
        <v>1562</v>
      </c>
      <c r="D1807" s="352" t="s">
        <v>86</v>
      </c>
      <c r="E1807" s="358"/>
      <c r="F1807" s="38"/>
      <c r="G1807" s="359"/>
      <c r="H1807" s="356">
        <v>45952.618356481478</v>
      </c>
      <c r="I1807" s="41"/>
      <c r="J1807" s="41"/>
      <c r="K1807" s="358"/>
      <c r="L1807" s="357">
        <v>196350</v>
      </c>
      <c r="M1807" s="360">
        <v>45931</v>
      </c>
    </row>
    <row r="1808" spans="1:13" ht="38.25" x14ac:dyDescent="0.2">
      <c r="A1808" s="358"/>
      <c r="B1808" s="351" t="s">
        <v>2530</v>
      </c>
      <c r="C1808" s="352" t="s">
        <v>1562</v>
      </c>
      <c r="D1808" s="352" t="s">
        <v>86</v>
      </c>
      <c r="E1808" s="358"/>
      <c r="F1808" s="38"/>
      <c r="G1808" s="359"/>
      <c r="H1808" s="354">
        <v>45952.561400462961</v>
      </c>
      <c r="I1808" s="41"/>
      <c r="J1808" s="41"/>
      <c r="K1808" s="358"/>
      <c r="L1808" s="355">
        <v>440300</v>
      </c>
      <c r="M1808" s="360">
        <v>45931</v>
      </c>
    </row>
    <row r="1809" spans="1:13" ht="38.25" x14ac:dyDescent="0.2">
      <c r="A1809" s="358"/>
      <c r="B1809" s="352" t="s">
        <v>2531</v>
      </c>
      <c r="C1809" s="352" t="s">
        <v>1562</v>
      </c>
      <c r="D1809" s="352" t="s">
        <v>86</v>
      </c>
      <c r="E1809" s="358"/>
      <c r="F1809" s="38"/>
      <c r="G1809" s="359"/>
      <c r="H1809" s="356">
        <v>45952.526273148149</v>
      </c>
      <c r="I1809" s="41"/>
      <c r="J1809" s="41"/>
      <c r="K1809" s="358"/>
      <c r="L1809" s="357">
        <v>6500000.1500000004</v>
      </c>
      <c r="M1809" s="360">
        <v>45931</v>
      </c>
    </row>
    <row r="1810" spans="1:13" x14ac:dyDescent="0.2">
      <c r="A1810" s="358"/>
      <c r="B1810" s="352" t="s">
        <v>2532</v>
      </c>
      <c r="C1810" s="352" t="s">
        <v>0</v>
      </c>
      <c r="D1810" s="352" t="s">
        <v>0</v>
      </c>
      <c r="E1810" s="358"/>
      <c r="F1810" s="38"/>
      <c r="G1810" s="359"/>
      <c r="H1810" s="356">
        <v>45952.435960648145</v>
      </c>
      <c r="I1810" s="41"/>
      <c r="J1810" s="41"/>
      <c r="K1810" s="358"/>
      <c r="L1810" s="357">
        <v>459999911.8344</v>
      </c>
      <c r="M1810" s="360">
        <v>45931</v>
      </c>
    </row>
    <row r="1811" spans="1:13" x14ac:dyDescent="0.2">
      <c r="A1811" s="358"/>
      <c r="B1811" s="351" t="s">
        <v>2533</v>
      </c>
      <c r="C1811" s="351" t="s">
        <v>42</v>
      </c>
      <c r="D1811" s="121" t="s">
        <v>42</v>
      </c>
      <c r="E1811" s="358"/>
      <c r="F1811" s="38"/>
      <c r="G1811" s="359"/>
      <c r="H1811" s="354">
        <v>45952.411944444444</v>
      </c>
      <c r="I1811" s="41"/>
      <c r="J1811" s="41"/>
      <c r="K1811" s="358"/>
      <c r="L1811" s="355">
        <v>431812.92</v>
      </c>
      <c r="M1811" s="360">
        <v>45931</v>
      </c>
    </row>
    <row r="1812" spans="1:13" x14ac:dyDescent="0.2">
      <c r="A1812" s="358"/>
      <c r="B1812" s="352" t="s">
        <v>2534</v>
      </c>
      <c r="C1812" s="351" t="s">
        <v>42</v>
      </c>
      <c r="D1812" s="121" t="s">
        <v>42</v>
      </c>
      <c r="E1812" s="358"/>
      <c r="F1812" s="38"/>
      <c r="G1812" s="359"/>
      <c r="H1812" s="356">
        <v>45951.718599537038</v>
      </c>
      <c r="I1812" s="41"/>
      <c r="J1812" s="41"/>
      <c r="K1812" s="358"/>
      <c r="L1812" s="357">
        <v>22.966999999999999</v>
      </c>
      <c r="M1812" s="360">
        <v>45931</v>
      </c>
    </row>
    <row r="1813" spans="1:13" x14ac:dyDescent="0.2">
      <c r="A1813" s="358"/>
      <c r="B1813" s="351" t="s">
        <v>2535</v>
      </c>
      <c r="C1813" s="351" t="s">
        <v>42</v>
      </c>
      <c r="D1813" s="121" t="s">
        <v>42</v>
      </c>
      <c r="E1813" s="358"/>
      <c r="F1813" s="38"/>
      <c r="G1813" s="359"/>
      <c r="H1813" s="354">
        <v>45951.717615740738</v>
      </c>
      <c r="I1813" s="41"/>
      <c r="J1813" s="41"/>
      <c r="K1813" s="358"/>
      <c r="L1813" s="355">
        <v>732610.41</v>
      </c>
      <c r="M1813" s="360">
        <v>45931</v>
      </c>
    </row>
    <row r="1814" spans="1:13" ht="38.25" x14ac:dyDescent="0.2">
      <c r="A1814" s="358"/>
      <c r="B1814" s="352" t="s">
        <v>2536</v>
      </c>
      <c r="C1814" s="352" t="s">
        <v>1562</v>
      </c>
      <c r="D1814" s="352" t="s">
        <v>86</v>
      </c>
      <c r="E1814" s="358"/>
      <c r="F1814" s="38"/>
      <c r="G1814" s="359"/>
      <c r="H1814" s="356">
        <v>45951.531111111108</v>
      </c>
      <c r="I1814" s="41"/>
      <c r="J1814" s="41"/>
      <c r="K1814" s="358"/>
      <c r="L1814" s="357">
        <v>1513513.4</v>
      </c>
      <c r="M1814" s="360">
        <v>45931</v>
      </c>
    </row>
    <row r="1815" spans="1:13" ht="38.25" x14ac:dyDescent="0.2">
      <c r="A1815" s="358"/>
      <c r="B1815" s="351" t="s">
        <v>2537</v>
      </c>
      <c r="C1815" s="352" t="s">
        <v>1562</v>
      </c>
      <c r="D1815" s="352" t="s">
        <v>86</v>
      </c>
      <c r="E1815" s="358"/>
      <c r="F1815" s="38"/>
      <c r="G1815" s="359"/>
      <c r="H1815" s="354">
        <v>45951.530729166669</v>
      </c>
      <c r="I1815" s="41"/>
      <c r="J1815" s="41"/>
      <c r="K1815" s="358"/>
      <c r="L1815" s="355">
        <v>5147940</v>
      </c>
      <c r="M1815" s="360">
        <v>45931</v>
      </c>
    </row>
    <row r="1816" spans="1:13" x14ac:dyDescent="0.2">
      <c r="A1816" s="358"/>
      <c r="B1816" s="351" t="s">
        <v>2538</v>
      </c>
      <c r="C1816" s="351" t="s">
        <v>42</v>
      </c>
      <c r="D1816" s="121" t="s">
        <v>42</v>
      </c>
      <c r="E1816" s="358"/>
      <c r="F1816" s="38"/>
      <c r="G1816" s="359"/>
      <c r="H1816" s="354">
        <v>45951.48510416667</v>
      </c>
      <c r="I1816" s="41"/>
      <c r="J1816" s="41"/>
      <c r="K1816" s="358"/>
      <c r="L1816" s="355">
        <v>2604667.2400000002</v>
      </c>
      <c r="M1816" s="360">
        <v>45931</v>
      </c>
    </row>
    <row r="1817" spans="1:13" ht="38.25" x14ac:dyDescent="0.2">
      <c r="A1817" s="358"/>
      <c r="B1817" s="352" t="s">
        <v>2539</v>
      </c>
      <c r="C1817" s="352" t="s">
        <v>1562</v>
      </c>
      <c r="D1817" s="352" t="s">
        <v>86</v>
      </c>
      <c r="E1817" s="358"/>
      <c r="F1817" s="38"/>
      <c r="G1817" s="359"/>
      <c r="H1817" s="356">
        <v>45951.472615740742</v>
      </c>
      <c r="I1817" s="41"/>
      <c r="J1817" s="41"/>
      <c r="K1817" s="358"/>
      <c r="L1817" s="357">
        <v>1550988.88</v>
      </c>
      <c r="M1817" s="360">
        <v>45931</v>
      </c>
    </row>
    <row r="1818" spans="1:13" ht="38.25" x14ac:dyDescent="0.2">
      <c r="A1818" s="358"/>
      <c r="B1818" s="351" t="s">
        <v>2540</v>
      </c>
      <c r="C1818" s="352" t="s">
        <v>1562</v>
      </c>
      <c r="D1818" s="352" t="s">
        <v>86</v>
      </c>
      <c r="E1818" s="358"/>
      <c r="F1818" s="38"/>
      <c r="G1818" s="359"/>
      <c r="H1818" s="354">
        <v>45951.469895833332</v>
      </c>
      <c r="I1818" s="41"/>
      <c r="J1818" s="41"/>
      <c r="K1818" s="358"/>
      <c r="L1818" s="355">
        <v>1748490.8</v>
      </c>
      <c r="M1818" s="360">
        <v>45931</v>
      </c>
    </row>
    <row r="1819" spans="1:13" ht="38.25" x14ac:dyDescent="0.2">
      <c r="A1819" s="358"/>
      <c r="B1819" s="352" t="s">
        <v>2541</v>
      </c>
      <c r="C1819" s="352" t="s">
        <v>1562</v>
      </c>
      <c r="D1819" s="352" t="s">
        <v>86</v>
      </c>
      <c r="E1819" s="358"/>
      <c r="F1819" s="38"/>
      <c r="G1819" s="359"/>
      <c r="H1819" s="356">
        <v>45951.452384259261</v>
      </c>
      <c r="I1819" s="41"/>
      <c r="J1819" s="41"/>
      <c r="K1819" s="358"/>
      <c r="L1819" s="357">
        <v>98651</v>
      </c>
      <c r="M1819" s="360">
        <v>45931</v>
      </c>
    </row>
    <row r="1820" spans="1:13" ht="38.25" x14ac:dyDescent="0.2">
      <c r="A1820" s="358"/>
      <c r="B1820" s="351" t="s">
        <v>2542</v>
      </c>
      <c r="C1820" s="352" t="s">
        <v>1562</v>
      </c>
      <c r="D1820" s="352" t="s">
        <v>86</v>
      </c>
      <c r="E1820" s="358"/>
      <c r="F1820" s="38"/>
      <c r="G1820" s="359"/>
      <c r="H1820" s="354">
        <v>45951.445543981485</v>
      </c>
      <c r="I1820" s="41"/>
      <c r="J1820" s="41"/>
      <c r="K1820" s="358"/>
      <c r="L1820" s="355">
        <v>5300000.58</v>
      </c>
      <c r="M1820" s="360">
        <v>45931</v>
      </c>
    </row>
    <row r="1821" spans="1:13" ht="38.25" x14ac:dyDescent="0.2">
      <c r="A1821" s="358"/>
      <c r="B1821" s="352" t="s">
        <v>2543</v>
      </c>
      <c r="C1821" s="352" t="s">
        <v>1562</v>
      </c>
      <c r="D1821" s="352" t="s">
        <v>86</v>
      </c>
      <c r="E1821" s="358"/>
      <c r="F1821" s="38"/>
      <c r="G1821" s="359"/>
      <c r="H1821" s="356">
        <v>45951.4450462963</v>
      </c>
      <c r="I1821" s="41"/>
      <c r="J1821" s="41"/>
      <c r="K1821" s="358"/>
      <c r="L1821" s="357">
        <v>128769.9</v>
      </c>
      <c r="M1821" s="360">
        <v>45931</v>
      </c>
    </row>
    <row r="1822" spans="1:13" ht="38.25" x14ac:dyDescent="0.2">
      <c r="A1822" s="358"/>
      <c r="B1822" s="351" t="s">
        <v>2544</v>
      </c>
      <c r="C1822" s="352" t="s">
        <v>1562</v>
      </c>
      <c r="D1822" s="352" t="s">
        <v>86</v>
      </c>
      <c r="E1822" s="358"/>
      <c r="F1822" s="38"/>
      <c r="G1822" s="359"/>
      <c r="H1822" s="354">
        <v>45951.436192129629</v>
      </c>
      <c r="I1822" s="41"/>
      <c r="J1822" s="41"/>
      <c r="K1822" s="358"/>
      <c r="L1822" s="355">
        <v>1019998.98</v>
      </c>
      <c r="M1822" s="360">
        <v>45931</v>
      </c>
    </row>
    <row r="1823" spans="1:13" ht="38.25" x14ac:dyDescent="0.2">
      <c r="A1823" s="358"/>
      <c r="B1823" s="352" t="s">
        <v>2545</v>
      </c>
      <c r="C1823" s="352" t="s">
        <v>1562</v>
      </c>
      <c r="D1823" s="352" t="s">
        <v>86</v>
      </c>
      <c r="E1823" s="358"/>
      <c r="F1823" s="38"/>
      <c r="G1823" s="359"/>
      <c r="H1823" s="356">
        <v>45951.42523148148</v>
      </c>
      <c r="I1823" s="41"/>
      <c r="J1823" s="41"/>
      <c r="K1823" s="358"/>
      <c r="L1823" s="357">
        <v>4405856</v>
      </c>
      <c r="M1823" s="360">
        <v>45931</v>
      </c>
    </row>
    <row r="1824" spans="1:13" ht="38.25" x14ac:dyDescent="0.2">
      <c r="A1824" s="358"/>
      <c r="B1824" s="352" t="s">
        <v>2546</v>
      </c>
      <c r="C1824" s="352" t="s">
        <v>1562</v>
      </c>
      <c r="D1824" s="352" t="s">
        <v>86</v>
      </c>
      <c r="E1824" s="358"/>
      <c r="F1824" s="38"/>
      <c r="G1824" s="359"/>
      <c r="H1824" s="356">
        <v>45951.377002314817</v>
      </c>
      <c r="I1824" s="41"/>
      <c r="J1824" s="41"/>
      <c r="K1824" s="358"/>
      <c r="L1824" s="357">
        <v>722790.53</v>
      </c>
      <c r="M1824" s="360">
        <v>45931</v>
      </c>
    </row>
    <row r="1825" spans="1:13" x14ac:dyDescent="0.2">
      <c r="A1825" s="358"/>
      <c r="B1825" s="351" t="s">
        <v>2547</v>
      </c>
      <c r="C1825" s="351" t="s">
        <v>42</v>
      </c>
      <c r="D1825" s="121" t="s">
        <v>42</v>
      </c>
      <c r="E1825" s="358"/>
      <c r="F1825" s="38"/>
      <c r="G1825" s="359"/>
      <c r="H1825" s="354">
        <v>45951.359722222223</v>
      </c>
      <c r="I1825" s="41"/>
      <c r="J1825" s="41"/>
      <c r="K1825" s="358"/>
      <c r="L1825" s="355">
        <v>718760</v>
      </c>
      <c r="M1825" s="360">
        <v>45931</v>
      </c>
    </row>
    <row r="1826" spans="1:13" ht="38.25" x14ac:dyDescent="0.2">
      <c r="A1826" s="358"/>
      <c r="B1826" s="352" t="s">
        <v>2548</v>
      </c>
      <c r="C1826" s="352" t="s">
        <v>1562</v>
      </c>
      <c r="D1826" s="352" t="s">
        <v>86</v>
      </c>
      <c r="E1826" s="358"/>
      <c r="F1826" s="38"/>
      <c r="G1826" s="359"/>
      <c r="H1826" s="356">
        <v>45951.35837962963</v>
      </c>
      <c r="I1826" s="41"/>
      <c r="J1826" s="41"/>
      <c r="K1826" s="358"/>
      <c r="L1826" s="357">
        <v>590240</v>
      </c>
      <c r="M1826" s="360">
        <v>45931</v>
      </c>
    </row>
    <row r="1827" spans="1:13" ht="38.25" x14ac:dyDescent="0.2">
      <c r="A1827" s="358"/>
      <c r="B1827" s="351" t="s">
        <v>2549</v>
      </c>
      <c r="C1827" s="352" t="s">
        <v>1562</v>
      </c>
      <c r="D1827" s="352" t="s">
        <v>86</v>
      </c>
      <c r="E1827" s="358"/>
      <c r="F1827" s="38"/>
      <c r="G1827" s="359"/>
      <c r="H1827" s="354">
        <v>45950.991585648146</v>
      </c>
      <c r="I1827" s="41"/>
      <c r="J1827" s="41"/>
      <c r="K1827" s="358"/>
      <c r="L1827" s="355">
        <v>535500</v>
      </c>
      <c r="M1827" s="360">
        <v>45931</v>
      </c>
    </row>
    <row r="1828" spans="1:13" ht="38.25" x14ac:dyDescent="0.2">
      <c r="A1828" s="358"/>
      <c r="B1828" s="351" t="s">
        <v>2550</v>
      </c>
      <c r="C1828" s="352" t="s">
        <v>1562</v>
      </c>
      <c r="D1828" s="352" t="s">
        <v>86</v>
      </c>
      <c r="E1828" s="358"/>
      <c r="F1828" s="38"/>
      <c r="G1828" s="359"/>
      <c r="H1828" s="354">
        <v>45950.746759259258</v>
      </c>
      <c r="I1828" s="41"/>
      <c r="J1828" s="41"/>
      <c r="K1828" s="358"/>
      <c r="L1828" s="355">
        <v>306266.73</v>
      </c>
      <c r="M1828" s="360">
        <v>45931</v>
      </c>
    </row>
    <row r="1829" spans="1:13" ht="38.25" x14ac:dyDescent="0.2">
      <c r="A1829" s="358"/>
      <c r="B1829" s="352" t="s">
        <v>2551</v>
      </c>
      <c r="C1829" s="352" t="s">
        <v>1562</v>
      </c>
      <c r="D1829" s="352" t="s">
        <v>86</v>
      </c>
      <c r="E1829" s="358"/>
      <c r="F1829" s="38"/>
      <c r="G1829" s="359"/>
      <c r="H1829" s="356">
        <v>45950.651504629626</v>
      </c>
      <c r="I1829" s="41"/>
      <c r="J1829" s="41"/>
      <c r="K1829" s="358"/>
      <c r="L1829" s="357">
        <v>541450</v>
      </c>
      <c r="M1829" s="360">
        <v>45931</v>
      </c>
    </row>
    <row r="1830" spans="1:13" x14ac:dyDescent="0.2">
      <c r="A1830" s="358"/>
      <c r="B1830" s="351" t="s">
        <v>2552</v>
      </c>
      <c r="C1830" s="351" t="s">
        <v>42</v>
      </c>
      <c r="D1830" s="121" t="s">
        <v>42</v>
      </c>
      <c r="E1830" s="358"/>
      <c r="F1830" s="38"/>
      <c r="G1830" s="359"/>
      <c r="H1830" s="354">
        <v>45950.643391203703</v>
      </c>
      <c r="I1830" s="41"/>
      <c r="J1830" s="41"/>
      <c r="K1830" s="358"/>
      <c r="L1830" s="355">
        <v>520999.77503000002</v>
      </c>
      <c r="M1830" s="360">
        <v>45931</v>
      </c>
    </row>
    <row r="1831" spans="1:13" ht="38.25" x14ac:dyDescent="0.2">
      <c r="A1831" s="358"/>
      <c r="B1831" s="352" t="s">
        <v>2553</v>
      </c>
      <c r="C1831" s="352" t="s">
        <v>1562</v>
      </c>
      <c r="D1831" s="352" t="s">
        <v>86</v>
      </c>
      <c r="E1831" s="358"/>
      <c r="F1831" s="38"/>
      <c r="G1831" s="359"/>
      <c r="H1831" s="356">
        <v>45950.505231481482</v>
      </c>
      <c r="I1831" s="41"/>
      <c r="J1831" s="41"/>
      <c r="K1831" s="358"/>
      <c r="L1831" s="357">
        <v>428400</v>
      </c>
      <c r="M1831" s="360">
        <v>45931</v>
      </c>
    </row>
    <row r="1832" spans="1:13" ht="38.25" x14ac:dyDescent="0.2">
      <c r="A1832" s="358"/>
      <c r="B1832" s="351" t="s">
        <v>2554</v>
      </c>
      <c r="C1832" s="352" t="s">
        <v>1562</v>
      </c>
      <c r="D1832" s="352" t="s">
        <v>86</v>
      </c>
      <c r="E1832" s="358"/>
      <c r="F1832" s="38"/>
      <c r="G1832" s="359"/>
      <c r="H1832" s="354">
        <v>45950.503564814811</v>
      </c>
      <c r="I1832" s="41"/>
      <c r="J1832" s="41"/>
      <c r="K1832" s="358"/>
      <c r="L1832" s="355">
        <v>3029740</v>
      </c>
      <c r="M1832" s="360">
        <v>45931</v>
      </c>
    </row>
    <row r="1833" spans="1:13" ht="38.25" x14ac:dyDescent="0.2">
      <c r="A1833" s="358"/>
      <c r="B1833" s="351" t="s">
        <v>2555</v>
      </c>
      <c r="C1833" s="352" t="s">
        <v>1562</v>
      </c>
      <c r="D1833" s="352" t="s">
        <v>86</v>
      </c>
      <c r="E1833" s="358"/>
      <c r="F1833" s="38"/>
      <c r="G1833" s="359"/>
      <c r="H1833" s="354">
        <v>45950.48877314815</v>
      </c>
      <c r="I1833" s="41"/>
      <c r="J1833" s="41"/>
      <c r="K1833" s="358"/>
      <c r="L1833" s="355">
        <v>109990.51</v>
      </c>
      <c r="M1833" s="360">
        <v>45931</v>
      </c>
    </row>
    <row r="1834" spans="1:13" ht="38.25" x14ac:dyDescent="0.2">
      <c r="A1834" s="358"/>
      <c r="B1834" s="352" t="s">
        <v>2556</v>
      </c>
      <c r="C1834" s="351" t="s">
        <v>1565</v>
      </c>
      <c r="D1834" s="352" t="s">
        <v>86</v>
      </c>
      <c r="E1834" s="358"/>
      <c r="F1834" s="38"/>
      <c r="G1834" s="359"/>
      <c r="H1834" s="356">
        <v>45950.440266203703</v>
      </c>
      <c r="I1834" s="41"/>
      <c r="J1834" s="41"/>
      <c r="K1834" s="358"/>
      <c r="L1834" s="357">
        <v>528000</v>
      </c>
      <c r="M1834" s="360">
        <v>45931</v>
      </c>
    </row>
    <row r="1835" spans="1:13" ht="38.25" x14ac:dyDescent="0.2">
      <c r="A1835" s="358"/>
      <c r="B1835" s="351" t="s">
        <v>2557</v>
      </c>
      <c r="C1835" s="352" t="s">
        <v>1562</v>
      </c>
      <c r="D1835" s="352" t="s">
        <v>86</v>
      </c>
      <c r="E1835" s="358"/>
      <c r="F1835" s="38"/>
      <c r="G1835" s="359"/>
      <c r="H1835" s="354">
        <v>45950.412106481483</v>
      </c>
      <c r="I1835" s="41"/>
      <c r="J1835" s="41"/>
      <c r="K1835" s="358"/>
      <c r="L1835" s="355">
        <v>238000</v>
      </c>
      <c r="M1835" s="360">
        <v>45931</v>
      </c>
    </row>
    <row r="1836" spans="1:13" ht="38.25" x14ac:dyDescent="0.2">
      <c r="A1836" s="358"/>
      <c r="B1836" s="352" t="s">
        <v>2558</v>
      </c>
      <c r="C1836" s="352" t="s">
        <v>1562</v>
      </c>
      <c r="D1836" s="352" t="s">
        <v>86</v>
      </c>
      <c r="E1836" s="358"/>
      <c r="F1836" s="38"/>
      <c r="G1836" s="359"/>
      <c r="H1836" s="356">
        <v>45950.397743055553</v>
      </c>
      <c r="I1836" s="41"/>
      <c r="J1836" s="41"/>
      <c r="K1836" s="358"/>
      <c r="L1836" s="357">
        <v>264180</v>
      </c>
      <c r="M1836" s="360">
        <v>45931</v>
      </c>
    </row>
    <row r="1837" spans="1:13" ht="38.25" x14ac:dyDescent="0.2">
      <c r="A1837" s="358"/>
      <c r="B1837" s="351" t="s">
        <v>2559</v>
      </c>
      <c r="C1837" s="352" t="s">
        <v>1562</v>
      </c>
      <c r="D1837" s="352" t="s">
        <v>86</v>
      </c>
      <c r="E1837" s="358"/>
      <c r="F1837" s="38"/>
      <c r="G1837" s="359"/>
      <c r="H1837" s="354">
        <v>45950.39503472222</v>
      </c>
      <c r="I1837" s="41"/>
      <c r="J1837" s="41"/>
      <c r="K1837" s="358"/>
      <c r="L1837" s="355">
        <v>4149525.24</v>
      </c>
      <c r="M1837" s="360">
        <v>45931</v>
      </c>
    </row>
    <row r="1838" spans="1:13" ht="38.25" x14ac:dyDescent="0.2">
      <c r="A1838" s="358"/>
      <c r="B1838" s="352" t="s">
        <v>2560</v>
      </c>
      <c r="C1838" s="352" t="s">
        <v>1562</v>
      </c>
      <c r="D1838" s="352" t="s">
        <v>86</v>
      </c>
      <c r="E1838" s="358"/>
      <c r="F1838" s="38"/>
      <c r="G1838" s="359"/>
      <c r="H1838" s="356">
        <v>45950.342974537038</v>
      </c>
      <c r="I1838" s="41"/>
      <c r="J1838" s="41"/>
      <c r="K1838" s="358"/>
      <c r="L1838" s="357">
        <v>475405</v>
      </c>
      <c r="M1838" s="360">
        <v>45931</v>
      </c>
    </row>
    <row r="1839" spans="1:13" ht="38.25" x14ac:dyDescent="0.2">
      <c r="A1839" s="358"/>
      <c r="B1839" s="351" t="s">
        <v>2561</v>
      </c>
      <c r="C1839" s="351" t="s">
        <v>1565</v>
      </c>
      <c r="D1839" s="352" t="s">
        <v>86</v>
      </c>
      <c r="E1839" s="358"/>
      <c r="F1839" s="38"/>
      <c r="G1839" s="359"/>
      <c r="H1839" s="354">
        <v>45947.787280092591</v>
      </c>
      <c r="I1839" s="41"/>
      <c r="J1839" s="41"/>
      <c r="K1839" s="358"/>
      <c r="L1839" s="355">
        <v>117047</v>
      </c>
      <c r="M1839" s="360">
        <v>45931</v>
      </c>
    </row>
    <row r="1840" spans="1:13" ht="38.25" x14ac:dyDescent="0.2">
      <c r="A1840" s="358"/>
      <c r="B1840" s="351" t="s">
        <v>2562</v>
      </c>
      <c r="C1840" s="352" t="s">
        <v>1562</v>
      </c>
      <c r="D1840" s="352" t="s">
        <v>86</v>
      </c>
      <c r="E1840" s="358"/>
      <c r="F1840" s="38"/>
      <c r="G1840" s="359"/>
      <c r="H1840" s="354">
        <v>45947.491875</v>
      </c>
      <c r="I1840" s="41"/>
      <c r="J1840" s="41"/>
      <c r="K1840" s="358"/>
      <c r="L1840" s="355">
        <v>1482537.7</v>
      </c>
      <c r="M1840" s="360">
        <v>45931</v>
      </c>
    </row>
    <row r="1841" spans="1:13" x14ac:dyDescent="0.2">
      <c r="A1841" s="358"/>
      <c r="B1841" s="352" t="s">
        <v>2563</v>
      </c>
      <c r="C1841" s="352" t="s">
        <v>0</v>
      </c>
      <c r="D1841" s="352" t="s">
        <v>0</v>
      </c>
      <c r="E1841" s="358"/>
      <c r="F1841" s="38"/>
      <c r="G1841" s="359"/>
      <c r="H1841" s="356">
        <v>45947.455567129633</v>
      </c>
      <c r="I1841" s="41"/>
      <c r="J1841" s="41"/>
      <c r="K1841" s="358"/>
      <c r="L1841" s="357">
        <v>9282000</v>
      </c>
      <c r="M1841" s="360">
        <v>45931</v>
      </c>
    </row>
    <row r="1842" spans="1:13" ht="38.25" x14ac:dyDescent="0.2">
      <c r="A1842" s="358"/>
      <c r="B1842" s="351" t="s">
        <v>2564</v>
      </c>
      <c r="C1842" s="352" t="s">
        <v>1562</v>
      </c>
      <c r="D1842" s="352" t="s">
        <v>86</v>
      </c>
      <c r="E1842" s="358"/>
      <c r="F1842" s="38"/>
      <c r="G1842" s="359"/>
      <c r="H1842" s="354">
        <v>45947.446006944447</v>
      </c>
      <c r="I1842" s="41"/>
      <c r="J1842" s="41"/>
      <c r="K1842" s="358"/>
      <c r="L1842" s="355">
        <v>5120521.21</v>
      </c>
      <c r="M1842" s="360">
        <v>45931</v>
      </c>
    </row>
    <row r="1843" spans="1:13" x14ac:dyDescent="0.2">
      <c r="A1843" s="358"/>
      <c r="B1843" s="352" t="s">
        <v>2565</v>
      </c>
      <c r="C1843" s="352" t="s">
        <v>0</v>
      </c>
      <c r="D1843" s="352" t="s">
        <v>0</v>
      </c>
      <c r="E1843" s="358"/>
      <c r="F1843" s="38"/>
      <c r="G1843" s="359"/>
      <c r="H1843" s="356">
        <v>45946.708333333336</v>
      </c>
      <c r="I1843" s="41"/>
      <c r="J1843" s="41"/>
      <c r="K1843" s="358"/>
      <c r="L1843" s="357">
        <v>215999999.71200001</v>
      </c>
      <c r="M1843" s="360">
        <v>45931</v>
      </c>
    </row>
    <row r="1844" spans="1:13" ht="38.25" x14ac:dyDescent="0.2">
      <c r="A1844" s="358"/>
      <c r="B1844" s="351" t="s">
        <v>2566</v>
      </c>
      <c r="C1844" s="352" t="s">
        <v>1562</v>
      </c>
      <c r="D1844" s="352" t="s">
        <v>86</v>
      </c>
      <c r="E1844" s="358"/>
      <c r="F1844" s="38"/>
      <c r="G1844" s="359"/>
      <c r="H1844" s="354">
        <v>45946.69121527778</v>
      </c>
      <c r="I1844" s="41"/>
      <c r="J1844" s="41"/>
      <c r="K1844" s="358"/>
      <c r="L1844" s="355">
        <v>1785000</v>
      </c>
      <c r="M1844" s="360">
        <v>45931</v>
      </c>
    </row>
    <row r="1845" spans="1:13" ht="38.25" x14ac:dyDescent="0.2">
      <c r="A1845" s="358"/>
      <c r="B1845" s="352" t="s">
        <v>2567</v>
      </c>
      <c r="C1845" s="352" t="s">
        <v>1562</v>
      </c>
      <c r="D1845" s="352" t="s">
        <v>86</v>
      </c>
      <c r="E1845" s="358"/>
      <c r="F1845" s="38"/>
      <c r="G1845" s="359"/>
      <c r="H1845" s="356">
        <v>45946.664259259262</v>
      </c>
      <c r="I1845" s="41"/>
      <c r="J1845" s="41"/>
      <c r="K1845" s="358"/>
      <c r="L1845" s="357">
        <v>3570952</v>
      </c>
      <c r="M1845" s="360">
        <v>45931</v>
      </c>
    </row>
    <row r="1846" spans="1:13" ht="38.25" x14ac:dyDescent="0.2">
      <c r="A1846" s="358"/>
      <c r="B1846" s="351" t="s">
        <v>2568</v>
      </c>
      <c r="C1846" s="352" t="s">
        <v>1562</v>
      </c>
      <c r="D1846" s="352" t="s">
        <v>86</v>
      </c>
      <c r="E1846" s="358"/>
      <c r="F1846" s="38"/>
      <c r="G1846" s="359"/>
      <c r="H1846" s="354">
        <v>45946.636597222219</v>
      </c>
      <c r="I1846" s="41"/>
      <c r="J1846" s="41"/>
      <c r="K1846" s="358"/>
      <c r="L1846" s="355">
        <v>1760724</v>
      </c>
      <c r="M1846" s="360">
        <v>45931</v>
      </c>
    </row>
    <row r="1847" spans="1:13" ht="38.25" x14ac:dyDescent="0.2">
      <c r="A1847" s="358"/>
      <c r="B1847" s="352" t="s">
        <v>2569</v>
      </c>
      <c r="C1847" s="351" t="s">
        <v>1565</v>
      </c>
      <c r="D1847" s="352" t="s">
        <v>86</v>
      </c>
      <c r="E1847" s="358"/>
      <c r="F1847" s="38"/>
      <c r="G1847" s="359"/>
      <c r="H1847" s="356">
        <v>45946.635798611111</v>
      </c>
      <c r="I1847" s="41"/>
      <c r="J1847" s="41"/>
      <c r="K1847" s="358"/>
      <c r="L1847" s="357">
        <v>1711772.16</v>
      </c>
      <c r="M1847" s="360">
        <v>45931</v>
      </c>
    </row>
    <row r="1848" spans="1:13" ht="38.25" x14ac:dyDescent="0.2">
      <c r="A1848" s="358"/>
      <c r="B1848" s="351" t="s">
        <v>2570</v>
      </c>
      <c r="C1848" s="352" t="s">
        <v>1562</v>
      </c>
      <c r="D1848" s="352" t="s">
        <v>86</v>
      </c>
      <c r="E1848" s="358"/>
      <c r="F1848" s="38"/>
      <c r="G1848" s="359"/>
      <c r="H1848" s="354">
        <v>45946.497141203705</v>
      </c>
      <c r="I1848" s="41"/>
      <c r="J1848" s="41"/>
      <c r="K1848" s="358"/>
      <c r="L1848" s="355">
        <v>369376</v>
      </c>
      <c r="M1848" s="360">
        <v>45931</v>
      </c>
    </row>
    <row r="1849" spans="1:13" ht="38.25" x14ac:dyDescent="0.2">
      <c r="A1849" s="358"/>
      <c r="B1849" s="351" t="s">
        <v>2571</v>
      </c>
      <c r="C1849" s="352" t="s">
        <v>1562</v>
      </c>
      <c r="D1849" s="352" t="s">
        <v>86</v>
      </c>
      <c r="E1849" s="358"/>
      <c r="F1849" s="38"/>
      <c r="G1849" s="359"/>
      <c r="H1849" s="354">
        <v>45946.468101851853</v>
      </c>
      <c r="I1849" s="41"/>
      <c r="J1849" s="41"/>
      <c r="K1849" s="358"/>
      <c r="L1849" s="355">
        <v>1320900</v>
      </c>
      <c r="M1849" s="360">
        <v>45931</v>
      </c>
    </row>
    <row r="1850" spans="1:13" ht="38.25" x14ac:dyDescent="0.2">
      <c r="A1850" s="358"/>
      <c r="B1850" s="352" t="s">
        <v>2572</v>
      </c>
      <c r="C1850" s="352" t="s">
        <v>1562</v>
      </c>
      <c r="D1850" s="352" t="s">
        <v>86</v>
      </c>
      <c r="E1850" s="358"/>
      <c r="F1850" s="38"/>
      <c r="G1850" s="359"/>
      <c r="H1850" s="356">
        <v>45946.420914351853</v>
      </c>
      <c r="I1850" s="41"/>
      <c r="J1850" s="41"/>
      <c r="K1850" s="358"/>
      <c r="L1850" s="357">
        <v>1951594.05</v>
      </c>
      <c r="M1850" s="360">
        <v>45931</v>
      </c>
    </row>
    <row r="1851" spans="1:13" ht="38.25" x14ac:dyDescent="0.2">
      <c r="A1851" s="358"/>
      <c r="B1851" s="351" t="s">
        <v>2573</v>
      </c>
      <c r="C1851" s="352" t="s">
        <v>1562</v>
      </c>
      <c r="D1851" s="352" t="s">
        <v>86</v>
      </c>
      <c r="E1851" s="358"/>
      <c r="F1851" s="38"/>
      <c r="G1851" s="359"/>
      <c r="H1851" s="354">
        <v>45946.362384259257</v>
      </c>
      <c r="I1851" s="41"/>
      <c r="J1851" s="41"/>
      <c r="K1851" s="358"/>
      <c r="L1851" s="355">
        <v>119000</v>
      </c>
      <c r="M1851" s="360">
        <v>45931</v>
      </c>
    </row>
    <row r="1852" spans="1:13" ht="38.25" x14ac:dyDescent="0.2">
      <c r="A1852" s="358"/>
      <c r="B1852" s="352" t="s">
        <v>2574</v>
      </c>
      <c r="C1852" s="352" t="s">
        <v>1562</v>
      </c>
      <c r="D1852" s="352" t="s">
        <v>86</v>
      </c>
      <c r="E1852" s="358"/>
      <c r="F1852" s="38"/>
      <c r="G1852" s="359"/>
      <c r="H1852" s="356">
        <v>45945.848344907405</v>
      </c>
      <c r="I1852" s="41"/>
      <c r="J1852" s="41"/>
      <c r="K1852" s="358"/>
      <c r="L1852" s="357">
        <v>4460715</v>
      </c>
      <c r="M1852" s="360">
        <v>45931</v>
      </c>
    </row>
    <row r="1853" spans="1:13" ht="38.25" x14ac:dyDescent="0.2">
      <c r="A1853" s="358"/>
      <c r="B1853" s="351" t="s">
        <v>2575</v>
      </c>
      <c r="C1853" s="352" t="s">
        <v>1562</v>
      </c>
      <c r="D1853" s="352" t="s">
        <v>86</v>
      </c>
      <c r="E1853" s="358"/>
      <c r="F1853" s="38"/>
      <c r="G1853" s="359"/>
      <c r="H1853" s="354">
        <v>45945.633240740739</v>
      </c>
      <c r="I1853" s="41"/>
      <c r="J1853" s="41"/>
      <c r="K1853" s="358"/>
      <c r="L1853" s="355">
        <v>1489500</v>
      </c>
      <c r="M1853" s="360">
        <v>45931</v>
      </c>
    </row>
    <row r="1854" spans="1:13" ht="38.25" x14ac:dyDescent="0.2">
      <c r="A1854" s="358"/>
      <c r="B1854" s="352" t="s">
        <v>2576</v>
      </c>
      <c r="C1854" s="352" t="s">
        <v>1562</v>
      </c>
      <c r="D1854" s="352" t="s">
        <v>86</v>
      </c>
      <c r="E1854" s="358"/>
      <c r="F1854" s="38"/>
      <c r="G1854" s="359"/>
      <c r="H1854" s="356">
        <v>45945.62704861111</v>
      </c>
      <c r="I1854" s="41"/>
      <c r="J1854" s="41"/>
      <c r="K1854" s="358"/>
      <c r="L1854" s="357">
        <v>416500</v>
      </c>
      <c r="M1854" s="360">
        <v>45931</v>
      </c>
    </row>
    <row r="1855" spans="1:13" ht="38.25" x14ac:dyDescent="0.2">
      <c r="A1855" s="358"/>
      <c r="B1855" s="351" t="s">
        <v>2577</v>
      </c>
      <c r="C1855" s="352" t="s">
        <v>1562</v>
      </c>
      <c r="D1855" s="352" t="s">
        <v>86</v>
      </c>
      <c r="E1855" s="358"/>
      <c r="F1855" s="38"/>
      <c r="G1855" s="359"/>
      <c r="H1855" s="354">
        <v>45945.623391203706</v>
      </c>
      <c r="I1855" s="41"/>
      <c r="J1855" s="41"/>
      <c r="K1855" s="358"/>
      <c r="L1855" s="355">
        <v>2399040</v>
      </c>
      <c r="M1855" s="360">
        <v>45931</v>
      </c>
    </row>
    <row r="1856" spans="1:13" ht="38.25" x14ac:dyDescent="0.2">
      <c r="A1856" s="358"/>
      <c r="B1856" s="352" t="s">
        <v>2578</v>
      </c>
      <c r="C1856" s="352" t="s">
        <v>1562</v>
      </c>
      <c r="D1856" s="352" t="s">
        <v>86</v>
      </c>
      <c r="E1856" s="358"/>
      <c r="F1856" s="38"/>
      <c r="G1856" s="359"/>
      <c r="H1856" s="356">
        <v>45945.484803240739</v>
      </c>
      <c r="I1856" s="41"/>
      <c r="J1856" s="41"/>
      <c r="K1856" s="358"/>
      <c r="L1856" s="357">
        <v>178500</v>
      </c>
      <c r="M1856" s="360">
        <v>45931</v>
      </c>
    </row>
    <row r="1857" spans="1:13" ht="38.25" x14ac:dyDescent="0.2">
      <c r="A1857" s="358"/>
      <c r="B1857" s="352" t="s">
        <v>2579</v>
      </c>
      <c r="C1857" s="352" t="s">
        <v>1562</v>
      </c>
      <c r="D1857" s="352" t="s">
        <v>86</v>
      </c>
      <c r="E1857" s="358"/>
      <c r="F1857" s="38"/>
      <c r="G1857" s="359"/>
      <c r="H1857" s="356">
        <v>45945.434363425928</v>
      </c>
      <c r="I1857" s="41"/>
      <c r="J1857" s="41"/>
      <c r="K1857" s="358"/>
      <c r="L1857" s="357">
        <v>2999521.14</v>
      </c>
      <c r="M1857" s="360">
        <v>45931</v>
      </c>
    </row>
    <row r="1858" spans="1:13" ht="38.25" x14ac:dyDescent="0.2">
      <c r="A1858" s="358"/>
      <c r="B1858" s="351" t="s">
        <v>2580</v>
      </c>
      <c r="C1858" s="352" t="s">
        <v>1562</v>
      </c>
      <c r="D1858" s="352" t="s">
        <v>86</v>
      </c>
      <c r="E1858" s="358"/>
      <c r="F1858" s="38"/>
      <c r="G1858" s="359"/>
      <c r="H1858" s="354">
        <v>45945.426435185182</v>
      </c>
      <c r="I1858" s="41"/>
      <c r="J1858" s="41"/>
      <c r="K1858" s="358"/>
      <c r="L1858" s="355">
        <v>1320900</v>
      </c>
      <c r="M1858" s="360">
        <v>45931</v>
      </c>
    </row>
    <row r="1859" spans="1:13" ht="38.25" x14ac:dyDescent="0.2">
      <c r="A1859" s="358"/>
      <c r="B1859" s="352" t="s">
        <v>2581</v>
      </c>
      <c r="C1859" s="352" t="s">
        <v>1562</v>
      </c>
      <c r="D1859" s="352" t="s">
        <v>86</v>
      </c>
      <c r="E1859" s="358"/>
      <c r="F1859" s="38"/>
      <c r="G1859" s="359"/>
      <c r="H1859" s="356">
        <v>45945.410543981481</v>
      </c>
      <c r="I1859" s="41"/>
      <c r="J1859" s="41"/>
      <c r="K1859" s="358"/>
      <c r="L1859" s="357">
        <v>5898453.96</v>
      </c>
      <c r="M1859" s="360">
        <v>45931</v>
      </c>
    </row>
    <row r="1860" spans="1:13" ht="38.25" x14ac:dyDescent="0.2">
      <c r="A1860" s="358"/>
      <c r="B1860" s="351" t="s">
        <v>2582</v>
      </c>
      <c r="C1860" s="351" t="s">
        <v>1565</v>
      </c>
      <c r="D1860" s="352" t="s">
        <v>86</v>
      </c>
      <c r="E1860" s="358"/>
      <c r="F1860" s="38"/>
      <c r="G1860" s="359"/>
      <c r="H1860" s="354">
        <v>45945.407152777778</v>
      </c>
      <c r="I1860" s="41"/>
      <c r="J1860" s="41"/>
      <c r="K1860" s="358"/>
      <c r="L1860" s="355">
        <v>17358810.84</v>
      </c>
      <c r="M1860" s="360">
        <v>45931</v>
      </c>
    </row>
    <row r="1861" spans="1:13" ht="38.25" x14ac:dyDescent="0.2">
      <c r="A1861" s="358"/>
      <c r="B1861" s="352" t="s">
        <v>2583</v>
      </c>
      <c r="C1861" s="352" t="s">
        <v>1562</v>
      </c>
      <c r="D1861" s="352" t="s">
        <v>86</v>
      </c>
      <c r="E1861" s="358"/>
      <c r="F1861" s="38"/>
      <c r="G1861" s="359"/>
      <c r="H1861" s="356">
        <v>45945.402291666665</v>
      </c>
      <c r="I1861" s="41"/>
      <c r="J1861" s="41"/>
      <c r="K1861" s="358"/>
      <c r="L1861" s="357">
        <v>456864.8</v>
      </c>
      <c r="M1861" s="360">
        <v>45931</v>
      </c>
    </row>
    <row r="1862" spans="1:13" ht="38.25" x14ac:dyDescent="0.2">
      <c r="A1862" s="358"/>
      <c r="B1862" s="351" t="s">
        <v>2584</v>
      </c>
      <c r="C1862" s="352" t="s">
        <v>1562</v>
      </c>
      <c r="D1862" s="352" t="s">
        <v>86</v>
      </c>
      <c r="E1862" s="358"/>
      <c r="F1862" s="38"/>
      <c r="G1862" s="359"/>
      <c r="H1862" s="354">
        <v>45945.398831018516</v>
      </c>
      <c r="I1862" s="41"/>
      <c r="J1862" s="41"/>
      <c r="K1862" s="358"/>
      <c r="L1862" s="355">
        <v>2288370</v>
      </c>
      <c r="M1862" s="360">
        <v>45931</v>
      </c>
    </row>
    <row r="1863" spans="1:13" x14ac:dyDescent="0.2">
      <c r="A1863" s="358"/>
      <c r="B1863" s="352" t="s">
        <v>2585</v>
      </c>
      <c r="C1863" s="351" t="s">
        <v>42</v>
      </c>
      <c r="D1863" s="121" t="s">
        <v>42</v>
      </c>
      <c r="E1863" s="358"/>
      <c r="F1863" s="38"/>
      <c r="G1863" s="359"/>
      <c r="H1863" s="356">
        <v>45945.36310185185</v>
      </c>
      <c r="I1863" s="41"/>
      <c r="J1863" s="41"/>
      <c r="K1863" s="358"/>
      <c r="L1863" s="357">
        <v>560371</v>
      </c>
      <c r="M1863" s="360">
        <v>45931</v>
      </c>
    </row>
    <row r="1864" spans="1:13" ht="38.25" x14ac:dyDescent="0.2">
      <c r="A1864" s="358"/>
      <c r="B1864" s="351" t="s">
        <v>2586</v>
      </c>
      <c r="C1864" s="352" t="s">
        <v>1562</v>
      </c>
      <c r="D1864" s="352" t="s">
        <v>86</v>
      </c>
      <c r="E1864" s="358"/>
      <c r="F1864" s="38"/>
      <c r="G1864" s="359"/>
      <c r="H1864" s="354">
        <v>45945.351921296293</v>
      </c>
      <c r="I1864" s="41"/>
      <c r="J1864" s="41"/>
      <c r="K1864" s="358"/>
      <c r="L1864" s="355">
        <v>1099560</v>
      </c>
      <c r="M1864" s="360">
        <v>45931</v>
      </c>
    </row>
    <row r="1865" spans="1:13" ht="38.25" x14ac:dyDescent="0.2">
      <c r="A1865" s="358"/>
      <c r="B1865" s="351" t="s">
        <v>2587</v>
      </c>
      <c r="C1865" s="352" t="s">
        <v>1562</v>
      </c>
      <c r="D1865" s="352" t="s">
        <v>86</v>
      </c>
      <c r="E1865" s="358"/>
      <c r="F1865" s="38"/>
      <c r="G1865" s="359"/>
      <c r="H1865" s="354">
        <v>45944.725555555553</v>
      </c>
      <c r="I1865" s="41"/>
      <c r="J1865" s="41"/>
      <c r="K1865" s="358"/>
      <c r="L1865" s="355">
        <v>3326050</v>
      </c>
      <c r="M1865" s="360">
        <v>45931</v>
      </c>
    </row>
    <row r="1866" spans="1:13" ht="38.25" x14ac:dyDescent="0.2">
      <c r="A1866" s="358"/>
      <c r="B1866" s="352" t="s">
        <v>2588</v>
      </c>
      <c r="C1866" s="352" t="s">
        <v>1562</v>
      </c>
      <c r="D1866" s="352" t="s">
        <v>86</v>
      </c>
      <c r="E1866" s="358"/>
      <c r="F1866" s="38"/>
      <c r="G1866" s="359"/>
      <c r="H1866" s="356">
        <v>45944.723807870374</v>
      </c>
      <c r="I1866" s="41"/>
      <c r="J1866" s="41"/>
      <c r="K1866" s="358"/>
      <c r="L1866" s="357">
        <v>6462176</v>
      </c>
      <c r="M1866" s="360">
        <v>45931</v>
      </c>
    </row>
    <row r="1867" spans="1:13" ht="38.25" x14ac:dyDescent="0.2">
      <c r="A1867" s="358"/>
      <c r="B1867" s="351" t="s">
        <v>2589</v>
      </c>
      <c r="C1867" s="351" t="s">
        <v>1565</v>
      </c>
      <c r="D1867" s="352" t="s">
        <v>86</v>
      </c>
      <c r="E1867" s="358"/>
      <c r="F1867" s="38"/>
      <c r="G1867" s="359"/>
      <c r="H1867" s="354">
        <v>45944.717546296299</v>
      </c>
      <c r="I1867" s="41"/>
      <c r="J1867" s="41"/>
      <c r="K1867" s="358"/>
      <c r="L1867" s="355">
        <v>500000.16</v>
      </c>
      <c r="M1867" s="360">
        <v>45931</v>
      </c>
    </row>
    <row r="1868" spans="1:13" ht="38.25" x14ac:dyDescent="0.2">
      <c r="A1868" s="358"/>
      <c r="B1868" s="352" t="s">
        <v>2590</v>
      </c>
      <c r="C1868" s="352" t="s">
        <v>1562</v>
      </c>
      <c r="D1868" s="352" t="s">
        <v>86</v>
      </c>
      <c r="E1868" s="358"/>
      <c r="F1868" s="38"/>
      <c r="G1868" s="359"/>
      <c r="H1868" s="356">
        <v>45944.710219907407</v>
      </c>
      <c r="I1868" s="41"/>
      <c r="J1868" s="41"/>
      <c r="K1868" s="358"/>
      <c r="L1868" s="357">
        <v>841960.7</v>
      </c>
      <c r="M1868" s="360">
        <v>45931</v>
      </c>
    </row>
    <row r="1869" spans="1:13" ht="38.25" x14ac:dyDescent="0.2">
      <c r="A1869" s="358"/>
      <c r="B1869" s="351" t="s">
        <v>2591</v>
      </c>
      <c r="C1869" s="352" t="s">
        <v>1562</v>
      </c>
      <c r="D1869" s="352" t="s">
        <v>86</v>
      </c>
      <c r="E1869" s="358"/>
      <c r="F1869" s="38"/>
      <c r="G1869" s="359"/>
      <c r="H1869" s="354">
        <v>45944.70925925926</v>
      </c>
      <c r="I1869" s="41"/>
      <c r="J1869" s="41"/>
      <c r="K1869" s="358"/>
      <c r="L1869" s="355">
        <v>1702699.6</v>
      </c>
      <c r="M1869" s="360">
        <v>45931</v>
      </c>
    </row>
    <row r="1870" spans="1:13" x14ac:dyDescent="0.2">
      <c r="A1870" s="358"/>
      <c r="B1870" s="352" t="s">
        <v>2592</v>
      </c>
      <c r="C1870" s="352" t="s">
        <v>0</v>
      </c>
      <c r="D1870" s="352" t="s">
        <v>0</v>
      </c>
      <c r="E1870" s="358"/>
      <c r="F1870" s="38"/>
      <c r="G1870" s="359"/>
      <c r="H1870" s="356">
        <v>45944.708182870374</v>
      </c>
      <c r="I1870" s="41"/>
      <c r="J1870" s="41"/>
      <c r="K1870" s="358"/>
      <c r="L1870" s="357">
        <v>4465395</v>
      </c>
      <c r="M1870" s="360">
        <v>45931</v>
      </c>
    </row>
    <row r="1871" spans="1:13" ht="38.25" x14ac:dyDescent="0.2">
      <c r="A1871" s="358"/>
      <c r="B1871" s="351" t="s">
        <v>2593</v>
      </c>
      <c r="C1871" s="352" t="s">
        <v>1562</v>
      </c>
      <c r="D1871" s="352" t="s">
        <v>86</v>
      </c>
      <c r="E1871" s="358"/>
      <c r="F1871" s="38"/>
      <c r="G1871" s="359"/>
      <c r="H1871" s="354">
        <v>45944.698425925926</v>
      </c>
      <c r="I1871" s="41"/>
      <c r="J1871" s="41"/>
      <c r="K1871" s="358"/>
      <c r="L1871" s="355">
        <v>2356200</v>
      </c>
      <c r="M1871" s="360">
        <v>45931</v>
      </c>
    </row>
    <row r="1872" spans="1:13" ht="38.25" x14ac:dyDescent="0.2">
      <c r="A1872" s="358"/>
      <c r="B1872" s="352" t="s">
        <v>2594</v>
      </c>
      <c r="C1872" s="351" t="s">
        <v>1565</v>
      </c>
      <c r="D1872" s="352" t="s">
        <v>86</v>
      </c>
      <c r="E1872" s="358"/>
      <c r="F1872" s="38"/>
      <c r="G1872" s="359"/>
      <c r="H1872" s="356">
        <v>45944.686736111114</v>
      </c>
      <c r="I1872" s="41"/>
      <c r="J1872" s="41"/>
      <c r="K1872" s="358"/>
      <c r="L1872" s="357">
        <v>1800123.71</v>
      </c>
      <c r="M1872" s="360">
        <v>45931</v>
      </c>
    </row>
    <row r="1873" spans="1:13" x14ac:dyDescent="0.2">
      <c r="A1873" s="358"/>
      <c r="B1873" s="351" t="s">
        <v>2595</v>
      </c>
      <c r="C1873" s="351" t="s">
        <v>42</v>
      </c>
      <c r="D1873" s="121" t="s">
        <v>42</v>
      </c>
      <c r="E1873" s="358"/>
      <c r="F1873" s="38"/>
      <c r="G1873" s="359"/>
      <c r="H1873" s="354">
        <v>45944.678888888891</v>
      </c>
      <c r="I1873" s="41"/>
      <c r="J1873" s="41"/>
      <c r="K1873" s="358"/>
      <c r="L1873" s="355">
        <v>351280.86</v>
      </c>
      <c r="M1873" s="360">
        <v>45931</v>
      </c>
    </row>
    <row r="1874" spans="1:13" ht="38.25" x14ac:dyDescent="0.2">
      <c r="A1874" s="358"/>
      <c r="B1874" s="352" t="s">
        <v>2596</v>
      </c>
      <c r="C1874" s="352" t="s">
        <v>1562</v>
      </c>
      <c r="D1874" s="352" t="s">
        <v>86</v>
      </c>
      <c r="E1874" s="358"/>
      <c r="F1874" s="38"/>
      <c r="G1874" s="359"/>
      <c r="H1874" s="356">
        <v>45944.647685185184</v>
      </c>
      <c r="I1874" s="41"/>
      <c r="J1874" s="41"/>
      <c r="K1874" s="358"/>
      <c r="L1874" s="357">
        <v>1027926.76</v>
      </c>
      <c r="M1874" s="360">
        <v>45931</v>
      </c>
    </row>
    <row r="1875" spans="1:13" ht="38.25" x14ac:dyDescent="0.2">
      <c r="A1875" s="358"/>
      <c r="B1875" s="351" t="s">
        <v>2597</v>
      </c>
      <c r="C1875" s="352" t="s">
        <v>1562</v>
      </c>
      <c r="D1875" s="352" t="s">
        <v>86</v>
      </c>
      <c r="E1875" s="358"/>
      <c r="F1875" s="38"/>
      <c r="G1875" s="359"/>
      <c r="H1875" s="354">
        <v>45944.622199074074</v>
      </c>
      <c r="I1875" s="41"/>
      <c r="J1875" s="41"/>
      <c r="K1875" s="358"/>
      <c r="L1875" s="355">
        <v>533715</v>
      </c>
      <c r="M1875" s="360">
        <v>45931</v>
      </c>
    </row>
    <row r="1876" spans="1:13" ht="38.25" x14ac:dyDescent="0.2">
      <c r="A1876" s="358"/>
      <c r="B1876" s="352" t="s">
        <v>2598</v>
      </c>
      <c r="C1876" s="351" t="s">
        <v>1565</v>
      </c>
      <c r="D1876" s="352" t="s">
        <v>86</v>
      </c>
      <c r="E1876" s="358"/>
      <c r="F1876" s="38"/>
      <c r="G1876" s="359"/>
      <c r="H1876" s="356">
        <v>45944.521261574075</v>
      </c>
      <c r="I1876" s="41"/>
      <c r="J1876" s="41"/>
      <c r="K1876" s="358"/>
      <c r="L1876" s="357">
        <v>4941570.2</v>
      </c>
      <c r="M1876" s="360">
        <v>45931</v>
      </c>
    </row>
    <row r="1877" spans="1:13" ht="38.25" x14ac:dyDescent="0.2">
      <c r="A1877" s="358"/>
      <c r="B1877" s="351" t="s">
        <v>2599</v>
      </c>
      <c r="C1877" s="352" t="s">
        <v>1562</v>
      </c>
      <c r="D1877" s="352" t="s">
        <v>86</v>
      </c>
      <c r="E1877" s="358"/>
      <c r="F1877" s="38"/>
      <c r="G1877" s="359"/>
      <c r="H1877" s="354">
        <v>45944.424583333333</v>
      </c>
      <c r="I1877" s="41"/>
      <c r="J1877" s="41"/>
      <c r="K1877" s="358"/>
      <c r="L1877" s="355">
        <v>4000000</v>
      </c>
      <c r="M1877" s="360">
        <v>45931</v>
      </c>
    </row>
    <row r="1878" spans="1:13" ht="38.25" x14ac:dyDescent="0.2">
      <c r="A1878" s="358"/>
      <c r="B1878" s="352" t="s">
        <v>2600</v>
      </c>
      <c r="C1878" s="352" t="s">
        <v>1562</v>
      </c>
      <c r="D1878" s="352" t="s">
        <v>86</v>
      </c>
      <c r="E1878" s="358"/>
      <c r="F1878" s="38"/>
      <c r="G1878" s="359"/>
      <c r="H1878" s="356">
        <v>45944.402384259258</v>
      </c>
      <c r="I1878" s="41"/>
      <c r="J1878" s="41"/>
      <c r="K1878" s="358"/>
      <c r="L1878" s="357">
        <v>996030</v>
      </c>
      <c r="M1878" s="360">
        <v>45931</v>
      </c>
    </row>
    <row r="1879" spans="1:13" ht="38.25" x14ac:dyDescent="0.2">
      <c r="A1879" s="358"/>
      <c r="B1879" s="351" t="s">
        <v>2601</v>
      </c>
      <c r="C1879" s="352" t="s">
        <v>1562</v>
      </c>
      <c r="D1879" s="352" t="s">
        <v>86</v>
      </c>
      <c r="E1879" s="358"/>
      <c r="F1879" s="38"/>
      <c r="G1879" s="359"/>
      <c r="H1879" s="354">
        <v>45943.728645833333</v>
      </c>
      <c r="I1879" s="41"/>
      <c r="J1879" s="41"/>
      <c r="K1879" s="358"/>
      <c r="L1879" s="355">
        <v>2500999.2000000002</v>
      </c>
      <c r="M1879" s="360">
        <v>45931</v>
      </c>
    </row>
    <row r="1880" spans="1:13" ht="38.25" x14ac:dyDescent="0.2">
      <c r="A1880" s="358"/>
      <c r="B1880" s="352" t="s">
        <v>2602</v>
      </c>
      <c r="C1880" s="352" t="s">
        <v>1562</v>
      </c>
      <c r="D1880" s="352" t="s">
        <v>86</v>
      </c>
      <c r="E1880" s="358"/>
      <c r="F1880" s="38"/>
      <c r="G1880" s="359"/>
      <c r="H1880" s="356">
        <v>45943.699699074074</v>
      </c>
      <c r="I1880" s="41"/>
      <c r="J1880" s="41"/>
      <c r="K1880" s="358"/>
      <c r="L1880" s="357">
        <v>797300</v>
      </c>
      <c r="M1880" s="360">
        <v>45931</v>
      </c>
    </row>
    <row r="1881" spans="1:13" ht="38.25" x14ac:dyDescent="0.2">
      <c r="A1881" s="358"/>
      <c r="B1881" s="351" t="s">
        <v>2603</v>
      </c>
      <c r="C1881" s="351" t="s">
        <v>1565</v>
      </c>
      <c r="D1881" s="352" t="s">
        <v>86</v>
      </c>
      <c r="E1881" s="358"/>
      <c r="F1881" s="38"/>
      <c r="G1881" s="359"/>
      <c r="H1881" s="354">
        <v>45943.693425925929</v>
      </c>
      <c r="I1881" s="41"/>
      <c r="J1881" s="41"/>
      <c r="K1881" s="358"/>
      <c r="L1881" s="355">
        <v>176284</v>
      </c>
      <c r="M1881" s="360">
        <v>45931</v>
      </c>
    </row>
    <row r="1882" spans="1:13" ht="38.25" x14ac:dyDescent="0.2">
      <c r="A1882" s="358"/>
      <c r="B1882" s="352" t="s">
        <v>2604</v>
      </c>
      <c r="C1882" s="351" t="s">
        <v>1565</v>
      </c>
      <c r="D1882" s="352" t="s">
        <v>86</v>
      </c>
      <c r="E1882" s="358"/>
      <c r="F1882" s="38"/>
      <c r="G1882" s="359"/>
      <c r="H1882" s="356">
        <v>45943.690462962964</v>
      </c>
      <c r="I1882" s="41"/>
      <c r="J1882" s="41"/>
      <c r="K1882" s="358"/>
      <c r="L1882" s="357">
        <v>163388</v>
      </c>
      <c r="M1882" s="360">
        <v>45931</v>
      </c>
    </row>
    <row r="1883" spans="1:13" ht="38.25" x14ac:dyDescent="0.2">
      <c r="A1883" s="358"/>
      <c r="B1883" s="351" t="s">
        <v>2605</v>
      </c>
      <c r="C1883" s="351" t="s">
        <v>1565</v>
      </c>
      <c r="D1883" s="352" t="s">
        <v>86</v>
      </c>
      <c r="E1883" s="358"/>
      <c r="F1883" s="38"/>
      <c r="G1883" s="359"/>
      <c r="H1883" s="354">
        <v>45943.679652777777</v>
      </c>
      <c r="I1883" s="41"/>
      <c r="J1883" s="41"/>
      <c r="K1883" s="358"/>
      <c r="L1883" s="355">
        <v>215029</v>
      </c>
      <c r="M1883" s="360">
        <v>45931</v>
      </c>
    </row>
    <row r="1884" spans="1:13" ht="38.25" x14ac:dyDescent="0.2">
      <c r="A1884" s="358"/>
      <c r="B1884" s="352" t="s">
        <v>2606</v>
      </c>
      <c r="C1884" s="352" t="s">
        <v>1562</v>
      </c>
      <c r="D1884" s="352" t="s">
        <v>86</v>
      </c>
      <c r="E1884" s="358"/>
      <c r="F1884" s="38"/>
      <c r="G1884" s="359"/>
      <c r="H1884" s="356">
        <v>45943.676805555559</v>
      </c>
      <c r="I1884" s="41"/>
      <c r="J1884" s="41"/>
      <c r="K1884" s="358"/>
      <c r="L1884" s="357">
        <v>110908</v>
      </c>
      <c r="M1884" s="360">
        <v>45931</v>
      </c>
    </row>
    <row r="1885" spans="1:13" ht="38.25" x14ac:dyDescent="0.2">
      <c r="A1885" s="358"/>
      <c r="B1885" s="351" t="s">
        <v>2607</v>
      </c>
      <c r="C1885" s="352" t="s">
        <v>1562</v>
      </c>
      <c r="D1885" s="352" t="s">
        <v>86</v>
      </c>
      <c r="E1885" s="358"/>
      <c r="F1885" s="38"/>
      <c r="G1885" s="359"/>
      <c r="H1885" s="354">
        <v>45943.649375000001</v>
      </c>
      <c r="I1885" s="41"/>
      <c r="J1885" s="41"/>
      <c r="K1885" s="358"/>
      <c r="L1885" s="355">
        <v>1067840.55</v>
      </c>
      <c r="M1885" s="360">
        <v>45931</v>
      </c>
    </row>
    <row r="1886" spans="1:13" ht="38.25" x14ac:dyDescent="0.2">
      <c r="A1886" s="358"/>
      <c r="B1886" s="352" t="s">
        <v>2608</v>
      </c>
      <c r="C1886" s="352" t="s">
        <v>1562</v>
      </c>
      <c r="D1886" s="352" t="s">
        <v>86</v>
      </c>
      <c r="E1886" s="358"/>
      <c r="F1886" s="38"/>
      <c r="G1886" s="359"/>
      <c r="H1886" s="356">
        <v>45943.610405092593</v>
      </c>
      <c r="I1886" s="41"/>
      <c r="J1886" s="41"/>
      <c r="K1886" s="358"/>
      <c r="L1886" s="357">
        <v>180000</v>
      </c>
      <c r="M1886" s="360">
        <v>45931</v>
      </c>
    </row>
    <row r="1887" spans="1:13" x14ac:dyDescent="0.2">
      <c r="A1887" s="358"/>
      <c r="B1887" s="351" t="s">
        <v>2609</v>
      </c>
      <c r="C1887" s="351" t="s">
        <v>42</v>
      </c>
      <c r="D1887" s="121" t="s">
        <v>42</v>
      </c>
      <c r="E1887" s="358"/>
      <c r="F1887" s="38"/>
      <c r="G1887" s="359"/>
      <c r="H1887" s="354">
        <v>45943.531192129631</v>
      </c>
      <c r="I1887" s="41"/>
      <c r="J1887" s="41"/>
      <c r="K1887" s="358"/>
      <c r="L1887" s="355">
        <v>399492.52</v>
      </c>
      <c r="M1887" s="360">
        <v>45931</v>
      </c>
    </row>
    <row r="1888" spans="1:13" ht="38.25" x14ac:dyDescent="0.2">
      <c r="A1888" s="358"/>
      <c r="B1888" s="352" t="s">
        <v>2610</v>
      </c>
      <c r="C1888" s="352" t="s">
        <v>1562</v>
      </c>
      <c r="D1888" s="352" t="s">
        <v>86</v>
      </c>
      <c r="E1888" s="358"/>
      <c r="F1888" s="38"/>
      <c r="G1888" s="359"/>
      <c r="H1888" s="356">
        <v>45943.530462962961</v>
      </c>
      <c r="I1888" s="41"/>
      <c r="J1888" s="41"/>
      <c r="K1888" s="358"/>
      <c r="L1888" s="357">
        <v>735499.73</v>
      </c>
      <c r="M1888" s="360">
        <v>45931</v>
      </c>
    </row>
    <row r="1889" spans="1:13" ht="38.25" x14ac:dyDescent="0.2">
      <c r="A1889" s="358"/>
      <c r="B1889" s="351" t="s">
        <v>2611</v>
      </c>
      <c r="C1889" s="352" t="s">
        <v>1562</v>
      </c>
      <c r="D1889" s="352" t="s">
        <v>86</v>
      </c>
      <c r="E1889" s="358"/>
      <c r="F1889" s="38"/>
      <c r="G1889" s="359"/>
      <c r="H1889" s="354">
        <v>45943.495671296296</v>
      </c>
      <c r="I1889" s="41"/>
      <c r="J1889" s="41"/>
      <c r="K1889" s="358"/>
      <c r="L1889" s="355">
        <v>699720</v>
      </c>
      <c r="M1889" s="360">
        <v>45931</v>
      </c>
    </row>
    <row r="1890" spans="1:13" ht="38.25" x14ac:dyDescent="0.2">
      <c r="A1890" s="358"/>
      <c r="B1890" s="352" t="s">
        <v>2612</v>
      </c>
      <c r="C1890" s="352" t="s">
        <v>1562</v>
      </c>
      <c r="D1890" s="352" t="s">
        <v>86</v>
      </c>
      <c r="E1890" s="358"/>
      <c r="F1890" s="38"/>
      <c r="G1890" s="359"/>
      <c r="H1890" s="356">
        <v>45943.474259259259</v>
      </c>
      <c r="I1890" s="41"/>
      <c r="J1890" s="41"/>
      <c r="K1890" s="358"/>
      <c r="L1890" s="357">
        <v>442680</v>
      </c>
      <c r="M1890" s="360">
        <v>45931</v>
      </c>
    </row>
    <row r="1891" spans="1:13" ht="38.25" x14ac:dyDescent="0.2">
      <c r="A1891" s="358"/>
      <c r="B1891" s="351" t="s">
        <v>2613</v>
      </c>
      <c r="C1891" s="352" t="s">
        <v>1562</v>
      </c>
      <c r="D1891" s="352" t="s">
        <v>86</v>
      </c>
      <c r="E1891" s="358"/>
      <c r="F1891" s="38"/>
      <c r="G1891" s="359"/>
      <c r="H1891" s="354">
        <v>45943.455833333333</v>
      </c>
      <c r="I1891" s="41"/>
      <c r="J1891" s="41"/>
      <c r="K1891" s="358"/>
      <c r="L1891" s="355">
        <v>2844100</v>
      </c>
      <c r="M1891" s="360">
        <v>45931</v>
      </c>
    </row>
    <row r="1892" spans="1:13" ht="38.25" x14ac:dyDescent="0.2">
      <c r="A1892" s="358"/>
      <c r="B1892" s="352" t="s">
        <v>2614</v>
      </c>
      <c r="C1892" s="352" t="s">
        <v>1562</v>
      </c>
      <c r="D1892" s="352" t="s">
        <v>86</v>
      </c>
      <c r="E1892" s="358"/>
      <c r="F1892" s="38"/>
      <c r="G1892" s="359"/>
      <c r="H1892" s="356">
        <v>45943.455196759256</v>
      </c>
      <c r="I1892" s="41"/>
      <c r="J1892" s="41"/>
      <c r="K1892" s="358"/>
      <c r="L1892" s="357">
        <v>235620</v>
      </c>
      <c r="M1892" s="360">
        <v>45931</v>
      </c>
    </row>
    <row r="1893" spans="1:13" ht="38.25" x14ac:dyDescent="0.2">
      <c r="A1893" s="358"/>
      <c r="B1893" s="351" t="s">
        <v>2615</v>
      </c>
      <c r="C1893" s="352" t="s">
        <v>1562</v>
      </c>
      <c r="D1893" s="352" t="s">
        <v>86</v>
      </c>
      <c r="E1893" s="358"/>
      <c r="F1893" s="38"/>
      <c r="G1893" s="359"/>
      <c r="H1893" s="354">
        <v>45943.453379629631</v>
      </c>
      <c r="I1893" s="41"/>
      <c r="J1893" s="41"/>
      <c r="K1893" s="358"/>
      <c r="L1893" s="355">
        <v>2841720</v>
      </c>
      <c r="M1893" s="360">
        <v>45931</v>
      </c>
    </row>
    <row r="1894" spans="1:13" ht="38.25" x14ac:dyDescent="0.2">
      <c r="A1894" s="358"/>
      <c r="B1894" s="352" t="s">
        <v>2616</v>
      </c>
      <c r="C1894" s="352" t="s">
        <v>1562</v>
      </c>
      <c r="D1894" s="352" t="s">
        <v>86</v>
      </c>
      <c r="E1894" s="358"/>
      <c r="F1894" s="38"/>
      <c r="G1894" s="359"/>
      <c r="H1894" s="356">
        <v>45943.444537037038</v>
      </c>
      <c r="I1894" s="41"/>
      <c r="J1894" s="41"/>
      <c r="K1894" s="358"/>
      <c r="L1894" s="357">
        <v>595000</v>
      </c>
      <c r="M1894" s="360">
        <v>45931</v>
      </c>
    </row>
    <row r="1895" spans="1:13" ht="38.25" x14ac:dyDescent="0.2">
      <c r="A1895" s="358"/>
      <c r="B1895" s="351" t="s">
        <v>2617</v>
      </c>
      <c r="C1895" s="352" t="s">
        <v>1562</v>
      </c>
      <c r="D1895" s="352" t="s">
        <v>86</v>
      </c>
      <c r="E1895" s="358"/>
      <c r="F1895" s="38"/>
      <c r="G1895" s="359"/>
      <c r="H1895" s="354">
        <v>45943.360405092593</v>
      </c>
      <c r="I1895" s="41"/>
      <c r="J1895" s="41"/>
      <c r="K1895" s="358"/>
      <c r="L1895" s="355">
        <v>1487500</v>
      </c>
      <c r="M1895" s="360">
        <v>45931</v>
      </c>
    </row>
    <row r="1896" spans="1:13" x14ac:dyDescent="0.2">
      <c r="A1896" s="358"/>
      <c r="B1896" s="352" t="s">
        <v>2618</v>
      </c>
      <c r="C1896" s="351" t="s">
        <v>42</v>
      </c>
      <c r="D1896" s="121" t="s">
        <v>42</v>
      </c>
      <c r="E1896" s="358"/>
      <c r="F1896" s="38"/>
      <c r="G1896" s="359"/>
      <c r="H1896" s="356">
        <v>45940.634247685186</v>
      </c>
      <c r="I1896" s="41"/>
      <c r="J1896" s="41"/>
      <c r="K1896" s="358"/>
      <c r="L1896" s="357">
        <v>599760</v>
      </c>
      <c r="M1896" s="360">
        <v>45931</v>
      </c>
    </row>
    <row r="1897" spans="1:13" ht="38.25" x14ac:dyDescent="0.2">
      <c r="A1897" s="358"/>
      <c r="B1897" s="351" t="s">
        <v>2619</v>
      </c>
      <c r="C1897" s="352" t="s">
        <v>1562</v>
      </c>
      <c r="D1897" s="352" t="s">
        <v>86</v>
      </c>
      <c r="E1897" s="358"/>
      <c r="F1897" s="38"/>
      <c r="G1897" s="359"/>
      <c r="H1897" s="354">
        <v>45940.633935185186</v>
      </c>
      <c r="I1897" s="41"/>
      <c r="J1897" s="41"/>
      <c r="K1897" s="358"/>
      <c r="L1897" s="355">
        <v>961520</v>
      </c>
      <c r="M1897" s="360">
        <v>45931</v>
      </c>
    </row>
    <row r="1898" spans="1:13" ht="38.25" x14ac:dyDescent="0.2">
      <c r="A1898" s="358"/>
      <c r="B1898" s="352" t="s">
        <v>2620</v>
      </c>
      <c r="C1898" s="351" t="s">
        <v>1565</v>
      </c>
      <c r="D1898" s="352" t="s">
        <v>86</v>
      </c>
      <c r="E1898" s="358"/>
      <c r="F1898" s="38"/>
      <c r="G1898" s="359"/>
      <c r="H1898" s="356">
        <v>45940.632685185185</v>
      </c>
      <c r="I1898" s="41"/>
      <c r="J1898" s="41"/>
      <c r="K1898" s="358"/>
      <c r="L1898" s="357">
        <v>1371777.26</v>
      </c>
      <c r="M1898" s="360">
        <v>45931</v>
      </c>
    </row>
    <row r="1899" spans="1:13" ht="38.25" x14ac:dyDescent="0.2">
      <c r="A1899" s="358"/>
      <c r="B1899" s="351" t="s">
        <v>2621</v>
      </c>
      <c r="C1899" s="352" t="s">
        <v>1562</v>
      </c>
      <c r="D1899" s="352" t="s">
        <v>86</v>
      </c>
      <c r="E1899" s="358"/>
      <c r="F1899" s="38"/>
      <c r="G1899" s="359"/>
      <c r="H1899" s="354">
        <v>45940.624108796299</v>
      </c>
      <c r="I1899" s="41"/>
      <c r="J1899" s="41"/>
      <c r="K1899" s="358"/>
      <c r="L1899" s="355">
        <v>107718.8</v>
      </c>
      <c r="M1899" s="360">
        <v>45931</v>
      </c>
    </row>
    <row r="1900" spans="1:13" ht="38.25" x14ac:dyDescent="0.2">
      <c r="A1900" s="358"/>
      <c r="B1900" s="352" t="s">
        <v>2622</v>
      </c>
      <c r="C1900" s="352" t="s">
        <v>1562</v>
      </c>
      <c r="D1900" s="352" t="s">
        <v>86</v>
      </c>
      <c r="E1900" s="358"/>
      <c r="F1900" s="38"/>
      <c r="G1900" s="359"/>
      <c r="H1900" s="356">
        <v>45940.604537037034</v>
      </c>
      <c r="I1900" s="41"/>
      <c r="J1900" s="41"/>
      <c r="K1900" s="358"/>
      <c r="L1900" s="357">
        <v>535500</v>
      </c>
      <c r="M1900" s="360">
        <v>45931</v>
      </c>
    </row>
    <row r="1901" spans="1:13" ht="38.25" x14ac:dyDescent="0.2">
      <c r="A1901" s="358"/>
      <c r="B1901" s="351" t="s">
        <v>2623</v>
      </c>
      <c r="C1901" s="352" t="s">
        <v>1562</v>
      </c>
      <c r="D1901" s="352" t="s">
        <v>86</v>
      </c>
      <c r="E1901" s="358"/>
      <c r="F1901" s="38"/>
      <c r="G1901" s="359"/>
      <c r="H1901" s="354">
        <v>45940.54886574074</v>
      </c>
      <c r="I1901" s="41"/>
      <c r="J1901" s="41"/>
      <c r="K1901" s="358"/>
      <c r="L1901" s="355">
        <v>466896.5</v>
      </c>
      <c r="M1901" s="360">
        <v>45931</v>
      </c>
    </row>
    <row r="1902" spans="1:13" ht="38.25" x14ac:dyDescent="0.2">
      <c r="A1902" s="358"/>
      <c r="B1902" s="352" t="s">
        <v>2624</v>
      </c>
      <c r="C1902" s="352" t="s">
        <v>1562</v>
      </c>
      <c r="D1902" s="352" t="s">
        <v>86</v>
      </c>
      <c r="E1902" s="358"/>
      <c r="F1902" s="38"/>
      <c r="G1902" s="359"/>
      <c r="H1902" s="356">
        <v>45940.539872685185</v>
      </c>
      <c r="I1902" s="41"/>
      <c r="J1902" s="41"/>
      <c r="K1902" s="358"/>
      <c r="L1902" s="357">
        <v>918453.9</v>
      </c>
      <c r="M1902" s="360">
        <v>45931</v>
      </c>
    </row>
    <row r="1903" spans="1:13" ht="38.25" x14ac:dyDescent="0.2">
      <c r="A1903" s="358"/>
      <c r="B1903" s="351" t="s">
        <v>2625</v>
      </c>
      <c r="C1903" s="352" t="s">
        <v>1562</v>
      </c>
      <c r="D1903" s="352" t="s">
        <v>86</v>
      </c>
      <c r="E1903" s="358"/>
      <c r="F1903" s="38"/>
      <c r="G1903" s="359"/>
      <c r="H1903" s="354">
        <v>45940.525567129633</v>
      </c>
      <c r="I1903" s="41"/>
      <c r="J1903" s="41"/>
      <c r="K1903" s="358"/>
      <c r="L1903" s="355">
        <v>978000</v>
      </c>
      <c r="M1903" s="360">
        <v>45931</v>
      </c>
    </row>
    <row r="1904" spans="1:13" ht="38.25" x14ac:dyDescent="0.2">
      <c r="A1904" s="358"/>
      <c r="B1904" s="352" t="s">
        <v>2626</v>
      </c>
      <c r="C1904" s="352" t="s">
        <v>1562</v>
      </c>
      <c r="D1904" s="352" t="s">
        <v>86</v>
      </c>
      <c r="E1904" s="358"/>
      <c r="F1904" s="38"/>
      <c r="G1904" s="359"/>
      <c r="H1904" s="356">
        <v>45940.50708333333</v>
      </c>
      <c r="I1904" s="41"/>
      <c r="J1904" s="41"/>
      <c r="K1904" s="358"/>
      <c r="L1904" s="357">
        <v>712738.6</v>
      </c>
      <c r="M1904" s="360">
        <v>45931</v>
      </c>
    </row>
    <row r="1905" spans="1:13" ht="38.25" x14ac:dyDescent="0.2">
      <c r="A1905" s="358"/>
      <c r="B1905" s="351" t="s">
        <v>2627</v>
      </c>
      <c r="C1905" s="352" t="s">
        <v>1562</v>
      </c>
      <c r="D1905" s="352" t="s">
        <v>86</v>
      </c>
      <c r="E1905" s="358"/>
      <c r="F1905" s="38"/>
      <c r="G1905" s="359"/>
      <c r="H1905" s="354">
        <v>45940.504351851851</v>
      </c>
      <c r="I1905" s="41"/>
      <c r="J1905" s="41"/>
      <c r="K1905" s="358"/>
      <c r="L1905" s="355">
        <v>579463.36</v>
      </c>
      <c r="M1905" s="360">
        <v>45931</v>
      </c>
    </row>
    <row r="1906" spans="1:13" ht="38.25" x14ac:dyDescent="0.2">
      <c r="A1906" s="358"/>
      <c r="B1906" s="352" t="s">
        <v>2628</v>
      </c>
      <c r="C1906" s="352" t="s">
        <v>1562</v>
      </c>
      <c r="D1906" s="352" t="s">
        <v>86</v>
      </c>
      <c r="E1906" s="358"/>
      <c r="F1906" s="38"/>
      <c r="G1906" s="359"/>
      <c r="H1906" s="356">
        <v>45940.492754629631</v>
      </c>
      <c r="I1906" s="41"/>
      <c r="J1906" s="41"/>
      <c r="K1906" s="358"/>
      <c r="L1906" s="357">
        <v>1698844</v>
      </c>
      <c r="M1906" s="360">
        <v>45931</v>
      </c>
    </row>
    <row r="1907" spans="1:13" ht="38.25" x14ac:dyDescent="0.2">
      <c r="A1907" s="358"/>
      <c r="B1907" s="351" t="s">
        <v>2629</v>
      </c>
      <c r="C1907" s="352" t="s">
        <v>1562</v>
      </c>
      <c r="D1907" s="352" t="s">
        <v>86</v>
      </c>
      <c r="E1907" s="358"/>
      <c r="F1907" s="38"/>
      <c r="G1907" s="359"/>
      <c r="H1907" s="354">
        <v>45940.489733796298</v>
      </c>
      <c r="I1907" s="41"/>
      <c r="J1907" s="41"/>
      <c r="K1907" s="358"/>
      <c r="L1907" s="355">
        <v>630000</v>
      </c>
      <c r="M1907" s="360">
        <v>45931</v>
      </c>
    </row>
    <row r="1908" spans="1:13" ht="38.25" x14ac:dyDescent="0.2">
      <c r="A1908" s="358"/>
      <c r="B1908" s="352" t="s">
        <v>2630</v>
      </c>
      <c r="C1908" s="351" t="s">
        <v>1565</v>
      </c>
      <c r="D1908" s="352" t="s">
        <v>86</v>
      </c>
      <c r="E1908" s="358"/>
      <c r="F1908" s="38"/>
      <c r="G1908" s="359"/>
      <c r="H1908" s="356">
        <v>45940.444722222222</v>
      </c>
      <c r="I1908" s="41"/>
      <c r="J1908" s="41"/>
      <c r="K1908" s="358"/>
      <c r="L1908" s="357">
        <v>95089</v>
      </c>
      <c r="M1908" s="360">
        <v>45931</v>
      </c>
    </row>
    <row r="1909" spans="1:13" ht="38.25" x14ac:dyDescent="0.2">
      <c r="A1909" s="358"/>
      <c r="B1909" s="351" t="s">
        <v>2631</v>
      </c>
      <c r="C1909" s="351" t="s">
        <v>1565</v>
      </c>
      <c r="D1909" s="352" t="s">
        <v>86</v>
      </c>
      <c r="E1909" s="358"/>
      <c r="F1909" s="38"/>
      <c r="G1909" s="359"/>
      <c r="H1909" s="354">
        <v>45940.443680555552</v>
      </c>
      <c r="I1909" s="41"/>
      <c r="J1909" s="41"/>
      <c r="K1909" s="358"/>
      <c r="L1909" s="355">
        <v>2484232.1</v>
      </c>
      <c r="M1909" s="360">
        <v>45931</v>
      </c>
    </row>
    <row r="1910" spans="1:13" ht="38.25" x14ac:dyDescent="0.2">
      <c r="A1910" s="358"/>
      <c r="B1910" s="352" t="s">
        <v>2632</v>
      </c>
      <c r="C1910" s="352" t="s">
        <v>1562</v>
      </c>
      <c r="D1910" s="352" t="s">
        <v>86</v>
      </c>
      <c r="E1910" s="358"/>
      <c r="F1910" s="38"/>
      <c r="G1910" s="359"/>
      <c r="H1910" s="356">
        <v>45940.378796296296</v>
      </c>
      <c r="I1910" s="41"/>
      <c r="J1910" s="41"/>
      <c r="K1910" s="358"/>
      <c r="L1910" s="357">
        <v>856671.48</v>
      </c>
      <c r="M1910" s="360">
        <v>45931</v>
      </c>
    </row>
    <row r="1911" spans="1:13" x14ac:dyDescent="0.2">
      <c r="A1911" s="358"/>
      <c r="B1911" s="351" t="s">
        <v>2633</v>
      </c>
      <c r="C1911" s="351" t="s">
        <v>42</v>
      </c>
      <c r="D1911" s="121" t="s">
        <v>42</v>
      </c>
      <c r="E1911" s="358"/>
      <c r="F1911" s="38"/>
      <c r="G1911" s="359"/>
      <c r="H1911" s="354">
        <v>45940.3747337963</v>
      </c>
      <c r="I1911" s="41"/>
      <c r="J1911" s="41"/>
      <c r="K1911" s="358"/>
      <c r="L1911" s="355">
        <v>448474.11</v>
      </c>
      <c r="M1911" s="360">
        <v>45931</v>
      </c>
    </row>
    <row r="1912" spans="1:13" x14ac:dyDescent="0.2">
      <c r="A1912" s="358"/>
      <c r="B1912" s="352" t="s">
        <v>2634</v>
      </c>
      <c r="C1912" s="351" t="s">
        <v>42</v>
      </c>
      <c r="D1912" s="121" t="s">
        <v>42</v>
      </c>
      <c r="E1912" s="358"/>
      <c r="F1912" s="38"/>
      <c r="G1912" s="359"/>
      <c r="H1912" s="356">
        <v>45940.364999999998</v>
      </c>
      <c r="I1912" s="41"/>
      <c r="J1912" s="41"/>
      <c r="K1912" s="358"/>
      <c r="L1912" s="357">
        <v>359999.99</v>
      </c>
      <c r="M1912" s="360">
        <v>45931</v>
      </c>
    </row>
    <row r="1913" spans="1:13" ht="38.25" x14ac:dyDescent="0.2">
      <c r="A1913" s="358"/>
      <c r="B1913" s="351" t="s">
        <v>2635</v>
      </c>
      <c r="C1913" s="351" t="s">
        <v>1565</v>
      </c>
      <c r="D1913" s="352" t="s">
        <v>86</v>
      </c>
      <c r="E1913" s="358"/>
      <c r="F1913" s="38"/>
      <c r="G1913" s="359"/>
      <c r="H1913" s="354">
        <v>45940.346828703703</v>
      </c>
      <c r="I1913" s="41"/>
      <c r="J1913" s="41"/>
      <c r="K1913" s="358"/>
      <c r="L1913" s="355">
        <v>264799</v>
      </c>
      <c r="M1913" s="360">
        <v>45931</v>
      </c>
    </row>
    <row r="1914" spans="1:13" ht="38.25" x14ac:dyDescent="0.2">
      <c r="A1914" s="358"/>
      <c r="B1914" s="351" t="s">
        <v>2636</v>
      </c>
      <c r="C1914" s="351" t="s">
        <v>1565</v>
      </c>
      <c r="D1914" s="352" t="s">
        <v>86</v>
      </c>
      <c r="E1914" s="358"/>
      <c r="F1914" s="38"/>
      <c r="G1914" s="359"/>
      <c r="H1914" s="354">
        <v>45939.845416666663</v>
      </c>
      <c r="I1914" s="41"/>
      <c r="J1914" s="41"/>
      <c r="K1914" s="358"/>
      <c r="L1914" s="355">
        <v>9000000</v>
      </c>
      <c r="M1914" s="360">
        <v>45931</v>
      </c>
    </row>
    <row r="1915" spans="1:13" ht="38.25" x14ac:dyDescent="0.2">
      <c r="A1915" s="358"/>
      <c r="B1915" s="352" t="s">
        <v>2637</v>
      </c>
      <c r="C1915" s="352" t="s">
        <v>1562</v>
      </c>
      <c r="D1915" s="352" t="s">
        <v>86</v>
      </c>
      <c r="E1915" s="358"/>
      <c r="F1915" s="38"/>
      <c r="G1915" s="359"/>
      <c r="H1915" s="356">
        <v>45939.843634259261</v>
      </c>
      <c r="I1915" s="41"/>
      <c r="J1915" s="41"/>
      <c r="K1915" s="358"/>
      <c r="L1915" s="357">
        <v>588514.5</v>
      </c>
      <c r="M1915" s="360">
        <v>45931</v>
      </c>
    </row>
    <row r="1916" spans="1:13" ht="38.25" x14ac:dyDescent="0.2">
      <c r="A1916" s="358"/>
      <c r="B1916" s="351" t="s">
        <v>2638</v>
      </c>
      <c r="C1916" s="352" t="s">
        <v>1562</v>
      </c>
      <c r="D1916" s="352" t="s">
        <v>86</v>
      </c>
      <c r="E1916" s="358"/>
      <c r="F1916" s="38"/>
      <c r="G1916" s="359"/>
      <c r="H1916" s="354">
        <v>45939.734155092592</v>
      </c>
      <c r="I1916" s="41"/>
      <c r="J1916" s="41"/>
      <c r="K1916" s="358"/>
      <c r="L1916" s="355">
        <v>834999.2</v>
      </c>
      <c r="M1916" s="360">
        <v>45931</v>
      </c>
    </row>
    <row r="1917" spans="1:13" ht="38.25" x14ac:dyDescent="0.2">
      <c r="A1917" s="358"/>
      <c r="B1917" s="352" t="s">
        <v>2639</v>
      </c>
      <c r="C1917" s="351" t="s">
        <v>1565</v>
      </c>
      <c r="D1917" s="352" t="s">
        <v>86</v>
      </c>
      <c r="E1917" s="358"/>
      <c r="F1917" s="38"/>
      <c r="G1917" s="359"/>
      <c r="H1917" s="356">
        <v>45939.732847222222</v>
      </c>
      <c r="I1917" s="41"/>
      <c r="J1917" s="41"/>
      <c r="K1917" s="358"/>
      <c r="L1917" s="357">
        <v>388572</v>
      </c>
      <c r="M1917" s="360">
        <v>45931</v>
      </c>
    </row>
    <row r="1918" spans="1:13" x14ac:dyDescent="0.2">
      <c r="A1918" s="358"/>
      <c r="B1918" s="351" t="s">
        <v>2640</v>
      </c>
      <c r="C1918" s="352" t="s">
        <v>0</v>
      </c>
      <c r="D1918" s="352" t="s">
        <v>0</v>
      </c>
      <c r="E1918" s="358"/>
      <c r="F1918" s="38"/>
      <c r="G1918" s="359"/>
      <c r="H1918" s="354">
        <v>45939.704907407409</v>
      </c>
      <c r="I1918" s="41"/>
      <c r="J1918" s="41"/>
      <c r="K1918" s="358"/>
      <c r="L1918" s="355">
        <v>2396160</v>
      </c>
      <c r="M1918" s="360">
        <v>45931</v>
      </c>
    </row>
    <row r="1919" spans="1:13" ht="38.25" x14ac:dyDescent="0.2">
      <c r="A1919" s="358"/>
      <c r="B1919" s="352" t="s">
        <v>2641</v>
      </c>
      <c r="C1919" s="352" t="s">
        <v>1562</v>
      </c>
      <c r="D1919" s="352" t="s">
        <v>86</v>
      </c>
      <c r="E1919" s="358"/>
      <c r="F1919" s="38"/>
      <c r="G1919" s="359"/>
      <c r="H1919" s="356">
        <v>45939.7031712963</v>
      </c>
      <c r="I1919" s="41"/>
      <c r="J1919" s="41"/>
      <c r="K1919" s="358"/>
      <c r="L1919" s="357">
        <v>2164366.0499999998</v>
      </c>
      <c r="M1919" s="360">
        <v>45931</v>
      </c>
    </row>
    <row r="1920" spans="1:13" ht="38.25" x14ac:dyDescent="0.2">
      <c r="A1920" s="358"/>
      <c r="B1920" s="351" t="s">
        <v>2642</v>
      </c>
      <c r="C1920" s="352" t="s">
        <v>1562</v>
      </c>
      <c r="D1920" s="352" t="s">
        <v>86</v>
      </c>
      <c r="E1920" s="358"/>
      <c r="F1920" s="38"/>
      <c r="G1920" s="359"/>
      <c r="H1920" s="354">
        <v>45939.694884259261</v>
      </c>
      <c r="I1920" s="41"/>
      <c r="J1920" s="41"/>
      <c r="K1920" s="358"/>
      <c r="L1920" s="355">
        <v>789374.6</v>
      </c>
      <c r="M1920" s="360">
        <v>45931</v>
      </c>
    </row>
    <row r="1921" spans="1:13" ht="38.25" x14ac:dyDescent="0.2">
      <c r="A1921" s="358"/>
      <c r="B1921" s="352" t="s">
        <v>2643</v>
      </c>
      <c r="C1921" s="352" t="s">
        <v>1562</v>
      </c>
      <c r="D1921" s="352" t="s">
        <v>86</v>
      </c>
      <c r="E1921" s="358"/>
      <c r="F1921" s="38"/>
      <c r="G1921" s="359"/>
      <c r="H1921" s="356">
        <v>45939.691828703704</v>
      </c>
      <c r="I1921" s="41"/>
      <c r="J1921" s="41"/>
      <c r="K1921" s="358"/>
      <c r="L1921" s="357">
        <v>1100000.3</v>
      </c>
      <c r="M1921" s="360">
        <v>45931</v>
      </c>
    </row>
    <row r="1922" spans="1:13" ht="38.25" x14ac:dyDescent="0.2">
      <c r="A1922" s="358"/>
      <c r="B1922" s="351" t="s">
        <v>2644</v>
      </c>
      <c r="C1922" s="352" t="s">
        <v>1562</v>
      </c>
      <c r="D1922" s="352" t="s">
        <v>86</v>
      </c>
      <c r="E1922" s="358"/>
      <c r="F1922" s="38"/>
      <c r="G1922" s="359"/>
      <c r="H1922" s="354">
        <v>45939.666481481479</v>
      </c>
      <c r="I1922" s="41"/>
      <c r="J1922" s="41"/>
      <c r="K1922" s="358"/>
      <c r="L1922" s="355">
        <v>983981.25</v>
      </c>
      <c r="M1922" s="360">
        <v>45931</v>
      </c>
    </row>
    <row r="1923" spans="1:13" ht="38.25" x14ac:dyDescent="0.2">
      <c r="A1923" s="358"/>
      <c r="B1923" s="352" t="s">
        <v>2645</v>
      </c>
      <c r="C1923" s="352" t="s">
        <v>1562</v>
      </c>
      <c r="D1923" s="352" t="s">
        <v>86</v>
      </c>
      <c r="E1923" s="358"/>
      <c r="F1923" s="38"/>
      <c r="G1923" s="359"/>
      <c r="H1923" s="356">
        <v>45939.649513888886</v>
      </c>
      <c r="I1923" s="41"/>
      <c r="J1923" s="41"/>
      <c r="K1923" s="358"/>
      <c r="L1923" s="357">
        <v>5249090</v>
      </c>
      <c r="M1923" s="360">
        <v>45931</v>
      </c>
    </row>
    <row r="1924" spans="1:13" ht="38.25" x14ac:dyDescent="0.2">
      <c r="A1924" s="358"/>
      <c r="B1924" s="351" t="s">
        <v>2646</v>
      </c>
      <c r="C1924" s="352" t="s">
        <v>1562</v>
      </c>
      <c r="D1924" s="352" t="s">
        <v>86</v>
      </c>
      <c r="E1924" s="358"/>
      <c r="F1924" s="38"/>
      <c r="G1924" s="359"/>
      <c r="H1924" s="354">
        <v>45939.640185185184</v>
      </c>
      <c r="I1924" s="41"/>
      <c r="J1924" s="41"/>
      <c r="K1924" s="358"/>
      <c r="L1924" s="355">
        <v>1580000</v>
      </c>
      <c r="M1924" s="360">
        <v>45931</v>
      </c>
    </row>
    <row r="1925" spans="1:13" ht="38.25" x14ac:dyDescent="0.2">
      <c r="A1925" s="358"/>
      <c r="B1925" s="352" t="s">
        <v>2647</v>
      </c>
      <c r="C1925" s="352" t="s">
        <v>1562</v>
      </c>
      <c r="D1925" s="352" t="s">
        <v>86</v>
      </c>
      <c r="E1925" s="358"/>
      <c r="F1925" s="38"/>
      <c r="G1925" s="359"/>
      <c r="H1925" s="356">
        <v>45939.479027777779</v>
      </c>
      <c r="I1925" s="41"/>
      <c r="J1925" s="41"/>
      <c r="K1925" s="358"/>
      <c r="L1925" s="357">
        <v>649008</v>
      </c>
      <c r="M1925" s="360">
        <v>45931</v>
      </c>
    </row>
    <row r="1926" spans="1:13" ht="38.25" x14ac:dyDescent="0.2">
      <c r="A1926" s="358"/>
      <c r="B1926" s="351" t="s">
        <v>2648</v>
      </c>
      <c r="C1926" s="352" t="s">
        <v>1562</v>
      </c>
      <c r="D1926" s="352" t="s">
        <v>86</v>
      </c>
      <c r="E1926" s="358"/>
      <c r="F1926" s="38"/>
      <c r="G1926" s="359"/>
      <c r="H1926" s="354">
        <v>45939.456990740742</v>
      </c>
      <c r="I1926" s="41"/>
      <c r="J1926" s="41"/>
      <c r="K1926" s="358"/>
      <c r="L1926" s="355">
        <v>1900000</v>
      </c>
      <c r="M1926" s="360">
        <v>45931</v>
      </c>
    </row>
    <row r="1927" spans="1:13" ht="38.25" x14ac:dyDescent="0.2">
      <c r="A1927" s="358"/>
      <c r="B1927" s="352" t="s">
        <v>2649</v>
      </c>
      <c r="C1927" s="351" t="s">
        <v>1565</v>
      </c>
      <c r="D1927" s="352" t="s">
        <v>86</v>
      </c>
      <c r="E1927" s="358"/>
      <c r="F1927" s="38"/>
      <c r="G1927" s="359"/>
      <c r="H1927" s="356">
        <v>45939.443368055552</v>
      </c>
      <c r="I1927" s="41"/>
      <c r="J1927" s="41"/>
      <c r="K1927" s="358"/>
      <c r="L1927" s="357">
        <v>4210300.92</v>
      </c>
      <c r="M1927" s="360">
        <v>45931</v>
      </c>
    </row>
    <row r="1928" spans="1:13" ht="38.25" x14ac:dyDescent="0.2">
      <c r="A1928" s="358"/>
      <c r="B1928" s="351" t="s">
        <v>2650</v>
      </c>
      <c r="C1928" s="352" t="s">
        <v>1562</v>
      </c>
      <c r="D1928" s="352" t="s">
        <v>86</v>
      </c>
      <c r="E1928" s="358"/>
      <c r="F1928" s="38"/>
      <c r="G1928" s="359"/>
      <c r="H1928" s="354">
        <v>45939.429861111108</v>
      </c>
      <c r="I1928" s="41"/>
      <c r="J1928" s="41"/>
      <c r="K1928" s="358"/>
      <c r="L1928" s="355">
        <v>193565.4</v>
      </c>
      <c r="M1928" s="360">
        <v>45931</v>
      </c>
    </row>
    <row r="1929" spans="1:13" ht="38.25" x14ac:dyDescent="0.2">
      <c r="A1929" s="358"/>
      <c r="B1929" s="352" t="s">
        <v>2651</v>
      </c>
      <c r="C1929" s="352" t="s">
        <v>1562</v>
      </c>
      <c r="D1929" s="352" t="s">
        <v>86</v>
      </c>
      <c r="E1929" s="358"/>
      <c r="F1929" s="38"/>
      <c r="G1929" s="359"/>
      <c r="H1929" s="356">
        <v>45939.429282407407</v>
      </c>
      <c r="I1929" s="41"/>
      <c r="J1929" s="41"/>
      <c r="K1929" s="358"/>
      <c r="L1929" s="357">
        <v>1840000</v>
      </c>
      <c r="M1929" s="360">
        <v>45931</v>
      </c>
    </row>
    <row r="1930" spans="1:13" ht="38.25" x14ac:dyDescent="0.2">
      <c r="A1930" s="358"/>
      <c r="B1930" s="351" t="s">
        <v>2652</v>
      </c>
      <c r="C1930" s="352" t="s">
        <v>1562</v>
      </c>
      <c r="D1930" s="352" t="s">
        <v>86</v>
      </c>
      <c r="E1930" s="358"/>
      <c r="F1930" s="38"/>
      <c r="G1930" s="359"/>
      <c r="H1930" s="354">
        <v>45939.426076388889</v>
      </c>
      <c r="I1930" s="41"/>
      <c r="J1930" s="41"/>
      <c r="K1930" s="358"/>
      <c r="L1930" s="355">
        <v>409360</v>
      </c>
      <c r="M1930" s="360">
        <v>45931</v>
      </c>
    </row>
    <row r="1931" spans="1:13" ht="38.25" x14ac:dyDescent="0.2">
      <c r="A1931" s="358"/>
      <c r="B1931" s="352" t="s">
        <v>2653</v>
      </c>
      <c r="C1931" s="351" t="s">
        <v>1565</v>
      </c>
      <c r="D1931" s="352" t="s">
        <v>86</v>
      </c>
      <c r="E1931" s="358"/>
      <c r="F1931" s="38"/>
      <c r="G1931" s="359"/>
      <c r="H1931" s="356">
        <v>45939.379120370373</v>
      </c>
      <c r="I1931" s="41"/>
      <c r="J1931" s="41"/>
      <c r="K1931" s="358"/>
      <c r="L1931" s="357">
        <v>923202</v>
      </c>
      <c r="M1931" s="360">
        <v>45931</v>
      </c>
    </row>
    <row r="1932" spans="1:13" x14ac:dyDescent="0.2">
      <c r="A1932" s="358"/>
      <c r="B1932" s="352" t="s">
        <v>2654</v>
      </c>
      <c r="C1932" s="351" t="s">
        <v>42</v>
      </c>
      <c r="D1932" s="121" t="s">
        <v>42</v>
      </c>
      <c r="E1932" s="358"/>
      <c r="F1932" s="38"/>
      <c r="G1932" s="359"/>
      <c r="H1932" s="356">
        <v>45938.750972222224</v>
      </c>
      <c r="I1932" s="41"/>
      <c r="J1932" s="41"/>
      <c r="K1932" s="358"/>
      <c r="L1932" s="357">
        <v>35964000</v>
      </c>
      <c r="M1932" s="360">
        <v>45931</v>
      </c>
    </row>
    <row r="1933" spans="1:13" ht="38.25" x14ac:dyDescent="0.2">
      <c r="A1933" s="358"/>
      <c r="B1933" s="351" t="s">
        <v>2655</v>
      </c>
      <c r="C1933" s="352" t="s">
        <v>1562</v>
      </c>
      <c r="D1933" s="352" t="s">
        <v>86</v>
      </c>
      <c r="E1933" s="358"/>
      <c r="F1933" s="38"/>
      <c r="G1933" s="359"/>
      <c r="H1933" s="354">
        <v>45938.713229166664</v>
      </c>
      <c r="I1933" s="41"/>
      <c r="J1933" s="41"/>
      <c r="K1933" s="358"/>
      <c r="L1933" s="355">
        <v>590000</v>
      </c>
      <c r="M1933" s="360">
        <v>45931</v>
      </c>
    </row>
    <row r="1934" spans="1:13" x14ac:dyDescent="0.2">
      <c r="A1934" s="358"/>
      <c r="B1934" s="352" t="s">
        <v>2656</v>
      </c>
      <c r="C1934" s="352" t="s">
        <v>0</v>
      </c>
      <c r="D1934" s="352" t="s">
        <v>0</v>
      </c>
      <c r="E1934" s="358"/>
      <c r="F1934" s="38"/>
      <c r="G1934" s="359"/>
      <c r="H1934" s="356">
        <v>45938.701388888891</v>
      </c>
      <c r="I1934" s="41"/>
      <c r="J1934" s="41"/>
      <c r="K1934" s="358"/>
      <c r="L1934" s="357">
        <v>292338000.25709999</v>
      </c>
      <c r="M1934" s="360">
        <v>45931</v>
      </c>
    </row>
    <row r="1935" spans="1:13" x14ac:dyDescent="0.2">
      <c r="A1935" s="358"/>
      <c r="B1935" s="351" t="s">
        <v>2657</v>
      </c>
      <c r="C1935" s="352" t="s">
        <v>0</v>
      </c>
      <c r="D1935" s="352" t="s">
        <v>0</v>
      </c>
      <c r="E1935" s="358"/>
      <c r="F1935" s="38"/>
      <c r="G1935" s="359"/>
      <c r="H1935" s="354">
        <v>45938.701388888891</v>
      </c>
      <c r="I1935" s="41"/>
      <c r="J1935" s="41"/>
      <c r="K1935" s="358"/>
      <c r="L1935" s="355">
        <v>387322632.10788</v>
      </c>
      <c r="M1935" s="360">
        <v>45931</v>
      </c>
    </row>
    <row r="1936" spans="1:13" ht="38.25" x14ac:dyDescent="0.2">
      <c r="A1936" s="358"/>
      <c r="B1936" s="352" t="s">
        <v>2658</v>
      </c>
      <c r="C1936" s="351" t="s">
        <v>1565</v>
      </c>
      <c r="D1936" s="352" t="s">
        <v>86</v>
      </c>
      <c r="E1936" s="358"/>
      <c r="F1936" s="38"/>
      <c r="G1936" s="359"/>
      <c r="H1936" s="356">
        <v>45938.692326388889</v>
      </c>
      <c r="I1936" s="41"/>
      <c r="J1936" s="41"/>
      <c r="K1936" s="358"/>
      <c r="L1936" s="357">
        <v>72526</v>
      </c>
      <c r="M1936" s="360">
        <v>45931</v>
      </c>
    </row>
    <row r="1937" spans="1:13" ht="38.25" x14ac:dyDescent="0.2">
      <c r="A1937" s="358"/>
      <c r="B1937" s="351" t="s">
        <v>2659</v>
      </c>
      <c r="C1937" s="352" t="s">
        <v>1562</v>
      </c>
      <c r="D1937" s="352" t="s">
        <v>86</v>
      </c>
      <c r="E1937" s="358"/>
      <c r="F1937" s="38"/>
      <c r="G1937" s="359"/>
      <c r="H1937" s="354">
        <v>45938.659097222226</v>
      </c>
      <c r="I1937" s="41"/>
      <c r="J1937" s="41"/>
      <c r="K1937" s="358"/>
      <c r="L1937" s="355">
        <v>6873691.0899999999</v>
      </c>
      <c r="M1937" s="360">
        <v>45931</v>
      </c>
    </row>
    <row r="1938" spans="1:13" ht="38.25" x14ac:dyDescent="0.2">
      <c r="A1938" s="358"/>
      <c r="B1938" s="352" t="s">
        <v>2660</v>
      </c>
      <c r="C1938" s="352" t="s">
        <v>1562</v>
      </c>
      <c r="D1938" s="352" t="s">
        <v>86</v>
      </c>
      <c r="E1938" s="358"/>
      <c r="F1938" s="38"/>
      <c r="G1938" s="359"/>
      <c r="H1938" s="356">
        <v>45938.63853009259</v>
      </c>
      <c r="I1938" s="41"/>
      <c r="J1938" s="41"/>
      <c r="K1938" s="358"/>
      <c r="L1938" s="357">
        <v>690000</v>
      </c>
      <c r="M1938" s="360">
        <v>45931</v>
      </c>
    </row>
    <row r="1939" spans="1:13" ht="38.25" x14ac:dyDescent="0.2">
      <c r="A1939" s="358"/>
      <c r="B1939" s="351" t="s">
        <v>2661</v>
      </c>
      <c r="C1939" s="352" t="s">
        <v>1562</v>
      </c>
      <c r="D1939" s="352" t="s">
        <v>86</v>
      </c>
      <c r="E1939" s="358"/>
      <c r="F1939" s="38"/>
      <c r="G1939" s="359"/>
      <c r="H1939" s="354">
        <v>45938.601597222223</v>
      </c>
      <c r="I1939" s="41"/>
      <c r="J1939" s="41"/>
      <c r="K1939" s="358"/>
      <c r="L1939" s="355">
        <v>850000</v>
      </c>
      <c r="M1939" s="360">
        <v>45931</v>
      </c>
    </row>
    <row r="1940" spans="1:13" ht="38.25" x14ac:dyDescent="0.2">
      <c r="A1940" s="358"/>
      <c r="B1940" s="352" t="s">
        <v>2662</v>
      </c>
      <c r="C1940" s="352" t="s">
        <v>1562</v>
      </c>
      <c r="D1940" s="352" t="s">
        <v>86</v>
      </c>
      <c r="E1940" s="358"/>
      <c r="F1940" s="38"/>
      <c r="G1940" s="359"/>
      <c r="H1940" s="356">
        <v>45938.488611111112</v>
      </c>
      <c r="I1940" s="41"/>
      <c r="J1940" s="41"/>
      <c r="K1940" s="358"/>
      <c r="L1940" s="357">
        <v>343591.08</v>
      </c>
      <c r="M1940" s="360">
        <v>45931</v>
      </c>
    </row>
    <row r="1941" spans="1:13" ht="38.25" x14ac:dyDescent="0.2">
      <c r="A1941" s="358"/>
      <c r="B1941" s="351" t="s">
        <v>2663</v>
      </c>
      <c r="C1941" s="351" t="s">
        <v>1565</v>
      </c>
      <c r="D1941" s="352" t="s">
        <v>86</v>
      </c>
      <c r="E1941" s="358"/>
      <c r="F1941" s="38"/>
      <c r="G1941" s="359"/>
      <c r="H1941" s="354">
        <v>45938.481689814813</v>
      </c>
      <c r="I1941" s="41"/>
      <c r="J1941" s="41"/>
      <c r="K1941" s="358"/>
      <c r="L1941" s="355">
        <v>2041600</v>
      </c>
      <c r="M1941" s="360">
        <v>45931</v>
      </c>
    </row>
    <row r="1942" spans="1:13" ht="38.25" x14ac:dyDescent="0.2">
      <c r="A1942" s="358"/>
      <c r="B1942" s="352" t="s">
        <v>2664</v>
      </c>
      <c r="C1942" s="352" t="s">
        <v>1562</v>
      </c>
      <c r="D1942" s="352" t="s">
        <v>86</v>
      </c>
      <c r="E1942" s="358"/>
      <c r="F1942" s="38"/>
      <c r="G1942" s="359"/>
      <c r="H1942" s="356">
        <v>45938.469236111108</v>
      </c>
      <c r="I1942" s="41"/>
      <c r="J1942" s="41"/>
      <c r="K1942" s="358"/>
      <c r="L1942" s="357">
        <v>2861378.8</v>
      </c>
      <c r="M1942" s="360">
        <v>45931</v>
      </c>
    </row>
    <row r="1943" spans="1:13" ht="38.25" x14ac:dyDescent="0.2">
      <c r="A1943" s="358"/>
      <c r="B1943" s="351" t="s">
        <v>2665</v>
      </c>
      <c r="C1943" s="351" t="s">
        <v>1565</v>
      </c>
      <c r="D1943" s="352" t="s">
        <v>86</v>
      </c>
      <c r="E1943" s="358"/>
      <c r="F1943" s="38"/>
      <c r="G1943" s="359"/>
      <c r="H1943" s="354">
        <v>45938.468113425923</v>
      </c>
      <c r="I1943" s="41"/>
      <c r="J1943" s="41"/>
      <c r="K1943" s="358"/>
      <c r="L1943" s="355">
        <v>2771093.5</v>
      </c>
      <c r="M1943" s="360">
        <v>45931</v>
      </c>
    </row>
    <row r="1944" spans="1:13" x14ac:dyDescent="0.2">
      <c r="A1944" s="358"/>
      <c r="B1944" s="352" t="s">
        <v>2666</v>
      </c>
      <c r="C1944" s="351" t="s">
        <v>42</v>
      </c>
      <c r="D1944" s="121" t="s">
        <v>42</v>
      </c>
      <c r="E1944" s="358"/>
      <c r="F1944" s="38"/>
      <c r="G1944" s="359"/>
      <c r="H1944" s="356">
        <v>45938.443865740737</v>
      </c>
      <c r="I1944" s="41"/>
      <c r="J1944" s="41"/>
      <c r="K1944" s="358"/>
      <c r="L1944" s="357">
        <v>939981</v>
      </c>
      <c r="M1944" s="360">
        <v>45931</v>
      </c>
    </row>
    <row r="1945" spans="1:13" x14ac:dyDescent="0.2">
      <c r="A1945" s="358"/>
      <c r="B1945" s="351" t="s">
        <v>2667</v>
      </c>
      <c r="C1945" s="351" t="s">
        <v>42</v>
      </c>
      <c r="D1945" s="121" t="s">
        <v>42</v>
      </c>
      <c r="E1945" s="358"/>
      <c r="F1945" s="38"/>
      <c r="G1945" s="359"/>
      <c r="H1945" s="354">
        <v>45938.422453703701</v>
      </c>
      <c r="I1945" s="41"/>
      <c r="J1945" s="41"/>
      <c r="K1945" s="358"/>
      <c r="L1945" s="355">
        <v>669999999.89999998</v>
      </c>
      <c r="M1945" s="360">
        <v>45931</v>
      </c>
    </row>
    <row r="1946" spans="1:13" ht="38.25" x14ac:dyDescent="0.2">
      <c r="A1946" s="358"/>
      <c r="B1946" s="352" t="s">
        <v>2668</v>
      </c>
      <c r="C1946" s="351" t="s">
        <v>1565</v>
      </c>
      <c r="D1946" s="352" t="s">
        <v>86</v>
      </c>
      <c r="E1946" s="358"/>
      <c r="F1946" s="38"/>
      <c r="G1946" s="359"/>
      <c r="H1946" s="356">
        <v>45938.410115740742</v>
      </c>
      <c r="I1946" s="41"/>
      <c r="J1946" s="41"/>
      <c r="K1946" s="358"/>
      <c r="L1946" s="357">
        <v>101828</v>
      </c>
      <c r="M1946" s="360">
        <v>45931</v>
      </c>
    </row>
    <row r="1947" spans="1:13" ht="38.25" x14ac:dyDescent="0.2">
      <c r="A1947" s="358"/>
      <c r="B1947" s="351" t="s">
        <v>2669</v>
      </c>
      <c r="C1947" s="352" t="s">
        <v>1562</v>
      </c>
      <c r="D1947" s="352" t="s">
        <v>86</v>
      </c>
      <c r="E1947" s="358"/>
      <c r="F1947" s="38"/>
      <c r="G1947" s="359"/>
      <c r="H1947" s="354">
        <v>45938.399768518517</v>
      </c>
      <c r="I1947" s="41"/>
      <c r="J1947" s="41"/>
      <c r="K1947" s="358"/>
      <c r="L1947" s="355">
        <v>714000</v>
      </c>
      <c r="M1947" s="360">
        <v>45931</v>
      </c>
    </row>
    <row r="1948" spans="1:13" ht="38.25" x14ac:dyDescent="0.2">
      <c r="A1948" s="358"/>
      <c r="B1948" s="352" t="s">
        <v>2670</v>
      </c>
      <c r="C1948" s="352" t="s">
        <v>1562</v>
      </c>
      <c r="D1948" s="352" t="s">
        <v>86</v>
      </c>
      <c r="E1948" s="358"/>
      <c r="F1948" s="38"/>
      <c r="G1948" s="359"/>
      <c r="H1948" s="356">
        <v>45937.746898148151</v>
      </c>
      <c r="I1948" s="41"/>
      <c r="J1948" s="41"/>
      <c r="K1948" s="358"/>
      <c r="L1948" s="357">
        <v>1900000</v>
      </c>
      <c r="M1948" s="360">
        <v>45931</v>
      </c>
    </row>
    <row r="1949" spans="1:13" ht="38.25" x14ac:dyDescent="0.2">
      <c r="A1949" s="358"/>
      <c r="B1949" s="351" t="s">
        <v>2671</v>
      </c>
      <c r="C1949" s="352" t="s">
        <v>1562</v>
      </c>
      <c r="D1949" s="352" t="s">
        <v>86</v>
      </c>
      <c r="E1949" s="358"/>
      <c r="F1949" s="38"/>
      <c r="G1949" s="359"/>
      <c r="H1949" s="354">
        <v>45937.737083333333</v>
      </c>
      <c r="I1949" s="41"/>
      <c r="J1949" s="41"/>
      <c r="K1949" s="358"/>
      <c r="L1949" s="355">
        <v>1499400</v>
      </c>
      <c r="M1949" s="360">
        <v>45931</v>
      </c>
    </row>
    <row r="1950" spans="1:13" ht="38.25" x14ac:dyDescent="0.2">
      <c r="A1950" s="358"/>
      <c r="B1950" s="352" t="s">
        <v>2672</v>
      </c>
      <c r="C1950" s="351" t="s">
        <v>1565</v>
      </c>
      <c r="D1950" s="352" t="s">
        <v>86</v>
      </c>
      <c r="E1950" s="358"/>
      <c r="F1950" s="38"/>
      <c r="G1950" s="359"/>
      <c r="H1950" s="356">
        <v>45937.733148148145</v>
      </c>
      <c r="I1950" s="41"/>
      <c r="J1950" s="41"/>
      <c r="K1950" s="358"/>
      <c r="L1950" s="357">
        <v>146478</v>
      </c>
      <c r="M1950" s="360">
        <v>45931</v>
      </c>
    </row>
    <row r="1951" spans="1:13" ht="38.25" x14ac:dyDescent="0.2">
      <c r="A1951" s="358"/>
      <c r="B1951" s="351" t="s">
        <v>2673</v>
      </c>
      <c r="C1951" s="352" t="s">
        <v>1562</v>
      </c>
      <c r="D1951" s="352" t="s">
        <v>86</v>
      </c>
      <c r="E1951" s="358"/>
      <c r="F1951" s="38"/>
      <c r="G1951" s="359"/>
      <c r="H1951" s="354">
        <v>45937.70417824074</v>
      </c>
      <c r="I1951" s="41"/>
      <c r="J1951" s="41"/>
      <c r="K1951" s="358"/>
      <c r="L1951" s="355">
        <v>1368500</v>
      </c>
      <c r="M1951" s="360">
        <v>45931</v>
      </c>
    </row>
    <row r="1952" spans="1:13" ht="38.25" x14ac:dyDescent="0.2">
      <c r="A1952" s="358"/>
      <c r="B1952" s="352" t="s">
        <v>2674</v>
      </c>
      <c r="C1952" s="352" t="s">
        <v>1562</v>
      </c>
      <c r="D1952" s="352" t="s">
        <v>86</v>
      </c>
      <c r="E1952" s="358"/>
      <c r="F1952" s="38"/>
      <c r="G1952" s="359"/>
      <c r="H1952" s="356">
        <v>45937.703831018516</v>
      </c>
      <c r="I1952" s="41"/>
      <c r="J1952" s="41"/>
      <c r="K1952" s="358"/>
      <c r="L1952" s="357">
        <v>105672</v>
      </c>
      <c r="M1952" s="360">
        <v>45931</v>
      </c>
    </row>
    <row r="1953" spans="1:13" ht="38.25" x14ac:dyDescent="0.2">
      <c r="A1953" s="358"/>
      <c r="B1953" s="351" t="s">
        <v>2675</v>
      </c>
      <c r="C1953" s="352" t="s">
        <v>1562</v>
      </c>
      <c r="D1953" s="352" t="s">
        <v>86</v>
      </c>
      <c r="E1953" s="358"/>
      <c r="F1953" s="38"/>
      <c r="G1953" s="359"/>
      <c r="H1953" s="354">
        <v>45937.693414351852</v>
      </c>
      <c r="I1953" s="41"/>
      <c r="J1953" s="41"/>
      <c r="K1953" s="358"/>
      <c r="L1953" s="355">
        <v>1918672.7</v>
      </c>
      <c r="M1953" s="360">
        <v>45931</v>
      </c>
    </row>
    <row r="1954" spans="1:13" ht="38.25" x14ac:dyDescent="0.2">
      <c r="A1954" s="358"/>
      <c r="B1954" s="352" t="s">
        <v>2676</v>
      </c>
      <c r="C1954" s="352" t="s">
        <v>1562</v>
      </c>
      <c r="D1954" s="352" t="s">
        <v>86</v>
      </c>
      <c r="E1954" s="358"/>
      <c r="F1954" s="38"/>
      <c r="G1954" s="359"/>
      <c r="H1954" s="356">
        <v>45937.660162037035</v>
      </c>
      <c r="I1954" s="41"/>
      <c r="J1954" s="41"/>
      <c r="K1954" s="358"/>
      <c r="L1954" s="357">
        <v>773500</v>
      </c>
      <c r="M1954" s="360">
        <v>45931</v>
      </c>
    </row>
    <row r="1955" spans="1:13" ht="38.25" x14ac:dyDescent="0.2">
      <c r="A1955" s="358"/>
      <c r="B1955" s="351" t="s">
        <v>2677</v>
      </c>
      <c r="C1955" s="352" t="s">
        <v>1562</v>
      </c>
      <c r="D1955" s="352" t="s">
        <v>86</v>
      </c>
      <c r="E1955" s="358"/>
      <c r="F1955" s="38"/>
      <c r="G1955" s="359"/>
      <c r="H1955" s="354">
        <v>45937.641168981485</v>
      </c>
      <c r="I1955" s="41"/>
      <c r="J1955" s="41"/>
      <c r="K1955" s="358"/>
      <c r="L1955" s="355">
        <v>2054546</v>
      </c>
      <c r="M1955" s="360">
        <v>45931</v>
      </c>
    </row>
    <row r="1956" spans="1:13" ht="38.25" x14ac:dyDescent="0.2">
      <c r="A1956" s="358"/>
      <c r="B1956" s="352" t="s">
        <v>2678</v>
      </c>
      <c r="C1956" s="352" t="s">
        <v>1562</v>
      </c>
      <c r="D1956" s="352" t="s">
        <v>86</v>
      </c>
      <c r="E1956" s="358"/>
      <c r="F1956" s="38"/>
      <c r="G1956" s="359"/>
      <c r="H1956" s="356">
        <v>45937.619351851848</v>
      </c>
      <c r="I1956" s="41"/>
      <c r="J1956" s="41"/>
      <c r="K1956" s="358"/>
      <c r="L1956" s="357">
        <v>350002.8</v>
      </c>
      <c r="M1956" s="360">
        <v>45931</v>
      </c>
    </row>
    <row r="1957" spans="1:13" ht="38.25" x14ac:dyDescent="0.2">
      <c r="A1957" s="358"/>
      <c r="B1957" s="351" t="s">
        <v>2679</v>
      </c>
      <c r="C1957" s="352" t="s">
        <v>1562</v>
      </c>
      <c r="D1957" s="352" t="s">
        <v>86</v>
      </c>
      <c r="E1957" s="358"/>
      <c r="F1957" s="38"/>
      <c r="G1957" s="359"/>
      <c r="H1957" s="354">
        <v>45937.609571759262</v>
      </c>
      <c r="I1957" s="41"/>
      <c r="J1957" s="41"/>
      <c r="K1957" s="358"/>
      <c r="L1957" s="355">
        <v>997184.3</v>
      </c>
      <c r="M1957" s="360">
        <v>45931</v>
      </c>
    </row>
    <row r="1958" spans="1:13" ht="38.25" x14ac:dyDescent="0.2">
      <c r="A1958" s="358"/>
      <c r="B1958" s="351" t="s">
        <v>2680</v>
      </c>
      <c r="C1958" s="352" t="s">
        <v>1562</v>
      </c>
      <c r="D1958" s="352" t="s">
        <v>86</v>
      </c>
      <c r="E1958" s="358"/>
      <c r="F1958" s="38"/>
      <c r="G1958" s="359"/>
      <c r="H1958" s="354">
        <v>45937.537951388891</v>
      </c>
      <c r="I1958" s="41"/>
      <c r="J1958" s="41"/>
      <c r="K1958" s="358"/>
      <c r="L1958" s="355">
        <v>1818320</v>
      </c>
      <c r="M1958" s="360">
        <v>45931</v>
      </c>
    </row>
    <row r="1959" spans="1:13" ht="38.25" x14ac:dyDescent="0.2">
      <c r="A1959" s="358"/>
      <c r="B1959" s="352" t="s">
        <v>2681</v>
      </c>
      <c r="C1959" s="352" t="s">
        <v>1562</v>
      </c>
      <c r="D1959" s="352" t="s">
        <v>86</v>
      </c>
      <c r="E1959" s="358"/>
      <c r="F1959" s="38"/>
      <c r="G1959" s="359"/>
      <c r="H1959" s="356">
        <v>45937.512395833335</v>
      </c>
      <c r="I1959" s="41"/>
      <c r="J1959" s="41"/>
      <c r="K1959" s="358"/>
      <c r="L1959" s="357">
        <v>1938076.84</v>
      </c>
      <c r="M1959" s="360">
        <v>45931</v>
      </c>
    </row>
    <row r="1960" spans="1:13" ht="38.25" x14ac:dyDescent="0.2">
      <c r="A1960" s="358"/>
      <c r="B1960" s="351" t="s">
        <v>2682</v>
      </c>
      <c r="C1960" s="352" t="s">
        <v>1562</v>
      </c>
      <c r="D1960" s="352" t="s">
        <v>86</v>
      </c>
      <c r="E1960" s="358"/>
      <c r="F1960" s="38"/>
      <c r="G1960" s="359"/>
      <c r="H1960" s="354">
        <v>45937.50340277778</v>
      </c>
      <c r="I1960" s="41"/>
      <c r="J1960" s="41"/>
      <c r="K1960" s="358"/>
      <c r="L1960" s="355">
        <v>339928.26</v>
      </c>
      <c r="M1960" s="360">
        <v>45931</v>
      </c>
    </row>
    <row r="1961" spans="1:13" ht="38.25" x14ac:dyDescent="0.2">
      <c r="A1961" s="358"/>
      <c r="B1961" s="352" t="s">
        <v>2683</v>
      </c>
      <c r="C1961" s="352" t="s">
        <v>1562</v>
      </c>
      <c r="D1961" s="352" t="s">
        <v>86</v>
      </c>
      <c r="E1961" s="358"/>
      <c r="F1961" s="38"/>
      <c r="G1961" s="359"/>
      <c r="H1961" s="356">
        <v>45937.496307870373</v>
      </c>
      <c r="I1961" s="41"/>
      <c r="J1961" s="41"/>
      <c r="K1961" s="358"/>
      <c r="L1961" s="357">
        <v>2382261</v>
      </c>
      <c r="M1961" s="360">
        <v>45931</v>
      </c>
    </row>
    <row r="1962" spans="1:13" ht="38.25" x14ac:dyDescent="0.2">
      <c r="A1962" s="358"/>
      <c r="B1962" s="351" t="s">
        <v>2684</v>
      </c>
      <c r="C1962" s="352" t="s">
        <v>1562</v>
      </c>
      <c r="D1962" s="352" t="s">
        <v>86</v>
      </c>
      <c r="E1962" s="358"/>
      <c r="F1962" s="38"/>
      <c r="G1962" s="359"/>
      <c r="H1962" s="354">
        <v>45937.48537037037</v>
      </c>
      <c r="I1962" s="41"/>
      <c r="J1962" s="41"/>
      <c r="K1962" s="358"/>
      <c r="L1962" s="355">
        <v>231788.2</v>
      </c>
      <c r="M1962" s="360">
        <v>45931</v>
      </c>
    </row>
    <row r="1963" spans="1:13" ht="38.25" x14ac:dyDescent="0.2">
      <c r="A1963" s="358"/>
      <c r="B1963" s="352" t="s">
        <v>2685</v>
      </c>
      <c r="C1963" s="352" t="s">
        <v>1562</v>
      </c>
      <c r="D1963" s="352" t="s">
        <v>86</v>
      </c>
      <c r="E1963" s="358"/>
      <c r="F1963" s="38"/>
      <c r="G1963" s="359"/>
      <c r="H1963" s="356">
        <v>45937.481157407405</v>
      </c>
      <c r="I1963" s="41"/>
      <c r="J1963" s="41"/>
      <c r="K1963" s="358"/>
      <c r="L1963" s="357">
        <v>2598315.02</v>
      </c>
      <c r="M1963" s="360">
        <v>45931</v>
      </c>
    </row>
    <row r="1964" spans="1:13" ht="38.25" x14ac:dyDescent="0.2">
      <c r="A1964" s="358"/>
      <c r="B1964" s="351" t="s">
        <v>2686</v>
      </c>
      <c r="C1964" s="351" t="s">
        <v>1565</v>
      </c>
      <c r="D1964" s="352" t="s">
        <v>86</v>
      </c>
      <c r="E1964" s="358"/>
      <c r="F1964" s="38"/>
      <c r="G1964" s="359"/>
      <c r="H1964" s="354">
        <v>45937.473657407405</v>
      </c>
      <c r="I1964" s="41"/>
      <c r="J1964" s="41"/>
      <c r="K1964" s="358"/>
      <c r="L1964" s="355">
        <v>447122</v>
      </c>
      <c r="M1964" s="360">
        <v>45931</v>
      </c>
    </row>
    <row r="1965" spans="1:13" ht="38.25" x14ac:dyDescent="0.2">
      <c r="A1965" s="358"/>
      <c r="B1965" s="352" t="s">
        <v>2687</v>
      </c>
      <c r="C1965" s="352" t="s">
        <v>1562</v>
      </c>
      <c r="D1965" s="352" t="s">
        <v>86</v>
      </c>
      <c r="E1965" s="358"/>
      <c r="F1965" s="38"/>
      <c r="G1965" s="359"/>
      <c r="H1965" s="356">
        <v>45937.471238425926</v>
      </c>
      <c r="I1965" s="41"/>
      <c r="J1965" s="41"/>
      <c r="K1965" s="358"/>
      <c r="L1965" s="357">
        <v>950000</v>
      </c>
      <c r="M1965" s="360">
        <v>45931</v>
      </c>
    </row>
    <row r="1966" spans="1:13" ht="38.25" x14ac:dyDescent="0.2">
      <c r="A1966" s="358"/>
      <c r="B1966" s="351" t="s">
        <v>2688</v>
      </c>
      <c r="C1966" s="352" t="s">
        <v>1562</v>
      </c>
      <c r="D1966" s="352" t="s">
        <v>86</v>
      </c>
      <c r="E1966" s="358"/>
      <c r="F1966" s="38"/>
      <c r="G1966" s="359"/>
      <c r="H1966" s="354">
        <v>45937.464583333334</v>
      </c>
      <c r="I1966" s="41"/>
      <c r="J1966" s="41"/>
      <c r="K1966" s="358"/>
      <c r="L1966" s="355">
        <v>416500</v>
      </c>
      <c r="M1966" s="360">
        <v>45931</v>
      </c>
    </row>
    <row r="1967" spans="1:13" ht="38.25" x14ac:dyDescent="0.2">
      <c r="A1967" s="358"/>
      <c r="B1967" s="352" t="s">
        <v>2689</v>
      </c>
      <c r="C1967" s="352" t="s">
        <v>1562</v>
      </c>
      <c r="D1967" s="352" t="s">
        <v>86</v>
      </c>
      <c r="E1967" s="358"/>
      <c r="F1967" s="38"/>
      <c r="G1967" s="359"/>
      <c r="H1967" s="356">
        <v>45937.457916666666</v>
      </c>
      <c r="I1967" s="41"/>
      <c r="J1967" s="41"/>
      <c r="K1967" s="358"/>
      <c r="L1967" s="357">
        <v>1047200</v>
      </c>
      <c r="M1967" s="360">
        <v>45931</v>
      </c>
    </row>
    <row r="1968" spans="1:13" ht="38.25" x14ac:dyDescent="0.2">
      <c r="A1968" s="358"/>
      <c r="B1968" s="351" t="s">
        <v>2690</v>
      </c>
      <c r="C1968" s="352" t="s">
        <v>1562</v>
      </c>
      <c r="D1968" s="352" t="s">
        <v>86</v>
      </c>
      <c r="E1968" s="358"/>
      <c r="F1968" s="38"/>
      <c r="G1968" s="359"/>
      <c r="H1968" s="354">
        <v>45937.4534375</v>
      </c>
      <c r="I1968" s="41"/>
      <c r="J1968" s="41"/>
      <c r="K1968" s="358"/>
      <c r="L1968" s="355">
        <v>517650</v>
      </c>
      <c r="M1968" s="360">
        <v>45931</v>
      </c>
    </row>
    <row r="1969" spans="1:13" ht="38.25" x14ac:dyDescent="0.2">
      <c r="A1969" s="358"/>
      <c r="B1969" s="352" t="s">
        <v>2691</v>
      </c>
      <c r="C1969" s="351" t="s">
        <v>1565</v>
      </c>
      <c r="D1969" s="352" t="s">
        <v>86</v>
      </c>
      <c r="E1969" s="358"/>
      <c r="F1969" s="38"/>
      <c r="G1969" s="359"/>
      <c r="H1969" s="356">
        <v>45937.445277777777</v>
      </c>
      <c r="I1969" s="41"/>
      <c r="J1969" s="41"/>
      <c r="K1969" s="358"/>
      <c r="L1969" s="357">
        <v>277756</v>
      </c>
      <c r="M1969" s="360">
        <v>45931</v>
      </c>
    </row>
    <row r="1970" spans="1:13" ht="38.25" x14ac:dyDescent="0.2">
      <c r="A1970" s="358"/>
      <c r="B1970" s="351" t="s">
        <v>2692</v>
      </c>
      <c r="C1970" s="352" t="s">
        <v>1562</v>
      </c>
      <c r="D1970" s="352" t="s">
        <v>86</v>
      </c>
      <c r="E1970" s="358"/>
      <c r="F1970" s="38"/>
      <c r="G1970" s="359"/>
      <c r="H1970" s="354">
        <v>45937.436006944445</v>
      </c>
      <c r="I1970" s="41"/>
      <c r="J1970" s="41"/>
      <c r="K1970" s="358"/>
      <c r="L1970" s="355">
        <v>499000</v>
      </c>
      <c r="M1970" s="360">
        <v>45931</v>
      </c>
    </row>
    <row r="1971" spans="1:13" ht="38.25" x14ac:dyDescent="0.2">
      <c r="A1971" s="358"/>
      <c r="B1971" s="352" t="s">
        <v>2693</v>
      </c>
      <c r="C1971" s="352" t="s">
        <v>1562</v>
      </c>
      <c r="D1971" s="352" t="s">
        <v>86</v>
      </c>
      <c r="E1971" s="358"/>
      <c r="F1971" s="38"/>
      <c r="G1971" s="359"/>
      <c r="H1971" s="356">
        <v>45937.399780092594</v>
      </c>
      <c r="I1971" s="41"/>
      <c r="J1971" s="41"/>
      <c r="K1971" s="358"/>
      <c r="L1971" s="357">
        <v>717254.65</v>
      </c>
      <c r="M1971" s="360">
        <v>45931</v>
      </c>
    </row>
    <row r="1972" spans="1:13" ht="38.25" x14ac:dyDescent="0.2">
      <c r="A1972" s="358"/>
      <c r="B1972" s="351" t="s">
        <v>2694</v>
      </c>
      <c r="C1972" s="351" t="s">
        <v>1565</v>
      </c>
      <c r="D1972" s="352" t="s">
        <v>86</v>
      </c>
      <c r="E1972" s="358"/>
      <c r="F1972" s="38"/>
      <c r="G1972" s="359"/>
      <c r="H1972" s="354">
        <v>45937.393888888888</v>
      </c>
      <c r="I1972" s="41"/>
      <c r="J1972" s="41"/>
      <c r="K1972" s="358"/>
      <c r="L1972" s="355">
        <v>3020391.36</v>
      </c>
      <c r="M1972" s="360">
        <v>45931</v>
      </c>
    </row>
    <row r="1973" spans="1:13" ht="38.25" x14ac:dyDescent="0.2">
      <c r="A1973" s="358"/>
      <c r="B1973" s="352" t="s">
        <v>2695</v>
      </c>
      <c r="C1973" s="352" t="s">
        <v>1562</v>
      </c>
      <c r="D1973" s="352" t="s">
        <v>86</v>
      </c>
      <c r="E1973" s="358"/>
      <c r="F1973" s="38"/>
      <c r="G1973" s="359"/>
      <c r="H1973" s="356">
        <v>45937.391331018516</v>
      </c>
      <c r="I1973" s="41"/>
      <c r="J1973" s="41"/>
      <c r="K1973" s="358"/>
      <c r="L1973" s="357">
        <v>1695393</v>
      </c>
      <c r="M1973" s="360">
        <v>45931</v>
      </c>
    </row>
    <row r="1974" spans="1:13" x14ac:dyDescent="0.2">
      <c r="A1974" s="358"/>
      <c r="B1974" s="351" t="s">
        <v>2696</v>
      </c>
      <c r="C1974" s="352" t="s">
        <v>0</v>
      </c>
      <c r="D1974" s="352" t="s">
        <v>0</v>
      </c>
      <c r="E1974" s="358"/>
      <c r="F1974" s="38"/>
      <c r="G1974" s="359"/>
      <c r="H1974" s="354">
        <v>45937.370833333334</v>
      </c>
      <c r="I1974" s="41"/>
      <c r="J1974" s="41"/>
      <c r="K1974" s="358"/>
      <c r="L1974" s="355">
        <v>11435900</v>
      </c>
      <c r="M1974" s="360">
        <v>45931</v>
      </c>
    </row>
    <row r="1975" spans="1:13" ht="38.25" x14ac:dyDescent="0.2">
      <c r="A1975" s="358"/>
      <c r="B1975" s="352" t="s">
        <v>2697</v>
      </c>
      <c r="C1975" s="352" t="s">
        <v>1562</v>
      </c>
      <c r="D1975" s="352" t="s">
        <v>86</v>
      </c>
      <c r="E1975" s="358"/>
      <c r="F1975" s="38"/>
      <c r="G1975" s="359"/>
      <c r="H1975" s="356">
        <v>45937.353888888887</v>
      </c>
      <c r="I1975" s="41"/>
      <c r="J1975" s="41"/>
      <c r="K1975" s="358"/>
      <c r="L1975" s="357">
        <v>3177413.05</v>
      </c>
      <c r="M1975" s="360">
        <v>45931</v>
      </c>
    </row>
    <row r="1976" spans="1:13" ht="38.25" x14ac:dyDescent="0.2">
      <c r="A1976" s="358"/>
      <c r="B1976" s="351" t="s">
        <v>2698</v>
      </c>
      <c r="C1976" s="352" t="s">
        <v>1562</v>
      </c>
      <c r="D1976" s="352" t="s">
        <v>86</v>
      </c>
      <c r="E1976" s="358"/>
      <c r="F1976" s="38"/>
      <c r="G1976" s="359"/>
      <c r="H1976" s="354">
        <v>45936.781851851854</v>
      </c>
      <c r="I1976" s="41"/>
      <c r="J1976" s="41"/>
      <c r="K1976" s="358"/>
      <c r="L1976" s="355">
        <v>773500</v>
      </c>
      <c r="M1976" s="360">
        <v>45931</v>
      </c>
    </row>
    <row r="1977" spans="1:13" ht="38.25" x14ac:dyDescent="0.2">
      <c r="A1977" s="358"/>
      <c r="B1977" s="351" t="s">
        <v>2699</v>
      </c>
      <c r="C1977" s="352" t="s">
        <v>1562</v>
      </c>
      <c r="D1977" s="352" t="s">
        <v>86</v>
      </c>
      <c r="E1977" s="358"/>
      <c r="F1977" s="38"/>
      <c r="G1977" s="359"/>
      <c r="H1977" s="354">
        <v>45936.556354166663</v>
      </c>
      <c r="I1977" s="41"/>
      <c r="J1977" s="41"/>
      <c r="K1977" s="358"/>
      <c r="L1977" s="355">
        <v>521696</v>
      </c>
      <c r="M1977" s="360">
        <v>45931</v>
      </c>
    </row>
    <row r="1978" spans="1:13" ht="38.25" x14ac:dyDescent="0.2">
      <c r="A1978" s="358"/>
      <c r="B1978" s="352" t="s">
        <v>2700</v>
      </c>
      <c r="C1978" s="352" t="s">
        <v>1562</v>
      </c>
      <c r="D1978" s="352" t="s">
        <v>86</v>
      </c>
      <c r="E1978" s="358"/>
      <c r="F1978" s="38"/>
      <c r="G1978" s="359"/>
      <c r="H1978" s="356">
        <v>45936.543310185189</v>
      </c>
      <c r="I1978" s="41"/>
      <c r="J1978" s="41"/>
      <c r="K1978" s="358"/>
      <c r="L1978" s="357">
        <v>499999.92</v>
      </c>
      <c r="M1978" s="360">
        <v>45931</v>
      </c>
    </row>
    <row r="1979" spans="1:13" ht="38.25" x14ac:dyDescent="0.2">
      <c r="A1979" s="358"/>
      <c r="B1979" s="352" t="s">
        <v>2701</v>
      </c>
      <c r="C1979" s="352" t="s">
        <v>1562</v>
      </c>
      <c r="D1979" s="352" t="s">
        <v>86</v>
      </c>
      <c r="E1979" s="358"/>
      <c r="F1979" s="38"/>
      <c r="G1979" s="359"/>
      <c r="H1979" s="356">
        <v>45936.509583333333</v>
      </c>
      <c r="I1979" s="41"/>
      <c r="J1979" s="41"/>
      <c r="K1979" s="358"/>
      <c r="L1979" s="357">
        <v>94248</v>
      </c>
      <c r="M1979" s="360">
        <v>45931</v>
      </c>
    </row>
    <row r="1980" spans="1:13" x14ac:dyDescent="0.2">
      <c r="A1980" s="358"/>
      <c r="B1980" s="351" t="s">
        <v>2702</v>
      </c>
      <c r="C1980" s="352" t="s">
        <v>0</v>
      </c>
      <c r="D1980" s="352" t="s">
        <v>0</v>
      </c>
      <c r="E1980" s="358"/>
      <c r="F1980" s="38"/>
      <c r="G1980" s="359"/>
      <c r="H1980" s="354">
        <v>45936.494456018518</v>
      </c>
      <c r="I1980" s="41"/>
      <c r="J1980" s="41"/>
      <c r="K1980" s="358"/>
      <c r="L1980" s="355">
        <v>27129434.359999999</v>
      </c>
      <c r="M1980" s="360">
        <v>45931</v>
      </c>
    </row>
    <row r="1981" spans="1:13" x14ac:dyDescent="0.2">
      <c r="A1981" s="358"/>
      <c r="B1981" s="352" t="s">
        <v>2703</v>
      </c>
      <c r="C1981" s="352" t="s">
        <v>0</v>
      </c>
      <c r="D1981" s="352" t="s">
        <v>0</v>
      </c>
      <c r="E1981" s="358"/>
      <c r="F1981" s="38"/>
      <c r="G1981" s="359"/>
      <c r="H1981" s="356">
        <v>45936.487500000003</v>
      </c>
      <c r="I1981" s="41"/>
      <c r="J1981" s="41"/>
      <c r="K1981" s="358"/>
      <c r="L1981" s="357">
        <v>139420.4</v>
      </c>
      <c r="M1981" s="360">
        <v>45931</v>
      </c>
    </row>
    <row r="1982" spans="1:13" x14ac:dyDescent="0.2">
      <c r="A1982" s="358"/>
      <c r="B1982" s="351" t="s">
        <v>2704</v>
      </c>
      <c r="C1982" s="352" t="s">
        <v>0</v>
      </c>
      <c r="D1982" s="352" t="s">
        <v>0</v>
      </c>
      <c r="E1982" s="358"/>
      <c r="F1982" s="38"/>
      <c r="G1982" s="359"/>
      <c r="H1982" s="354">
        <v>45936.487500000003</v>
      </c>
      <c r="I1982" s="41"/>
      <c r="J1982" s="41"/>
      <c r="K1982" s="358"/>
      <c r="L1982" s="355">
        <v>3037.2199949000001</v>
      </c>
      <c r="M1982" s="360">
        <v>45931</v>
      </c>
    </row>
    <row r="1983" spans="1:13" ht="38.25" x14ac:dyDescent="0.2">
      <c r="A1983" s="358"/>
      <c r="B1983" s="352" t="s">
        <v>2705</v>
      </c>
      <c r="C1983" s="352" t="s">
        <v>1562</v>
      </c>
      <c r="D1983" s="352" t="s">
        <v>86</v>
      </c>
      <c r="E1983" s="358"/>
      <c r="F1983" s="38"/>
      <c r="G1983" s="359"/>
      <c r="H1983" s="356">
        <v>45936.475798611114</v>
      </c>
      <c r="I1983" s="41"/>
      <c r="J1983" s="41"/>
      <c r="K1983" s="358"/>
      <c r="L1983" s="357">
        <v>2068220</v>
      </c>
      <c r="M1983" s="360">
        <v>45931</v>
      </c>
    </row>
    <row r="1984" spans="1:13" ht="38.25" x14ac:dyDescent="0.2">
      <c r="A1984" s="358"/>
      <c r="B1984" s="351" t="s">
        <v>2706</v>
      </c>
      <c r="C1984" s="352" t="s">
        <v>1562</v>
      </c>
      <c r="D1984" s="352" t="s">
        <v>86</v>
      </c>
      <c r="E1984" s="358"/>
      <c r="F1984" s="38"/>
      <c r="G1984" s="359"/>
      <c r="H1984" s="354">
        <v>45936.381041666667</v>
      </c>
      <c r="I1984" s="41"/>
      <c r="J1984" s="41"/>
      <c r="K1984" s="358"/>
      <c r="L1984" s="355">
        <v>599998</v>
      </c>
      <c r="M1984" s="360">
        <v>45931</v>
      </c>
    </row>
    <row r="1985" spans="1:13" ht="38.25" x14ac:dyDescent="0.2">
      <c r="A1985" s="358"/>
      <c r="B1985" s="352" t="s">
        <v>2707</v>
      </c>
      <c r="C1985" s="352" t="s">
        <v>1562</v>
      </c>
      <c r="D1985" s="352" t="s">
        <v>86</v>
      </c>
      <c r="E1985" s="358"/>
      <c r="F1985" s="38"/>
      <c r="G1985" s="359"/>
      <c r="H1985" s="356">
        <v>45934.906377314815</v>
      </c>
      <c r="I1985" s="41"/>
      <c r="J1985" s="41"/>
      <c r="K1985" s="358"/>
      <c r="L1985" s="357">
        <v>452200</v>
      </c>
      <c r="M1985" s="360">
        <v>45931</v>
      </c>
    </row>
    <row r="1986" spans="1:13" ht="38.25" x14ac:dyDescent="0.2">
      <c r="A1986" s="358"/>
      <c r="B1986" s="352" t="s">
        <v>2708</v>
      </c>
      <c r="C1986" s="352" t="s">
        <v>1562</v>
      </c>
      <c r="D1986" s="352" t="s">
        <v>86</v>
      </c>
      <c r="E1986" s="358"/>
      <c r="F1986" s="38"/>
      <c r="G1986" s="359"/>
      <c r="H1986" s="356">
        <v>45933.683738425927</v>
      </c>
      <c r="I1986" s="41"/>
      <c r="J1986" s="41"/>
      <c r="K1986" s="358"/>
      <c r="L1986" s="357">
        <v>4760000</v>
      </c>
      <c r="M1986" s="360">
        <v>45931</v>
      </c>
    </row>
    <row r="1987" spans="1:13" ht="38.25" x14ac:dyDescent="0.2">
      <c r="A1987" s="358"/>
      <c r="B1987" s="351" t="s">
        <v>2709</v>
      </c>
      <c r="C1987" s="352" t="s">
        <v>1562</v>
      </c>
      <c r="D1987" s="352" t="s">
        <v>86</v>
      </c>
      <c r="E1987" s="358"/>
      <c r="F1987" s="38"/>
      <c r="G1987" s="359"/>
      <c r="H1987" s="354">
        <v>45933.67900462963</v>
      </c>
      <c r="I1987" s="41"/>
      <c r="J1987" s="41"/>
      <c r="K1987" s="358"/>
      <c r="L1987" s="355">
        <v>3200000.44</v>
      </c>
      <c r="M1987" s="360">
        <v>45931</v>
      </c>
    </row>
    <row r="1988" spans="1:13" ht="38.25" x14ac:dyDescent="0.2">
      <c r="A1988" s="358"/>
      <c r="B1988" s="352" t="s">
        <v>2710</v>
      </c>
      <c r="C1988" s="352" t="s">
        <v>1562</v>
      </c>
      <c r="D1988" s="352" t="s">
        <v>86</v>
      </c>
      <c r="E1988" s="358"/>
      <c r="F1988" s="38"/>
      <c r="G1988" s="359"/>
      <c r="H1988" s="356">
        <v>45933.658194444448</v>
      </c>
      <c r="I1988" s="41"/>
      <c r="J1988" s="41"/>
      <c r="K1988" s="358"/>
      <c r="L1988" s="357">
        <v>166600</v>
      </c>
      <c r="M1988" s="360">
        <v>45931</v>
      </c>
    </row>
    <row r="1989" spans="1:13" ht="38.25" x14ac:dyDescent="0.2">
      <c r="A1989" s="358"/>
      <c r="B1989" s="351" t="s">
        <v>2711</v>
      </c>
      <c r="C1989" s="352" t="s">
        <v>1562</v>
      </c>
      <c r="D1989" s="352" t="s">
        <v>86</v>
      </c>
      <c r="E1989" s="358"/>
      <c r="F1989" s="38"/>
      <c r="G1989" s="359"/>
      <c r="H1989" s="354">
        <v>45933.55263888889</v>
      </c>
      <c r="I1989" s="41"/>
      <c r="J1989" s="41"/>
      <c r="K1989" s="358"/>
      <c r="L1989" s="355">
        <v>5061070</v>
      </c>
      <c r="M1989" s="360">
        <v>45931</v>
      </c>
    </row>
    <row r="1990" spans="1:13" ht="38.25" x14ac:dyDescent="0.2">
      <c r="A1990" s="358"/>
      <c r="B1990" s="352" t="s">
        <v>2712</v>
      </c>
      <c r="C1990" s="352" t="s">
        <v>1562</v>
      </c>
      <c r="D1990" s="352" t="s">
        <v>86</v>
      </c>
      <c r="E1990" s="358"/>
      <c r="F1990" s="38"/>
      <c r="G1990" s="359"/>
      <c r="H1990" s="356">
        <v>45933.539756944447</v>
      </c>
      <c r="I1990" s="41"/>
      <c r="J1990" s="41"/>
      <c r="K1990" s="358"/>
      <c r="L1990" s="357">
        <v>855848</v>
      </c>
      <c r="M1990" s="360">
        <v>45931</v>
      </c>
    </row>
    <row r="1991" spans="1:13" ht="38.25" x14ac:dyDescent="0.2">
      <c r="A1991" s="358"/>
      <c r="B1991" s="351" t="s">
        <v>2713</v>
      </c>
      <c r="C1991" s="352" t="s">
        <v>1562</v>
      </c>
      <c r="D1991" s="352" t="s">
        <v>86</v>
      </c>
      <c r="E1991" s="358"/>
      <c r="F1991" s="38"/>
      <c r="G1991" s="359"/>
      <c r="H1991" s="354">
        <v>45933.438101851854</v>
      </c>
      <c r="I1991" s="41"/>
      <c r="J1991" s="41"/>
      <c r="K1991" s="358"/>
      <c r="L1991" s="355">
        <v>1034718.09</v>
      </c>
      <c r="M1991" s="360">
        <v>45931</v>
      </c>
    </row>
    <row r="1992" spans="1:13" ht="38.25" x14ac:dyDescent="0.2">
      <c r="A1992" s="358"/>
      <c r="B1992" s="352" t="s">
        <v>2714</v>
      </c>
      <c r="C1992" s="352" t="s">
        <v>1562</v>
      </c>
      <c r="D1992" s="352" t="s">
        <v>86</v>
      </c>
      <c r="E1992" s="358"/>
      <c r="F1992" s="38"/>
      <c r="G1992" s="359"/>
      <c r="H1992" s="356">
        <v>45933.402384259258</v>
      </c>
      <c r="I1992" s="41"/>
      <c r="J1992" s="41"/>
      <c r="K1992" s="358"/>
      <c r="L1992" s="357">
        <v>692342</v>
      </c>
      <c r="M1992" s="360">
        <v>45931</v>
      </c>
    </row>
    <row r="1993" spans="1:13" x14ac:dyDescent="0.2">
      <c r="A1993" s="358"/>
      <c r="B1993" s="352" t="s">
        <v>2715</v>
      </c>
      <c r="C1993" s="351" t="s">
        <v>42</v>
      </c>
      <c r="D1993" s="121" t="s">
        <v>42</v>
      </c>
      <c r="E1993" s="358"/>
      <c r="F1993" s="38"/>
      <c r="G1993" s="359"/>
      <c r="H1993" s="356">
        <v>45933.385231481479</v>
      </c>
      <c r="I1993" s="41"/>
      <c r="J1993" s="41"/>
      <c r="K1993" s="358"/>
      <c r="L1993" s="357">
        <v>212269.82</v>
      </c>
      <c r="M1993" s="360">
        <v>45931</v>
      </c>
    </row>
    <row r="1994" spans="1:13" x14ac:dyDescent="0.2">
      <c r="A1994" s="358"/>
      <c r="B1994" s="351" t="s">
        <v>2716</v>
      </c>
      <c r="C1994" s="352" t="s">
        <v>0</v>
      </c>
      <c r="D1994" s="352" t="s">
        <v>0</v>
      </c>
      <c r="E1994" s="358"/>
      <c r="F1994" s="38"/>
      <c r="G1994" s="359"/>
      <c r="H1994" s="354">
        <v>45933.348379629628</v>
      </c>
      <c r="I1994" s="41"/>
      <c r="J1994" s="41"/>
      <c r="K1994" s="358"/>
      <c r="L1994" s="355">
        <v>22207908.995999999</v>
      </c>
      <c r="M1994" s="360">
        <v>45931</v>
      </c>
    </row>
    <row r="1995" spans="1:13" ht="38.25" x14ac:dyDescent="0.2">
      <c r="A1995" s="358"/>
      <c r="B1995" s="352" t="s">
        <v>2717</v>
      </c>
      <c r="C1995" s="352" t="s">
        <v>1562</v>
      </c>
      <c r="D1995" s="352" t="s">
        <v>86</v>
      </c>
      <c r="E1995" s="358"/>
      <c r="F1995" s="38"/>
      <c r="G1995" s="359"/>
      <c r="H1995" s="356">
        <v>45932.954131944447</v>
      </c>
      <c r="I1995" s="41"/>
      <c r="J1995" s="41"/>
      <c r="K1995" s="358"/>
      <c r="L1995" s="357">
        <v>696260.67</v>
      </c>
      <c r="M1995" s="360">
        <v>45931</v>
      </c>
    </row>
    <row r="1996" spans="1:13" ht="38.25" x14ac:dyDescent="0.2">
      <c r="A1996" s="358"/>
      <c r="B1996" s="351" t="s">
        <v>2718</v>
      </c>
      <c r="C1996" s="352" t="s">
        <v>1562</v>
      </c>
      <c r="D1996" s="352" t="s">
        <v>86</v>
      </c>
      <c r="E1996" s="358"/>
      <c r="F1996" s="38"/>
      <c r="G1996" s="359"/>
      <c r="H1996" s="354">
        <v>45932.746527777781</v>
      </c>
      <c r="I1996" s="41"/>
      <c r="J1996" s="41"/>
      <c r="K1996" s="358"/>
      <c r="L1996" s="355">
        <v>590510.13</v>
      </c>
      <c r="M1996" s="360">
        <v>45931</v>
      </c>
    </row>
    <row r="1997" spans="1:13" ht="38.25" x14ac:dyDescent="0.2">
      <c r="A1997" s="358"/>
      <c r="B1997" s="352" t="s">
        <v>2719</v>
      </c>
      <c r="C1997" s="352" t="s">
        <v>1562</v>
      </c>
      <c r="D1997" s="352" t="s">
        <v>86</v>
      </c>
      <c r="E1997" s="358"/>
      <c r="F1997" s="38"/>
      <c r="G1997" s="359"/>
      <c r="H1997" s="356">
        <v>45932.73332175926</v>
      </c>
      <c r="I1997" s="41"/>
      <c r="J1997" s="41"/>
      <c r="K1997" s="358"/>
      <c r="L1997" s="357">
        <v>440300</v>
      </c>
      <c r="M1997" s="360">
        <v>45931</v>
      </c>
    </row>
    <row r="1998" spans="1:13" ht="38.25" x14ac:dyDescent="0.2">
      <c r="A1998" s="358"/>
      <c r="B1998" s="351" t="s">
        <v>2720</v>
      </c>
      <c r="C1998" s="352" t="s">
        <v>1562</v>
      </c>
      <c r="D1998" s="352" t="s">
        <v>86</v>
      </c>
      <c r="E1998" s="358"/>
      <c r="F1998" s="38"/>
      <c r="G1998" s="359"/>
      <c r="H1998" s="354">
        <v>45932.717986111114</v>
      </c>
      <c r="I1998" s="41"/>
      <c r="J1998" s="41"/>
      <c r="K1998" s="358"/>
      <c r="L1998" s="355">
        <v>2148283.2000000002</v>
      </c>
      <c r="M1998" s="360">
        <v>45931</v>
      </c>
    </row>
    <row r="1999" spans="1:13" ht="38.25" x14ac:dyDescent="0.2">
      <c r="A1999" s="358"/>
      <c r="B1999" s="352" t="s">
        <v>2721</v>
      </c>
      <c r="C1999" s="352" t="s">
        <v>1562</v>
      </c>
      <c r="D1999" s="352" t="s">
        <v>86</v>
      </c>
      <c r="E1999" s="358"/>
      <c r="F1999" s="38"/>
      <c r="G1999" s="359"/>
      <c r="H1999" s="356">
        <v>45932.71607638889</v>
      </c>
      <c r="I1999" s="41"/>
      <c r="J1999" s="41"/>
      <c r="K1999" s="358"/>
      <c r="L1999" s="357">
        <v>758030</v>
      </c>
      <c r="M1999" s="360">
        <v>45931</v>
      </c>
    </row>
    <row r="2000" spans="1:13" ht="38.25" x14ac:dyDescent="0.2">
      <c r="A2000" s="358"/>
      <c r="B2000" s="351" t="s">
        <v>2722</v>
      </c>
      <c r="C2000" s="352" t="s">
        <v>1562</v>
      </c>
      <c r="D2000" s="352" t="s">
        <v>86</v>
      </c>
      <c r="E2000" s="358"/>
      <c r="F2000" s="38"/>
      <c r="G2000" s="359"/>
      <c r="H2000" s="354">
        <v>45932.713101851848</v>
      </c>
      <c r="I2000" s="41"/>
      <c r="J2000" s="41"/>
      <c r="K2000" s="358"/>
      <c r="L2000" s="355">
        <v>928200</v>
      </c>
      <c r="M2000" s="360">
        <v>45931</v>
      </c>
    </row>
    <row r="2001" spans="1:13" x14ac:dyDescent="0.2">
      <c r="A2001" s="358"/>
      <c r="B2001" s="352" t="s">
        <v>2723</v>
      </c>
      <c r="C2001" s="352" t="s">
        <v>0</v>
      </c>
      <c r="D2001" s="352" t="s">
        <v>0</v>
      </c>
      <c r="E2001" s="358"/>
      <c r="F2001" s="38"/>
      <c r="G2001" s="359"/>
      <c r="H2001" s="356">
        <v>45932.697233796294</v>
      </c>
      <c r="I2001" s="41"/>
      <c r="J2001" s="41"/>
      <c r="K2001" s="358"/>
      <c r="L2001" s="357">
        <v>52499999.93</v>
      </c>
      <c r="M2001" s="360">
        <v>45931</v>
      </c>
    </row>
    <row r="2002" spans="1:13" ht="38.25" x14ac:dyDescent="0.2">
      <c r="A2002" s="358"/>
      <c r="B2002" s="351" t="s">
        <v>2724</v>
      </c>
      <c r="C2002" s="352" t="s">
        <v>1562</v>
      </c>
      <c r="D2002" s="352" t="s">
        <v>86</v>
      </c>
      <c r="E2002" s="358"/>
      <c r="F2002" s="38"/>
      <c r="G2002" s="359"/>
      <c r="H2002" s="354">
        <v>45932.68005787037</v>
      </c>
      <c r="I2002" s="41"/>
      <c r="J2002" s="41"/>
      <c r="K2002" s="358"/>
      <c r="L2002" s="355">
        <v>595000</v>
      </c>
      <c r="M2002" s="360">
        <v>45931</v>
      </c>
    </row>
    <row r="2003" spans="1:13" ht="38.25" x14ac:dyDescent="0.2">
      <c r="A2003" s="358"/>
      <c r="B2003" s="352" t="s">
        <v>2725</v>
      </c>
      <c r="C2003" s="352" t="s">
        <v>1562</v>
      </c>
      <c r="D2003" s="352" t="s">
        <v>86</v>
      </c>
      <c r="E2003" s="358"/>
      <c r="F2003" s="38"/>
      <c r="G2003" s="359"/>
      <c r="H2003" s="356">
        <v>45932.669409722221</v>
      </c>
      <c r="I2003" s="41"/>
      <c r="J2003" s="41"/>
      <c r="K2003" s="358"/>
      <c r="L2003" s="357">
        <v>1273300</v>
      </c>
      <c r="M2003" s="360">
        <v>45931</v>
      </c>
    </row>
    <row r="2004" spans="1:13" ht="38.25" x14ac:dyDescent="0.2">
      <c r="A2004" s="358"/>
      <c r="B2004" s="352" t="s">
        <v>2726</v>
      </c>
      <c r="C2004" s="352" t="s">
        <v>1562</v>
      </c>
      <c r="D2004" s="352" t="s">
        <v>86</v>
      </c>
      <c r="E2004" s="358"/>
      <c r="F2004" s="38"/>
      <c r="G2004" s="359"/>
      <c r="H2004" s="356">
        <v>45932.429351851853</v>
      </c>
      <c r="I2004" s="41"/>
      <c r="J2004" s="41"/>
      <c r="K2004" s="358"/>
      <c r="L2004" s="357">
        <v>2159850</v>
      </c>
      <c r="M2004" s="360">
        <v>45931</v>
      </c>
    </row>
    <row r="2005" spans="1:13" ht="38.25" x14ac:dyDescent="0.2">
      <c r="A2005" s="358"/>
      <c r="B2005" s="351" t="s">
        <v>2727</v>
      </c>
      <c r="C2005" s="351" t="s">
        <v>1565</v>
      </c>
      <c r="D2005" s="352" t="s">
        <v>86</v>
      </c>
      <c r="E2005" s="358"/>
      <c r="F2005" s="38"/>
      <c r="G2005" s="359"/>
      <c r="H2005" s="354">
        <v>45932.411307870374</v>
      </c>
      <c r="I2005" s="41"/>
      <c r="J2005" s="41"/>
      <c r="K2005" s="358"/>
      <c r="L2005" s="355">
        <v>1065725.92</v>
      </c>
      <c r="M2005" s="360">
        <v>45931</v>
      </c>
    </row>
    <row r="2006" spans="1:13" x14ac:dyDescent="0.2">
      <c r="A2006" s="358"/>
      <c r="B2006" s="352" t="s">
        <v>2728</v>
      </c>
      <c r="C2006" s="352" t="s">
        <v>0</v>
      </c>
      <c r="D2006" s="352" t="s">
        <v>0</v>
      </c>
      <c r="E2006" s="358"/>
      <c r="F2006" s="38"/>
      <c r="G2006" s="359"/>
      <c r="H2006" s="356">
        <v>45932.406956018516</v>
      </c>
      <c r="I2006" s="41"/>
      <c r="J2006" s="41"/>
      <c r="K2006" s="358"/>
      <c r="L2006" s="357">
        <v>11724713.20944</v>
      </c>
      <c r="M2006" s="360">
        <v>45931</v>
      </c>
    </row>
    <row r="2007" spans="1:13" ht="38.25" x14ac:dyDescent="0.2">
      <c r="A2007" s="358"/>
      <c r="B2007" s="352" t="s">
        <v>2729</v>
      </c>
      <c r="C2007" s="351" t="s">
        <v>1565</v>
      </c>
      <c r="D2007" s="352" t="s">
        <v>86</v>
      </c>
      <c r="E2007" s="358"/>
      <c r="F2007" s="38"/>
      <c r="G2007" s="359"/>
      <c r="H2007" s="356">
        <v>45931.802430555559</v>
      </c>
      <c r="I2007" s="41"/>
      <c r="J2007" s="41"/>
      <c r="K2007" s="358"/>
      <c r="L2007" s="357">
        <v>1080520</v>
      </c>
      <c r="M2007" s="360">
        <v>45931</v>
      </c>
    </row>
    <row r="2008" spans="1:13" ht="38.25" x14ac:dyDescent="0.2">
      <c r="A2008" s="358"/>
      <c r="B2008" s="352" t="s">
        <v>2730</v>
      </c>
      <c r="C2008" s="352" t="s">
        <v>1562</v>
      </c>
      <c r="D2008" s="352" t="s">
        <v>86</v>
      </c>
      <c r="E2008" s="358"/>
      <c r="F2008" s="38"/>
      <c r="G2008" s="359"/>
      <c r="H2008" s="356">
        <v>45931.761307870373</v>
      </c>
      <c r="I2008" s="41"/>
      <c r="J2008" s="41"/>
      <c r="K2008" s="358"/>
      <c r="L2008" s="357">
        <v>1130500</v>
      </c>
      <c r="M2008" s="360">
        <v>45931</v>
      </c>
    </row>
    <row r="2009" spans="1:13" ht="38.25" x14ac:dyDescent="0.2">
      <c r="A2009" s="358"/>
      <c r="B2009" s="351" t="s">
        <v>2731</v>
      </c>
      <c r="C2009" s="352" t="s">
        <v>1562</v>
      </c>
      <c r="D2009" s="352" t="s">
        <v>86</v>
      </c>
      <c r="E2009" s="358"/>
      <c r="F2009" s="38"/>
      <c r="G2009" s="359"/>
      <c r="H2009" s="354">
        <v>45931.721064814818</v>
      </c>
      <c r="I2009" s="41"/>
      <c r="J2009" s="41"/>
      <c r="K2009" s="358"/>
      <c r="L2009" s="355">
        <v>555979.9</v>
      </c>
      <c r="M2009" s="360">
        <v>45931</v>
      </c>
    </row>
    <row r="2010" spans="1:13" ht="38.25" x14ac:dyDescent="0.2">
      <c r="A2010" s="358"/>
      <c r="B2010" s="352" t="s">
        <v>2732</v>
      </c>
      <c r="C2010" s="352" t="s">
        <v>1562</v>
      </c>
      <c r="D2010" s="352" t="s">
        <v>86</v>
      </c>
      <c r="E2010" s="358"/>
      <c r="F2010" s="38"/>
      <c r="G2010" s="359"/>
      <c r="H2010" s="356">
        <v>45931.670231481483</v>
      </c>
      <c r="I2010" s="41"/>
      <c r="J2010" s="41"/>
      <c r="K2010" s="358"/>
      <c r="L2010" s="357">
        <v>390000</v>
      </c>
      <c r="M2010" s="360">
        <v>45931</v>
      </c>
    </row>
    <row r="2011" spans="1:13" ht="38.25" x14ac:dyDescent="0.2">
      <c r="A2011" s="358"/>
      <c r="B2011" s="351" t="s">
        <v>2733</v>
      </c>
      <c r="C2011" s="352" t="s">
        <v>1562</v>
      </c>
      <c r="D2011" s="352" t="s">
        <v>86</v>
      </c>
      <c r="E2011" s="358"/>
      <c r="F2011" s="38"/>
      <c r="G2011" s="359"/>
      <c r="H2011" s="354">
        <v>45931.641435185185</v>
      </c>
      <c r="I2011" s="41"/>
      <c r="J2011" s="41"/>
      <c r="K2011" s="358"/>
      <c r="L2011" s="355">
        <v>1960000</v>
      </c>
      <c r="M2011" s="360">
        <v>45931</v>
      </c>
    </row>
    <row r="2012" spans="1:13" ht="38.25" x14ac:dyDescent="0.2">
      <c r="A2012" s="358"/>
      <c r="B2012" s="352" t="s">
        <v>2734</v>
      </c>
      <c r="C2012" s="351" t="s">
        <v>1565</v>
      </c>
      <c r="D2012" s="352" t="s">
        <v>86</v>
      </c>
      <c r="E2012" s="358"/>
      <c r="F2012" s="38"/>
      <c r="G2012" s="359"/>
      <c r="H2012" s="356">
        <v>45931.631655092591</v>
      </c>
      <c r="I2012" s="41"/>
      <c r="J2012" s="41"/>
      <c r="K2012" s="358"/>
      <c r="L2012" s="357">
        <v>2099398</v>
      </c>
      <c r="M2012" s="360">
        <v>45931</v>
      </c>
    </row>
    <row r="2013" spans="1:13" ht="38.25" x14ac:dyDescent="0.2">
      <c r="A2013" s="358"/>
      <c r="B2013" s="351" t="s">
        <v>2735</v>
      </c>
      <c r="C2013" s="352" t="s">
        <v>1562</v>
      </c>
      <c r="D2013" s="352" t="s">
        <v>86</v>
      </c>
      <c r="E2013" s="358"/>
      <c r="F2013" s="38"/>
      <c r="G2013" s="359"/>
      <c r="H2013" s="354">
        <v>45931.534768518519</v>
      </c>
      <c r="I2013" s="41"/>
      <c r="J2013" s="41"/>
      <c r="K2013" s="358"/>
      <c r="L2013" s="355">
        <v>245000</v>
      </c>
      <c r="M2013" s="360">
        <v>45931</v>
      </c>
    </row>
    <row r="2014" spans="1:13" ht="38.25" x14ac:dyDescent="0.2">
      <c r="A2014" s="358"/>
      <c r="B2014" s="352" t="s">
        <v>2736</v>
      </c>
      <c r="C2014" s="352" t="s">
        <v>1562</v>
      </c>
      <c r="D2014" s="352" t="s">
        <v>86</v>
      </c>
      <c r="E2014" s="358"/>
      <c r="F2014" s="38"/>
      <c r="G2014" s="359"/>
      <c r="H2014" s="356">
        <v>45931.478055555555</v>
      </c>
      <c r="I2014" s="41"/>
      <c r="J2014" s="41"/>
      <c r="K2014" s="358"/>
      <c r="L2014" s="357">
        <v>428638</v>
      </c>
      <c r="M2014" s="360">
        <v>45931</v>
      </c>
    </row>
    <row r="2015" spans="1:13" ht="38.25" x14ac:dyDescent="0.2">
      <c r="A2015" s="358"/>
      <c r="B2015" s="351" t="s">
        <v>2737</v>
      </c>
      <c r="C2015" s="352" t="s">
        <v>1562</v>
      </c>
      <c r="D2015" s="352" t="s">
        <v>86</v>
      </c>
      <c r="E2015" s="358"/>
      <c r="F2015" s="38"/>
      <c r="G2015" s="359"/>
      <c r="H2015" s="354">
        <v>45931.459548611114</v>
      </c>
      <c r="I2015" s="41"/>
      <c r="J2015" s="41"/>
      <c r="K2015" s="358"/>
      <c r="L2015" s="355">
        <v>2406180</v>
      </c>
      <c r="M2015" s="360">
        <v>45931</v>
      </c>
    </row>
    <row r="2016" spans="1:13" ht="38.25" x14ac:dyDescent="0.2">
      <c r="A2016" s="358"/>
      <c r="B2016" s="351" t="s">
        <v>2738</v>
      </c>
      <c r="C2016" s="352" t="s">
        <v>1562</v>
      </c>
      <c r="D2016" s="352" t="s">
        <v>86</v>
      </c>
      <c r="E2016" s="358"/>
      <c r="F2016" s="38"/>
      <c r="G2016" s="359"/>
      <c r="H2016" s="354">
        <v>45931.430335648147</v>
      </c>
      <c r="I2016" s="41"/>
      <c r="J2016" s="41"/>
      <c r="K2016" s="358"/>
      <c r="L2016" s="355">
        <v>1099238.7</v>
      </c>
      <c r="M2016" s="360">
        <v>45931</v>
      </c>
    </row>
    <row r="2017" spans="1:13" ht="38.25" x14ac:dyDescent="0.2">
      <c r="A2017" s="358"/>
      <c r="B2017" s="352" t="s">
        <v>2739</v>
      </c>
      <c r="C2017" s="351" t="s">
        <v>1565</v>
      </c>
      <c r="D2017" s="352" t="s">
        <v>86</v>
      </c>
      <c r="E2017" s="358"/>
      <c r="F2017" s="38"/>
      <c r="G2017" s="359"/>
      <c r="H2017" s="356">
        <v>45931.428159722222</v>
      </c>
      <c r="I2017" s="41"/>
      <c r="J2017" s="41"/>
      <c r="K2017" s="358"/>
      <c r="L2017" s="357">
        <v>5238000</v>
      </c>
      <c r="M2017" s="360">
        <v>45931</v>
      </c>
    </row>
    <row r="2018" spans="1:13" ht="38.25" x14ac:dyDescent="0.2">
      <c r="A2018" s="358"/>
      <c r="B2018" s="351" t="s">
        <v>2740</v>
      </c>
      <c r="C2018" s="352" t="s">
        <v>1562</v>
      </c>
      <c r="D2018" s="352" t="s">
        <v>86</v>
      </c>
      <c r="E2018" s="358"/>
      <c r="F2018" s="38"/>
      <c r="G2018" s="359"/>
      <c r="H2018" s="354">
        <v>45931.419409722221</v>
      </c>
      <c r="I2018" s="41"/>
      <c r="J2018" s="41"/>
      <c r="K2018" s="358"/>
      <c r="L2018" s="355">
        <v>2380952</v>
      </c>
      <c r="M2018" s="360">
        <v>45931</v>
      </c>
    </row>
    <row r="2019" spans="1:13" ht="38.25" x14ac:dyDescent="0.2">
      <c r="A2019" s="358"/>
      <c r="B2019" s="352" t="s">
        <v>2741</v>
      </c>
      <c r="C2019" s="351" t="s">
        <v>1565</v>
      </c>
      <c r="D2019" s="352" t="s">
        <v>86</v>
      </c>
      <c r="E2019" s="358"/>
      <c r="F2019" s="38"/>
      <c r="G2019" s="359"/>
      <c r="H2019" s="356">
        <v>45931.40152777778</v>
      </c>
      <c r="I2019" s="41"/>
      <c r="J2019" s="41"/>
      <c r="K2019" s="358"/>
      <c r="L2019" s="357">
        <v>66544533.600000001</v>
      </c>
      <c r="M2019" s="360">
        <v>45931</v>
      </c>
    </row>
    <row r="2020" spans="1:13" ht="38.25" x14ac:dyDescent="0.2">
      <c r="A2020" s="358"/>
      <c r="B2020" s="351" t="s">
        <v>2742</v>
      </c>
      <c r="C2020" s="352" t="s">
        <v>1562</v>
      </c>
      <c r="D2020" s="352" t="s">
        <v>86</v>
      </c>
      <c r="E2020" s="358"/>
      <c r="F2020" s="38"/>
      <c r="G2020" s="359"/>
      <c r="H2020" s="354">
        <v>45931.319525462961</v>
      </c>
      <c r="I2020" s="41"/>
      <c r="J2020" s="41"/>
      <c r="K2020" s="358"/>
      <c r="L2020" s="355">
        <v>23800</v>
      </c>
      <c r="M2020" s="360">
        <v>45931</v>
      </c>
    </row>
  </sheetData>
  <sortState xmlns:xlrd2="http://schemas.microsoft.com/office/spreadsheetml/2017/richdata2" ref="A5:M1506">
    <sortCondition ref="H5:H1506"/>
  </sortState>
  <phoneticPr fontId="0" type="noConversion"/>
  <conditionalFormatting sqref="G74:G76">
    <cfRule type="containsText" dxfId="0" priority="1" operator="containsText" text="PENDIENTE">
      <formula>NOT(ISERROR(SEARCH("PENDIENTE",G74)))</formula>
    </cfRule>
  </conditionalFormatting>
  <dataValidations xWindow="322" yWindow="363" count="34">
    <dataValidation allowBlank="1" showInputMessage="1" showErrorMessage="1" promptTitle="Advertencia" prompt="El archivo pdf asociado a esta Resolución, debe tener el mismo nombre señalado en esta celda, considerando la siguiente estructura: N° de Centro Financiero de su región (con dos dígitos) -Tipo y N° Resolución. Ejemplo: 02-FR N° 348; 08-DER N° 54." sqref="E225 E111 C342 C4:D4 E344 E9 E322:E329 C706:C708 C698 E5:E7 E241:E248 C644:C691 E114:E122 C416:C432 C693 E231:E233 E279:E280 C778:C795 E763:E764 C174:C229 G310:G313 E509 E507 E342 E528 E287 E289:E290 E292 E688:E691 E399:E400 E408:E411 E431 C509:C512 E548 E550 G318:G320 E489:E500 E413 H286:H295 E621:E631 E416:E428 G611:G612 F620 F617:G619 F609:F616 E698 E693 E753:E755 C816:C819 E670:E672 E604 C714:C761 E633 E656 E354:E361 E757 E761 E782 E561 E586 E512 E447:E459 C763:C764 C800:C812 C528:C584 E651 E285 E645 E663 E667 C594:C604 E712 E706:E708 E778:E780 H558:H568 E741 E434:E437 E594:E602 E659:E661 C586 C607:C634 E637:E639 E256:E260 C344 E521 C515:C519 C231:C329 E566:E584 E473:E477 C473:C507 C521 E364:E366 C434:C459 E296:E302 E170:E172 C712 C637:C641 C38:C103 E53:E55 C821:C839 H18:H25 E12:E31 C5:C31 C700:C703 E822 C33:C36 E33:E36 E38:E42 C353:C413 E64:E102 E61 C105:C109 E105:E109 E124:E142 E146:E168 C111:C122 C124:C172 E174:E223 E700:E703" xr:uid="{7B885710-249E-4DAC-95E7-144E2C4C8488}"/>
    <dataValidation showInputMessage="1" showErrorMessage="1" sqref="E585 E32 E37 C585 C32 C37 C343 E343" xr:uid="{61784545-51F1-43D9-B715-935859D038D5}"/>
    <dataValidation type="list" allowBlank="1" showInputMessage="1" showErrorMessage="1" sqref="B171:B172" xr:uid="{B5F31915-399E-411E-966B-05E6E7F0EB92}">
      <formula1>#REF!</formula1>
    </dataValidation>
    <dataValidation type="list" allowBlank="1" showInputMessage="1" showErrorMessage="1" sqref="F18:F20" xr:uid="{E53547C4-E0DD-49AA-9E67-D87472EDD8D0}">
      <formula1>$HM$63472:$HM$63476</formula1>
    </dataValidation>
    <dataValidation type="list" allowBlank="1" showInputMessage="1" showErrorMessage="1" sqref="F56:F59" xr:uid="{06A817C1-49FF-4846-A05A-57579C0851E9}">
      <formula1>$T$6:$T$8</formula1>
    </dataValidation>
    <dataValidation type="list" allowBlank="1" showInputMessage="1" showErrorMessage="1" sqref="F60:F83" xr:uid="{DD76AB14-D568-4540-8864-9947AD882706}">
      <formula1>$IQ$63548:$IQ$63552</formula1>
    </dataValidation>
    <dataValidation type="list" allowBlank="1" showInputMessage="1" showErrorMessage="1" sqref="F149:F156" xr:uid="{E9264659-03B4-4B23-A67A-6915B419C537}">
      <formula1>$HN$62114:$HN$62118</formula1>
    </dataValidation>
    <dataValidation type="list" allowBlank="1" showInputMessage="1" showErrorMessage="1" sqref="F222:F248" xr:uid="{7ECD87EB-53FD-4FE3-80D7-71B92C93C1FE}">
      <formula1>$HO$63510:$HO$63514</formula1>
    </dataValidation>
    <dataValidation type="list" allowBlank="1" showInputMessage="1" showErrorMessage="1" sqref="F607:F608" xr:uid="{9DC2B309-B008-48FB-94ED-BA62E39AE605}">
      <formula1>$IQ$63826:$IQ$63830</formula1>
    </dataValidation>
    <dataValidation type="list" allowBlank="1" showInputMessage="1" showErrorMessage="1" sqref="G789:G795" xr:uid="{1EB9393A-14B2-4250-A9DF-8752B25AD5A5}">
      <formula1>$HO$63589:$HO$63593</formula1>
    </dataValidation>
    <dataValidation type="list" allowBlank="1" showInputMessage="1" showErrorMessage="1" sqref="B830" xr:uid="{14E2D686-AB15-4CC4-A515-59D9DBA2F916}">
      <formula1>$HN$63519:$HN$63527</formula1>
    </dataValidation>
    <dataValidation type="list" allowBlank="1" showInputMessage="1" showErrorMessage="1" sqref="B829" xr:uid="{C319F96E-AF9E-41D4-AC9E-7807005FC8BB}">
      <formula1>$HN$63521:$HN$63532</formula1>
    </dataValidation>
    <dataValidation type="list" allowBlank="1" showInputMessage="1" showErrorMessage="1" sqref="B827" xr:uid="{AFF4FA0E-A954-4F13-8204-B8C95482C4A8}">
      <formula1>$HN$63458:$HN$63466</formula1>
    </dataValidation>
    <dataValidation type="list" allowBlank="1" showInputMessage="1" showErrorMessage="1" sqref="B831:B832" xr:uid="{70DB5BE9-0B24-49C6-8719-FEBD589B7972}">
      <formula1>$HN$63521:$HN$63529</formula1>
    </dataValidation>
    <dataValidation type="list" allowBlank="1" showInputMessage="1" showErrorMessage="1" sqref="A773" xr:uid="{F575E699-D420-49AB-A441-CF269D8404AF}">
      <formula1>$P$6:$P$10</formula1>
    </dataValidation>
    <dataValidation type="list" allowBlank="1" showInputMessage="1" showErrorMessage="1" sqref="B585 B623 B568 B626 B632 B762 B673 B665:B666 B606" xr:uid="{F67923FE-847A-4C87-B446-3E1C1C3ABCB1}">
      <formula1>$HN$63535:$HN$63545</formula1>
    </dataValidation>
    <dataValidation type="list" allowBlank="1" showInputMessage="1" showErrorMessage="1" sqref="G824:G838" xr:uid="{F87D7B16-9F08-4D8C-8EF5-2D326FD54F4C}">
      <formula1>$HO$63521:$HO$63525</formula1>
    </dataValidation>
    <dataValidation type="list" allowBlank="1" showInputMessage="1" showErrorMessage="1" sqref="B504 B520 B489" xr:uid="{9169A091-3242-4F89-B673-73A4E5C2E163}">
      <formula1>$HO$60630:$HO$60639</formula1>
    </dataValidation>
    <dataValidation type="list" allowBlank="1" showInputMessage="1" showErrorMessage="1" sqref="G530:G531" xr:uid="{4F1B49AB-7126-4CC1-ACCF-82A9ED9A6DDC}">
      <formula1>$HO$63526:$HO$63530</formula1>
    </dataValidation>
    <dataValidation type="list" allowBlank="1" showInputMessage="1" showErrorMessage="1" sqref="B553:B555 B374:B376 B530:B532 B286 B288 B291 B549 B304:B307 B295 B293 B363 B412 B429:B430 B432 B502:B503 B505:B506 B510:B511 B515:B519 B538:B540 B542:B543 B545:B547" xr:uid="{9A7F234E-C627-48B4-818A-47B911DE126F}">
      <formula1>$HN$63541:$HN$63549</formula1>
    </dataValidation>
    <dataValidation type="list" allowBlank="1" showInputMessage="1" showErrorMessage="1" sqref="G532:G556 G529" xr:uid="{C6A58D49-D3A0-4ADC-A911-0A2579D6A01C}">
      <formula1>$HO$63541:$HO$63545</formula1>
    </dataValidation>
    <dataValidation type="list" allowBlank="1" showInputMessage="1" showErrorMessage="1" sqref="F301:F302 F500 F496:F498 F468:F471 F464:F465 F460:F461 F457 F445:F453 F442:F443 F437 F360:F361 F325:F327 F323 F298" xr:uid="{0A757FA1-591C-4917-8C62-31E596C14E83}">
      <formula1>$HM$63449:$HM$63453</formula1>
    </dataValidation>
    <dataValidation type="list" allowBlank="1" showInputMessage="1" showErrorMessage="1" sqref="F304:F309 F489" xr:uid="{9168F6C9-731C-4A42-A8D0-DD838BD2C0E2}">
      <formula1>$IQ$63848:$IQ$63852</formula1>
    </dataValidation>
    <dataValidation type="list" allowBlank="1" showInputMessage="1" showErrorMessage="1" sqref="G501:G504" xr:uid="{4EE32E71-7FCC-437A-AF62-8F13773DF0B9}">
      <formula1>$HO$63609:$HO$63613</formula1>
    </dataValidation>
    <dataValidation type="list" allowBlank="1" showInputMessage="1" showErrorMessage="1" sqref="B550 B509 B287 B290 B292 B342 B344 B399:B400 B408:B411 B413 B431 B493 B495 B507 B512 B521 B528 B548 B416:B428 B473:B477 B365:B366 B435:B436" xr:uid="{08A0896E-AAB6-450B-AF2E-C7C266FFACD0}">
      <formula1>$B$2:$B$6</formula1>
    </dataValidation>
    <dataValidation type="list" allowBlank="1" showInputMessage="1" showErrorMessage="1" sqref="B233 B37 B32" xr:uid="{EAAEC4A3-0DCB-418B-ABF8-0489EDFE58A7}">
      <formula1>$HN$63529:$HN$63538</formula1>
    </dataValidation>
    <dataValidation type="list" allowBlank="1" showInputMessage="1" showErrorMessage="1" sqref="B285 B5:B7 B9 B12:B14 B279:B280 B33:B36 B111 B31 B116:B122 B157 B159 B168 B170 B174 B220:B223 B225 B231 B241 B248 B256:B257 B26:B29 B114 B124:B133 B135:B138 D5:D7 D9:D14 D19:D20 D22 D24:D25 D35 D38:D39 D46:D49 D51:D57 D62 D75 D100 D104:D105 D139:D142 D149:D152 D154:D161 D166:D172 D174:D175 D179 D181:D182 D186 D188:D190 D226:D227 D234:D240 D254:D255 D261:D267 D269:D275 D277 D281:D284 D286:D288 D290:D293 D295 D307 D325:D326 D328 D331 D334:D340 D348:D360 D380 D386:D387 D393 D400:D403 D405:D406 D408:D412 D414 D416 D418:D433 D435 D437:D443 D445 D448 D450:D452 D454:D456 D502:D503 D505:D506 D510:D511 D515:D519 D530:D532 D538:D540 D542:D543 D545 D553:D555 D558:D568 D574:D575 D580:D590 D595:D598 D600:D602 D607:D613 D615:D619 D621:D627 D631:D634 D642 D651 D663:D666 D671:D673 D675:D678 D680 D682:D688 D690:D702 D704:D715 D719 D721:D723 D725:D729 D734 D737 D740 D743 D789 D791:D795 D800:D812 D816:D821 D823:D825 D828 D833:D838" xr:uid="{C8B4CDEC-E392-4B13-B85D-90BD8B9431C5}">
      <formula1>$B$2:$B$7</formula1>
    </dataValidation>
    <dataValidation type="list" allowBlank="1" showInputMessage="1" showErrorMessage="1" sqref="F43:F52" xr:uid="{79B5D661-8E16-40D1-95E5-948B755C36ED}">
      <formula1>$IQ$63814:$IQ$63818</formula1>
    </dataValidation>
    <dataValidation type="list" allowBlank="1" showInputMessage="1" showErrorMessage="1" sqref="F22:F25" xr:uid="{2D6445C1-B878-4A42-9C8E-7E1B836E2497}">
      <formula1>$HM$63418:$HM$63422</formula1>
    </dataValidation>
    <dataValidation type="list" allowBlank="1" showInputMessage="1" showErrorMessage="1" sqref="F21 B105:B109 B232 F299:F300 B437:B459 B385:B388 B480:B488 F322 F324 F328:F331 F353:F359 F444 F454:F456 F458:F459 F466:F467 F499 B496:B500 B602 B595:B600 B609:B620 B652 B654 B694:B705 B707:B711 B713 B775:B777 B739:B740 B658:B659 B674:B692 B642 B605 B634:B639 B569:B572 F462:F463 F438:F441 B392:B398 B401:B407 F367:F373 B345:B361 B311:B328 B302 B380:B383 F296:F297 B71:B76 B78:B81 B41 B22:B25 B478 F15:F17 B461:B467 B17:B20 B38:B39 B84:B100 B166:B167 B217:B219 B175:B214 B160:B162 B69 B64:B67 B15 B296 B367 B330:B331 B334:B340 B300 B369:B373 B469:B471 B587:B593 B721:B731 B733:B737 B765:B767 B769 B771:B773 B783:B787 B258:B267 B226:B227 B234:B240 B281:B284 B254:B255 B277 B269:B275 B10:B11 B169 B47:B61 B103 B112:B113 B139:B156 B43 B45 D45 D198 D203 D233 D296 D342 D344 D372 D470 D504 D520 D546:D547 D549 D571 D629:D630 D796:D799 D827 D829:D832 F249:F285" xr:uid="{DB8162D6-AB5D-4CC4-AB3E-F3258683E355}">
      <formula1>#REF!</formula1>
    </dataValidation>
    <dataValidation type="list" allowBlank="1" showInputMessage="1" showErrorMessage="1" sqref="F148 F139:F140" xr:uid="{765245FD-6A03-475E-95BE-67FD86677375}">
      <formula1>$HO$63573:$HO$63577</formula1>
    </dataValidation>
    <dataValidation type="list" allowBlank="1" showInputMessage="1" showErrorMessage="1" sqref="F147" xr:uid="{D7D145E8-8C87-404B-BBA1-729752CBD9A1}">
      <formula1>$HO$63571:$HO$63575</formula1>
    </dataValidation>
    <dataValidation type="list" allowBlank="1" showInputMessage="1" showErrorMessage="1" sqref="F141:F146" xr:uid="{70FA3CBC-C390-4DBE-A4F4-9516A2F91AA3}">
      <formula1>$HO$63569:$HO$63573</formula1>
    </dataValidation>
    <dataValidation type="list" allowBlank="1" showInputMessage="1" showErrorMessage="1" sqref="B828 B749:B752 B746:B747 B742:B744 B714:B715 B800:B812 B791:B795 B789 B758:B760 B756 B717:B719 B816:B821 B655 B823:B825 B646:B650 B644 B640:B641 B621 B607:B608 B603 B562:B565 B558:B560 B833:B838" xr:uid="{97ED0498-BA0D-46D2-8530-E176E2B1DF37}">
      <formula1>$HN$63522:$HN$63531</formula1>
    </dataValidation>
  </dataValidations>
  <printOptions horizontalCentered="1"/>
  <pageMargins left="0.19685039370078741" right="0.31496062992125984" top="0.19685039370078741" bottom="0.39370078740157483" header="0" footer="0"/>
  <pageSetup scale="47" fitToHeight="2" orientation="landscape" r:id="rId1"/>
  <headerFooter alignWithMargins="0">
    <oddFooter>Página &amp;P de &amp;N</oddFooter>
  </headerFooter>
</worksheet>
</file>

<file path=docMetadata/LabelInfo.xml><?xml version="1.0" encoding="utf-8"?>
<clbl:labelList xmlns:clbl="http://schemas.microsoft.com/office/2020/mipLabelMetadata">
  <clbl:label id="{fc537770-210a-47ac-b2ab-cddef19e742f}" enabled="1" method="Standard" siteId="{8bef3dae-3f49-4f22-8a5d-85a8e59a3715}"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3</vt:i4>
      </vt:variant>
    </vt:vector>
  </HeadingPairs>
  <TitlesOfParts>
    <vt:vector size="5" baseType="lpstr">
      <vt:lpstr>Tabla</vt:lpstr>
      <vt:lpstr>Base Trimestral</vt:lpstr>
      <vt:lpstr>'Base Trimestral'!Área_de_impresión</vt:lpstr>
      <vt:lpstr>Tabla!Área_de_impresión</vt:lpstr>
      <vt:lpstr>'Base Trimestral'!Títulos_a_imprimir</vt:lpstr>
    </vt:vector>
  </TitlesOfParts>
  <Company>Ministerio Público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peherrera</dc:creator>
  <cp:lastModifiedBy>Raul Abarzua</cp:lastModifiedBy>
  <cp:lastPrinted>2022-01-26T18:31:30Z</cp:lastPrinted>
  <dcterms:created xsi:type="dcterms:W3CDTF">2010-01-18T18:28:17Z</dcterms:created>
  <dcterms:modified xsi:type="dcterms:W3CDTF">2026-01-30T21:21:17Z</dcterms:modified>
</cp:coreProperties>
</file>