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60"/>
  </bookViews>
  <sheets>
    <sheet name="Tercer trimestre del año 2020" sheetId="12" r:id="rId1"/>
    <sheet name="Resumen por Región" sheetId="8" r:id="rId2"/>
    <sheet name="Por Mes y Catalogo" sheetId="10" r:id="rId3"/>
    <sheet name="Acumulado Trimestre" sheetId="9" r:id="rId4"/>
  </sheets>
  <definedNames>
    <definedName name="_xlnm._FilterDatabase" localSheetId="0" hidden="1">'Tercer trimestre del año 2020'!$A$1:$M$42</definedName>
  </definedNames>
  <calcPr calcId="145621"/>
</workbook>
</file>

<file path=xl/calcChain.xml><?xml version="1.0" encoding="utf-8"?>
<calcChain xmlns="http://schemas.openxmlformats.org/spreadsheetml/2006/main">
  <c r="I38" i="12" l="1"/>
  <c r="I40" i="12" s="1"/>
  <c r="E23" i="8" l="1"/>
  <c r="D25" i="8" l="1"/>
  <c r="E25" i="8"/>
  <c r="F2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5" i="8"/>
  <c r="C25" i="8"/>
  <c r="G25" i="8" l="1"/>
  <c r="R11" i="10"/>
  <c r="R10" i="10"/>
  <c r="R9" i="10"/>
  <c r="U10" i="10" l="1"/>
  <c r="T10" i="10"/>
  <c r="U9" i="10"/>
  <c r="T9" i="10"/>
  <c r="U11" i="10"/>
  <c r="T11" i="10"/>
  <c r="H8" i="10"/>
  <c r="R8" i="10" s="1"/>
  <c r="S7" i="10"/>
  <c r="Q7" i="10"/>
  <c r="P7" i="10"/>
  <c r="O7" i="10"/>
  <c r="N7" i="10"/>
  <c r="M7" i="10"/>
  <c r="L7" i="10"/>
  <c r="K7" i="10"/>
  <c r="J7" i="10"/>
  <c r="I7" i="10"/>
  <c r="H7" i="10"/>
  <c r="G7" i="10"/>
  <c r="F7" i="10"/>
  <c r="T8" i="10" l="1"/>
  <c r="U8" i="10"/>
  <c r="U7" i="10" s="1"/>
  <c r="R7" i="10"/>
  <c r="T7" i="10" l="1"/>
</calcChain>
</file>

<file path=xl/sharedStrings.xml><?xml version="1.0" encoding="utf-8"?>
<sst xmlns="http://schemas.openxmlformats.org/spreadsheetml/2006/main" count="394" uniqueCount="159">
  <si>
    <t>Indicar Nombre de Región</t>
  </si>
  <si>
    <t>DV</t>
  </si>
  <si>
    <t>RUT</t>
  </si>
  <si>
    <t>Monto $</t>
  </si>
  <si>
    <t>Detalle</t>
  </si>
  <si>
    <t>Concepto</t>
  </si>
  <si>
    <t>Región</t>
  </si>
  <si>
    <t>Región de Atacama</t>
  </si>
  <si>
    <t>Región del Maule</t>
  </si>
  <si>
    <t>Diario El Mercurio</t>
  </si>
  <si>
    <t>Medio de publicación</t>
  </si>
  <si>
    <t>Región de Ñuble</t>
  </si>
  <si>
    <t>Empresa El Mercurio S.A.P.</t>
  </si>
  <si>
    <t>Subt./Item</t>
  </si>
  <si>
    <t>Ejecución</t>
  </si>
  <si>
    <t>Publicidad y Difusión</t>
  </si>
  <si>
    <t>22.07</t>
  </si>
  <si>
    <t>Subt.</t>
  </si>
  <si>
    <t>Ítem</t>
  </si>
  <si>
    <t>Asig.</t>
  </si>
  <si>
    <t>DENOMINACIONES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</si>
  <si>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</si>
  <si>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</si>
  <si>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</si>
  <si>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</si>
  <si>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</si>
  <si>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</si>
  <si>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</si>
  <si>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</si>
  <si>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</si>
  <si>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</si>
  <si>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</si>
  <si>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</si>
  <si>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Acum.
(Ene-Dic)</t>
  </si>
  <si>
    <t>Ppto. Vigente</t>
  </si>
  <si>
    <t>% de Avance</t>
  </si>
  <si>
    <t>Saldo $</t>
  </si>
  <si>
    <t>07</t>
  </si>
  <si>
    <t/>
  </si>
  <si>
    <t>001</t>
  </si>
  <si>
    <t>Servicios de publicidad</t>
  </si>
  <si>
    <t>002</t>
  </si>
  <si>
    <t>Servicios de impresión</t>
  </si>
  <si>
    <t>003</t>
  </si>
  <si>
    <t>Servicios de encuadernación y empaste</t>
  </si>
  <si>
    <t>999</t>
  </si>
  <si>
    <t>Otros</t>
  </si>
  <si>
    <t>N°</t>
  </si>
  <si>
    <t>Arica y Parinacota</t>
  </si>
  <si>
    <t>Región de Tarapacá</t>
  </si>
  <si>
    <t>Región de Antofagasta</t>
  </si>
  <si>
    <t>Región de Coquimbo</t>
  </si>
  <si>
    <t>Región de Valparaíso</t>
  </si>
  <si>
    <t>Región de O´Higgins</t>
  </si>
  <si>
    <t>Región del Biobío</t>
  </si>
  <si>
    <t>Región de La Araucania</t>
  </si>
  <si>
    <t>Región de Los Rios</t>
  </si>
  <si>
    <t>Región de Los Lagos</t>
  </si>
  <si>
    <t>Región de Aysén</t>
  </si>
  <si>
    <t>Región de Magallanes</t>
  </si>
  <si>
    <t>RM Centro Norte</t>
  </si>
  <si>
    <t>RM Oriente</t>
  </si>
  <si>
    <t>RM Sur</t>
  </si>
  <si>
    <t>RM Occidente</t>
  </si>
  <si>
    <t>Fiscalia Nacional</t>
  </si>
  <si>
    <t>Monto en $</t>
  </si>
  <si>
    <t>I Trimestre</t>
  </si>
  <si>
    <t>II Trimestre</t>
  </si>
  <si>
    <t>III Trimestre</t>
  </si>
  <si>
    <t>IV Trimestre</t>
  </si>
  <si>
    <t>TOTAL   $</t>
  </si>
  <si>
    <t>Total Acumulado</t>
  </si>
  <si>
    <t>Razón Social</t>
  </si>
  <si>
    <t>Modalidad de Compra</t>
  </si>
  <si>
    <t>Tipo de Publicidad Contratada</t>
  </si>
  <si>
    <t>Propósito u Objetivo de la Actividad Comunicacional</t>
  </si>
  <si>
    <t>Público al cual va dirigida la Actividad Comunicacional</t>
  </si>
  <si>
    <t xml:space="preserve">Fecha </t>
  </si>
  <si>
    <t>Enero - Septiembre</t>
  </si>
  <si>
    <t>NOTA:</t>
  </si>
  <si>
    <t>Convenio Marco (Chilecompra)</t>
  </si>
  <si>
    <t>Aviso en el Diario</t>
  </si>
  <si>
    <t xml:space="preserve">Proveer servicio </t>
  </si>
  <si>
    <t>Contratación de cargo vacante</t>
  </si>
  <si>
    <t>Proveedores del Rubro</t>
  </si>
  <si>
    <t>Postulantes que cumplan los requisitos solicitados</t>
  </si>
  <si>
    <t xml:space="preserve">Publicación llamado concurso público para proveer cargo vacante </t>
  </si>
  <si>
    <t>Empresa Periodística El Norte S.A</t>
  </si>
  <si>
    <t>La Estrella de Iquique</t>
  </si>
  <si>
    <t>El Mercurio</t>
  </si>
  <si>
    <t xml:space="preserve">Diario El Mercurio de Antofagasta </t>
  </si>
  <si>
    <t>K</t>
  </si>
  <si>
    <t>Difusión radial de llamado a concurso público para cargo de auxiliar para la Fiscalía Local de Taltal</t>
  </si>
  <si>
    <t>Radio Local Taltal</t>
  </si>
  <si>
    <t>Diario Atacama</t>
  </si>
  <si>
    <t>Publicación llamado a concurso público para proveer el cargo de Auxiliar Grado XIX  de la Fiscalía Local de Vallenar.</t>
  </si>
  <si>
    <t>Diario El Centro SPA</t>
  </si>
  <si>
    <t>Diario La Prensa</t>
  </si>
  <si>
    <t>Empresa Periodistica La Discusión S.A.</t>
  </si>
  <si>
    <t>Región del Bío Bío</t>
  </si>
  <si>
    <t>Diario El Sur S.A.</t>
  </si>
  <si>
    <t>Publicación llamado a concurso público para proveer cargo asistente Fiscal Fiscalia Local de Yumbel.</t>
  </si>
  <si>
    <t>Publicación llamado a concurso público para proveer cargo vacante de Administrador Fiscalía Local de Puerto Varas.</t>
  </si>
  <si>
    <t>Diario Austral de la Araucanía,  Austral de Osorno, El Llanquihue de Puerto Montt y La Estrella de Chiloé.</t>
  </si>
  <si>
    <t>Público en General</t>
  </si>
  <si>
    <t>Diario El Sur S. A.</t>
  </si>
  <si>
    <t>Diario El Sur de Concepción</t>
  </si>
  <si>
    <t>Empresa de Publicaciones La Prensa Austral</t>
  </si>
  <si>
    <t>Diario La Prensa Austral</t>
  </si>
  <si>
    <t>Inversiones Patagonica S.A</t>
  </si>
  <si>
    <t>Diario El Pingüino</t>
  </si>
  <si>
    <t>Región Metropolitana de Santiago (FRM Occidente)</t>
  </si>
  <si>
    <t>Región Metropolitana de Santiago (FRM Centro Norte)</t>
  </si>
  <si>
    <t>Región Metropolitana de Santiago (Fiscalia Nacional)</t>
  </si>
  <si>
    <t>Cisne Negro Comunicaciones S.P.A.</t>
  </si>
  <si>
    <t>Identidad Visual S.P.A.</t>
  </si>
  <si>
    <t>El Centro SPA</t>
  </si>
  <si>
    <t>Empresa Periodistica Curico Limitada</t>
  </si>
  <si>
    <t>Sociedad Periodista Araucania S.A.</t>
  </si>
  <si>
    <t>Claudio Pérez Cruz Comunicaciones E.I.R.L.</t>
  </si>
  <si>
    <t>Región Metropolitana de Santiago (FRM Oriente)</t>
  </si>
  <si>
    <t>Región Metropolitana de Santiago (FRM Sur)</t>
  </si>
  <si>
    <t>Contratación de Servicio</t>
  </si>
  <si>
    <t>Región de Magallanes y  de la Antártica Chilena</t>
  </si>
  <si>
    <t>Publicación llamado a concurso público para proveer cargo vacante de Fiscalía Local de Iquique, Fiscalía Regional de Tarapacá.</t>
  </si>
  <si>
    <t>Publicación de aviso por Licitación Pública, Protección Fachada Fiscalía Local de  Antofagasta.</t>
  </si>
  <si>
    <t>Publicación llamado a concurso público para proveer cargo vacante abogado asistente</t>
  </si>
  <si>
    <t>Publicación llamado a concurso público para proveer cargo vacante</t>
  </si>
  <si>
    <t>Publicación llamado a concurso público para proveer cargo vacante de auxiliar Fiscalia Regegión Metropolitana Sur</t>
  </si>
  <si>
    <t>Publicación aviso llamado licitación pública para habilitación de oficinas en Melipilla</t>
  </si>
  <si>
    <t>Publicación aviso por Fe de erratas Publicación llamado para habilitación de oficinas en Melipilla</t>
  </si>
  <si>
    <t>Publicación llamado concurso público para proveer cargo vacante Técnico en Unidad de Administración y Finanzas de la  Fiscalía Regional Occidente</t>
  </si>
  <si>
    <t>Servicio de impresión de afiche informativo Edificio Bandera que alberga Fiscalias Locales de Maipú y Pudahuel</t>
  </si>
  <si>
    <t>Adhesivo fisico en cortina metálica</t>
  </si>
  <si>
    <t>Diario La Discusión</t>
  </si>
  <si>
    <t>Licitación Pública</t>
  </si>
  <si>
    <t>Contratación Directa Reglamento de Compra Ministerio Público.</t>
  </si>
  <si>
    <t>Aviso en el Radio</t>
  </si>
  <si>
    <t>Publicación llamado a concurso público para proveer cargo vacante de auxiliar Fiscalía Local de Taltal.</t>
  </si>
  <si>
    <t>Publicación llamado a concurso público para proveer cargo vacante de Auxiliar Estafeta Fiscalía Local de Chillán, Fiscalía Regional de Ñuble</t>
  </si>
  <si>
    <t>Publicación llamado a concurso público para proveer cargo vacante de Auxilar Estafeta Unidad de Administración y Finanzas de Ñuble.</t>
  </si>
  <si>
    <t>Publicación de aviso por Licitación Pública, Arriendo de vehículos para Fiscalía Regional y Fiscalía Locales del Maule</t>
  </si>
  <si>
    <t>Publicación de aviso por Licitación Pública, Servicio de Guardias de Seguridad para Fiscalía Regional y Fiscalía Locales del Maule</t>
  </si>
  <si>
    <t>Publicación de aviso por Licitación Pública, Contratación Servicio de Seguridad para la Fiscalía Regional de Tarapacá.</t>
  </si>
  <si>
    <t xml:space="preserve">Dar a conocer las funciones, jurisdicción y trámites que pueden realizar los usuarios. </t>
  </si>
  <si>
    <t xml:space="preserve">Aviso necrológico </t>
  </si>
  <si>
    <t xml:space="preserve">Dar a conocer información a las victimas, testigos y usuarios en general en cada una de las fiscalías del país. </t>
  </si>
  <si>
    <t>Servicio Diseño, Producción y Edición de Material Audiovisual para entrega de información en salas de espera de Fiscalías Locales y Oficinas de Atención del Ministerio Público y Redes Sociales a través de  videos.</t>
  </si>
  <si>
    <t xml:space="preserve">Prestación de Servicio de videos en salas de espera en Fiscalías del país. </t>
  </si>
  <si>
    <t>Publicación de aviso necrológico.</t>
  </si>
  <si>
    <t>El Ministerio Público no realiza ningún tipo de Campaña Publicitaria, en televisión, radio u otros proveedores durante el tercer trimestre del año 2020.</t>
  </si>
  <si>
    <t>Usuarios externos del Ministerio Público</t>
  </si>
  <si>
    <t>Publicación llamado a concurso público para proveer cargo vacante de auxiliar suplente de Fiscalia Local de Molina.</t>
  </si>
  <si>
    <t>Publicación de aviso por Licitación Pública, Servicio de Guardias de Seguridad para Fiscalía Regional y Fiscalía Locales del Maule.</t>
  </si>
  <si>
    <t>Publicación llamado concurso público para proveer cargo vacante de Recepcionista Fiscalias Locales de San Miguel y Profesional Informático a Honorarios</t>
  </si>
  <si>
    <t>Publicación llamado concurso público para proveer cargo vacante de Abogado Asistente Fiscalía Regional Metropolitana Centro Norte</t>
  </si>
  <si>
    <t>Publicación llamado concurso público para proveer cargo vacante  Profesional Informático a Honorarios</t>
  </si>
  <si>
    <t>Publicación aviso llamado licitacion pública para Remodelación Piso 6° Fiscalia Regional Metropolitana Sur</t>
  </si>
  <si>
    <t>Publicación de aviso llamado por Licitación Pública Construcción  y Servicios Asociados del Sistema de Administración de Causas del Ministerio Público, Módulos 1 y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</si>
</sst>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&quot;$&quot;\-#,##0"/>
    <numFmt numFmtId="41" formatCode="_ * #,##0_ ;_ * \-#,##0_ ;_ * &quot;-&quot;_ ;_ @_ "/>
    <numFmt numFmtId="164" formatCode="0.0%"/>
    <numFmt numFmtId="165" formatCode="#,##0_ ;[Red]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98">
    <xf numFmtId="0" fontId="0" fillId="0" borderId="0" xfId="0"/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vertical="center" wrapText="1"/>
    </xf>
    <xf numFmtId="3" fontId="0" fillId="0" borderId="0" xfId="0" applyNumberFormat="1"/>
    <xf numFmtId="41" fontId="0" fillId="0" borderId="10" xfId="42" applyFont="1" applyBorder="1" applyAlignment="1">
      <alignment wrapText="1"/>
    </xf>
    <xf numFmtId="41" fontId="0" fillId="0" borderId="0" xfId="42" applyFont="1"/>
    <xf numFmtId="0" fontId="16" fillId="33" borderId="10" xfId="0" applyFont="1" applyFill="1" applyBorder="1" applyAlignment="1">
      <alignment horizontal="center" wrapText="1"/>
    </xf>
    <xf numFmtId="41" fontId="16" fillId="33" borderId="10" xfId="42" applyFont="1" applyFill="1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13" xfId="0" applyFill="1" applyBorder="1"/>
    <xf numFmtId="41" fontId="0" fillId="0" borderId="15" xfId="42" applyFont="1" applyFill="1" applyBorder="1"/>
    <xf numFmtId="0" fontId="0" fillId="0" borderId="14" xfId="0" applyFill="1" applyBorder="1"/>
    <xf numFmtId="41" fontId="0" fillId="0" borderId="16" xfId="42" applyFont="1" applyFill="1" applyBorder="1"/>
    <xf numFmtId="0" fontId="0" fillId="0" borderId="10" xfId="0" applyFill="1" applyBorder="1" applyAlignment="1">
      <alignment vertical="center" wrapText="1"/>
    </xf>
    <xf numFmtId="3" fontId="0" fillId="0" borderId="10" xfId="0" applyNumberFormat="1" applyFill="1" applyBorder="1" applyAlignment="1">
      <alignment wrapText="1"/>
    </xf>
    <xf numFmtId="0" fontId="18" fillId="0" borderId="0" xfId="0" applyFont="1" applyAlignment="1">
      <alignment horizontal="justify" vertical="center"/>
    </xf>
    <xf numFmtId="0" fontId="18" fillId="0" borderId="17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21" fillId="0" borderId="0" xfId="44" applyFont="1" applyBorder="1"/>
    <xf numFmtId="0" fontId="23" fillId="0" borderId="0" xfId="0" applyFont="1"/>
    <xf numFmtId="41" fontId="23" fillId="0" borderId="0" xfId="42" applyFont="1"/>
    <xf numFmtId="41" fontId="21" fillId="0" borderId="0" xfId="44" applyNumberFormat="1" applyFont="1" applyBorder="1"/>
    <xf numFmtId="41" fontId="23" fillId="0" borderId="0" xfId="0" applyNumberFormat="1" applyFont="1"/>
    <xf numFmtId="0" fontId="22" fillId="34" borderId="25" xfId="44" applyFont="1" applyFill="1" applyBorder="1" applyAlignment="1">
      <alignment horizontal="center" vertical="center"/>
    </xf>
    <xf numFmtId="0" fontId="22" fillId="34" borderId="25" xfId="44" quotePrefix="1" applyFont="1" applyFill="1" applyBorder="1" applyAlignment="1">
      <alignment horizontal="center" vertical="center"/>
    </xf>
    <xf numFmtId="0" fontId="21" fillId="34" borderId="25" xfId="44" applyFont="1" applyFill="1" applyBorder="1" applyAlignment="1">
      <alignment vertical="center"/>
    </xf>
    <xf numFmtId="3" fontId="21" fillId="0" borderId="25" xfId="44" applyNumberFormat="1" applyFont="1" applyFill="1" applyBorder="1" applyAlignment="1">
      <alignment vertical="center"/>
    </xf>
    <xf numFmtId="3" fontId="21" fillId="0" borderId="10" xfId="0" applyNumberFormat="1" applyFont="1" applyBorder="1" applyAlignment="1">
      <alignment wrapText="1"/>
    </xf>
    <xf numFmtId="3" fontId="25" fillId="0" borderId="10" xfId="0" applyNumberFormat="1" applyFont="1" applyFill="1" applyBorder="1" applyAlignment="1">
      <alignment wrapText="1"/>
    </xf>
    <xf numFmtId="3" fontId="25" fillId="0" borderId="10" xfId="0" applyNumberFormat="1" applyFont="1" applyBorder="1" applyAlignment="1">
      <alignment wrapText="1"/>
    </xf>
    <xf numFmtId="3" fontId="21" fillId="35" borderId="25" xfId="44" applyNumberFormat="1" applyFont="1" applyFill="1" applyBorder="1" applyAlignment="1">
      <alignment vertical="center"/>
    </xf>
    <xf numFmtId="3" fontId="22" fillId="35" borderId="25" xfId="44" applyNumberFormat="1" applyFont="1" applyFill="1" applyBorder="1"/>
    <xf numFmtId="3" fontId="24" fillId="0" borderId="10" xfId="0" applyNumberFormat="1" applyFont="1" applyBorder="1" applyAlignment="1">
      <alignment wrapText="1"/>
    </xf>
    <xf numFmtId="164" fontId="21" fillId="0" borderId="29" xfId="43" applyNumberFormat="1" applyFont="1" applyFill="1" applyBorder="1" applyAlignment="1">
      <alignment horizontal="center" vertical="center"/>
    </xf>
    <xf numFmtId="165" fontId="21" fillId="34" borderId="25" xfId="44" applyNumberFormat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wrapText="1"/>
    </xf>
    <xf numFmtId="0" fontId="25" fillId="0" borderId="10" xfId="0" applyFont="1" applyBorder="1" applyAlignment="1">
      <alignment wrapText="1"/>
    </xf>
    <xf numFmtId="0" fontId="16" fillId="33" borderId="12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41" fontId="16" fillId="33" borderId="11" xfId="42" applyFont="1" applyFill="1" applyBorder="1"/>
    <xf numFmtId="0" fontId="19" fillId="33" borderId="21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2" fillId="33" borderId="23" xfId="44" applyFont="1" applyFill="1" applyBorder="1" applyAlignment="1">
      <alignment horizontal="center" vertical="center"/>
    </xf>
    <xf numFmtId="0" fontId="22" fillId="33" borderId="26" xfId="44" applyFont="1" applyFill="1" applyBorder="1" applyAlignment="1">
      <alignment horizontal="center" vertical="center"/>
    </xf>
    <xf numFmtId="0" fontId="22" fillId="36" borderId="26" xfId="44" applyFont="1" applyFill="1" applyBorder="1" applyAlignment="1">
      <alignment horizontal="center" vertical="center"/>
    </xf>
    <xf numFmtId="0" fontId="22" fillId="36" borderId="26" xfId="44" quotePrefix="1" applyFont="1" applyFill="1" applyBorder="1" applyAlignment="1">
      <alignment horizontal="center" vertical="center"/>
    </xf>
    <xf numFmtId="0" fontId="21" fillId="36" borderId="26" xfId="44" applyFont="1" applyFill="1" applyBorder="1" applyAlignment="1">
      <alignment vertical="center"/>
    </xf>
    <xf numFmtId="0" fontId="22" fillId="36" borderId="26" xfId="44" applyFont="1" applyFill="1" applyBorder="1" applyAlignment="1">
      <alignment vertical="center"/>
    </xf>
    <xf numFmtId="3" fontId="22" fillId="36" borderId="26" xfId="44" applyNumberFormat="1" applyFont="1" applyFill="1" applyBorder="1" applyAlignment="1">
      <alignment vertical="center"/>
    </xf>
    <xf numFmtId="3" fontId="24" fillId="36" borderId="28" xfId="0" applyNumberFormat="1" applyFont="1" applyFill="1" applyBorder="1" applyAlignment="1">
      <alignment wrapText="1"/>
    </xf>
    <xf numFmtId="164" fontId="22" fillId="36" borderId="27" xfId="43" applyNumberFormat="1" applyFont="1" applyFill="1" applyBorder="1" applyAlignment="1">
      <alignment horizontal="center" vertical="center"/>
    </xf>
    <xf numFmtId="165" fontId="22" fillId="36" borderId="26" xfId="44" applyNumberFormat="1" applyFont="1" applyFill="1" applyBorder="1" applyAlignment="1">
      <alignment vertical="center"/>
    </xf>
    <xf numFmtId="6" fontId="19" fillId="33" borderId="19" xfId="0" applyNumberFormat="1" applyFont="1" applyFill="1" applyBorder="1" applyAlignment="1">
      <alignment horizontal="center" vertical="center" wrapText="1"/>
    </xf>
    <xf numFmtId="41" fontId="0" fillId="0" borderId="0" xfId="0" applyNumberFormat="1"/>
    <xf numFmtId="0" fontId="16" fillId="37" borderId="25" xfId="0" applyFont="1" applyFill="1" applyBorder="1" applyAlignment="1">
      <alignment horizontal="justify" vertical="justify"/>
    </xf>
    <xf numFmtId="0" fontId="0" fillId="0" borderId="0" xfId="0" applyAlignment="1">
      <alignment horizontal="left"/>
    </xf>
    <xf numFmtId="0" fontId="0" fillId="0" borderId="10" xfId="0" applyBorder="1" applyAlignment="1">
      <alignment horizontal="right" wrapText="1"/>
    </xf>
    <xf numFmtId="0" fontId="0" fillId="0" borderId="28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41" fontId="0" fillId="0" borderId="10" xfId="42" applyFont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41" fontId="16" fillId="33" borderId="10" xfId="42" applyFont="1" applyFill="1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3" fontId="0" fillId="0" borderId="10" xfId="0" applyNumberFormat="1" applyFill="1" applyBorder="1" applyAlignment="1">
      <alignment wrapText="1"/>
    </xf>
    <xf numFmtId="41" fontId="0" fillId="0" borderId="0" xfId="0" applyNumberFormat="1"/>
    <xf numFmtId="0" fontId="16" fillId="37" borderId="29" xfId="0" applyFont="1" applyFill="1" applyBorder="1" applyAlignment="1">
      <alignment horizontal="left" wrapText="1"/>
    </xf>
    <xf numFmtId="0" fontId="16" fillId="37" borderId="31" xfId="0" applyFont="1" applyFill="1" applyBorder="1" applyAlignment="1">
      <alignment horizontal="left" wrapText="1"/>
    </xf>
    <xf numFmtId="0" fontId="16" fillId="37" borderId="32" xfId="0" applyFont="1" applyFill="1" applyBorder="1" applyAlignment="1">
      <alignment horizontal="left" wrapText="1"/>
    </xf>
    <xf numFmtId="0" fontId="16" fillId="33" borderId="12" xfId="0" applyFont="1" applyFill="1" applyBorder="1" applyAlignment="1">
      <alignment horizontal="center"/>
    </xf>
    <xf numFmtId="0" fontId="16" fillId="33" borderId="30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3" fontId="22" fillId="33" borderId="23" xfId="44" applyNumberFormat="1" applyFont="1" applyFill="1" applyBorder="1" applyAlignment="1">
      <alignment horizontal="center" vertical="center"/>
    </xf>
    <xf numFmtId="3" fontId="22" fillId="33" borderId="26" xfId="44" applyNumberFormat="1" applyFont="1" applyFill="1" applyBorder="1" applyAlignment="1">
      <alignment horizontal="center" vertical="center"/>
    </xf>
    <xf numFmtId="0" fontId="22" fillId="33" borderId="23" xfId="44" applyFont="1" applyFill="1" applyBorder="1" applyAlignment="1">
      <alignment horizontal="center" vertical="center"/>
    </xf>
    <xf numFmtId="0" fontId="22" fillId="33" borderId="26" xfId="44" applyFont="1" applyFill="1" applyBorder="1" applyAlignment="1">
      <alignment horizontal="center" vertical="center"/>
    </xf>
    <xf numFmtId="3" fontId="22" fillId="33" borderId="23" xfId="44" applyNumberFormat="1" applyFont="1" applyFill="1" applyBorder="1" applyAlignment="1">
      <alignment horizontal="center" vertical="center" wrapText="1"/>
    </xf>
    <xf numFmtId="3" fontId="22" fillId="33" borderId="26" xfId="44" applyNumberFormat="1" applyFont="1" applyFill="1" applyBorder="1" applyAlignment="1">
      <alignment horizontal="center" vertical="center" wrapText="1"/>
    </xf>
    <xf numFmtId="164" fontId="22" fillId="33" borderId="24" xfId="43" applyNumberFormat="1" applyFont="1" applyFill="1" applyBorder="1" applyAlignment="1">
      <alignment horizontal="center" vertical="center" wrapText="1"/>
    </xf>
    <xf numFmtId="164" fontId="22" fillId="33" borderId="27" xfId="43" applyNumberFormat="1" applyFont="1" applyFill="1" applyBorder="1" applyAlignment="1">
      <alignment horizontal="center" vertical="center" wrapText="1"/>
    </xf>
    <xf numFmtId="165" fontId="22" fillId="33" borderId="25" xfId="44" applyNumberFormat="1" applyFont="1" applyFill="1" applyBorder="1" applyAlignment="1">
      <alignment horizontal="center" vertical="center" wrapText="1"/>
    </xf>
    <xf numFmtId="0" fontId="22" fillId="33" borderId="23" xfId="44" applyFont="1" applyFill="1" applyBorder="1" applyAlignment="1">
      <alignment horizontal="center" vertical="center" wrapText="1"/>
    </xf>
    <xf numFmtId="0" fontId="22" fillId="33" borderId="26" xfId="44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justify" vertical="center" wrapText="1"/>
    </xf>
    <xf numFmtId="0" fontId="19" fillId="33" borderId="22" xfId="0" applyFont="1" applyFill="1" applyBorder="1" applyAlignment="1">
      <alignment horizontal="justify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1" fontId="19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rmal 2" xfId="44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RowHeight="15" x14ac:dyDescent="0.25"/>
  <cols>
    <col min="1" max="1" width="6.85546875" style="3" customWidth="1"/>
    <col min="2" max="2" width="51.85546875" style="3" customWidth="1"/>
    <col min="3" max="3" width="10.85546875" customWidth="1"/>
    <col min="4" max="4" width="11.5703125" style="8" customWidth="1"/>
    <col min="5" max="5" width="3.42578125" customWidth="1"/>
    <col min="6" max="6" width="42.42578125" bestFit="1" customWidth="1"/>
    <col min="7" max="7" width="113.28515625" customWidth="1"/>
    <col min="8" max="8" width="37.28515625" customWidth="1"/>
    <col min="9" max="9" width="13.42578125" customWidth="1"/>
    <col min="10" max="10" width="42.7109375" bestFit="1" customWidth="1"/>
    <col min="11" max="11" width="26" bestFit="1" customWidth="1"/>
    <col min="12" max="12" width="62.42578125" customWidth="1"/>
    <col min="13" max="13" width="50.140625" customWidth="1"/>
  </cols>
  <sheetData>
    <row r="1" spans="1:13" s="4" customFormat="1" ht="35.25" customHeight="1" x14ac:dyDescent="0.25">
      <c r="A1" s="9" t="s">
        <v>47</v>
      </c>
      <c r="B1" s="9" t="s">
        <v>0</v>
      </c>
      <c r="C1" s="9" t="s">
        <v>77</v>
      </c>
      <c r="D1" s="10" t="s">
        <v>2</v>
      </c>
      <c r="E1" s="9" t="s">
        <v>1</v>
      </c>
      <c r="F1" s="9" t="s">
        <v>72</v>
      </c>
      <c r="G1" s="9" t="s">
        <v>4</v>
      </c>
      <c r="H1" s="9" t="s">
        <v>10</v>
      </c>
      <c r="I1" s="9" t="s">
        <v>3</v>
      </c>
      <c r="J1" s="68" t="s">
        <v>73</v>
      </c>
      <c r="K1" s="68" t="s">
        <v>74</v>
      </c>
      <c r="L1" s="68" t="s">
        <v>75</v>
      </c>
      <c r="M1" s="68" t="s">
        <v>76</v>
      </c>
    </row>
    <row r="2" spans="1:13" ht="30" customHeight="1" x14ac:dyDescent="0.25">
      <c r="A2" s="65">
        <v>1</v>
      </c>
      <c r="B2" s="11" t="s">
        <v>49</v>
      </c>
      <c r="C2" s="2">
        <v>44074</v>
      </c>
      <c r="D2" s="7">
        <v>84295700</v>
      </c>
      <c r="E2" s="1">
        <v>1</v>
      </c>
      <c r="F2" s="1" t="s">
        <v>87</v>
      </c>
      <c r="G2" s="5" t="s">
        <v>143</v>
      </c>
      <c r="H2" s="5" t="s">
        <v>88</v>
      </c>
      <c r="I2" s="17">
        <v>132523</v>
      </c>
      <c r="J2" s="5" t="s">
        <v>80</v>
      </c>
      <c r="K2" s="5" t="s">
        <v>81</v>
      </c>
      <c r="L2" s="5" t="s">
        <v>82</v>
      </c>
      <c r="M2" s="5" t="s">
        <v>84</v>
      </c>
    </row>
    <row r="3" spans="1:13" ht="30" customHeight="1" x14ac:dyDescent="0.25">
      <c r="A3" s="65">
        <v>2</v>
      </c>
      <c r="B3" s="70" t="s">
        <v>49</v>
      </c>
      <c r="C3" s="2">
        <v>44074</v>
      </c>
      <c r="D3" s="7">
        <v>90193000</v>
      </c>
      <c r="E3" s="1">
        <v>7</v>
      </c>
      <c r="F3" s="1" t="s">
        <v>12</v>
      </c>
      <c r="G3" s="66" t="s">
        <v>143</v>
      </c>
      <c r="H3" s="5" t="s">
        <v>89</v>
      </c>
      <c r="I3" s="17">
        <v>342205</v>
      </c>
      <c r="J3" s="5" t="s">
        <v>80</v>
      </c>
      <c r="K3" s="5" t="s">
        <v>81</v>
      </c>
      <c r="L3" s="5" t="s">
        <v>82</v>
      </c>
      <c r="M3" s="5" t="s">
        <v>84</v>
      </c>
    </row>
    <row r="4" spans="1:13" ht="30" customHeight="1" x14ac:dyDescent="0.25">
      <c r="A4" s="65">
        <v>3</v>
      </c>
      <c r="B4" s="70" t="s">
        <v>49</v>
      </c>
      <c r="C4" s="2">
        <v>44095</v>
      </c>
      <c r="D4" s="7">
        <v>84295700</v>
      </c>
      <c r="E4" s="1">
        <v>1</v>
      </c>
      <c r="F4" s="1" t="s">
        <v>87</v>
      </c>
      <c r="G4" s="5" t="s">
        <v>124</v>
      </c>
      <c r="H4" s="5" t="s">
        <v>88</v>
      </c>
      <c r="I4" s="17">
        <v>347545</v>
      </c>
      <c r="J4" s="5" t="s">
        <v>80</v>
      </c>
      <c r="K4" s="5" t="s">
        <v>81</v>
      </c>
      <c r="L4" s="60" t="s">
        <v>83</v>
      </c>
      <c r="M4" s="5" t="s">
        <v>85</v>
      </c>
    </row>
    <row r="5" spans="1:13" ht="30" customHeight="1" x14ac:dyDescent="0.25">
      <c r="A5" s="65">
        <v>4</v>
      </c>
      <c r="B5" s="11" t="s">
        <v>50</v>
      </c>
      <c r="C5" s="2">
        <v>44029</v>
      </c>
      <c r="D5" s="7">
        <v>84295700</v>
      </c>
      <c r="E5" s="1">
        <v>1</v>
      </c>
      <c r="F5" s="1" t="s">
        <v>87</v>
      </c>
      <c r="G5" s="5" t="s">
        <v>125</v>
      </c>
      <c r="H5" s="5" t="s">
        <v>90</v>
      </c>
      <c r="I5" s="17">
        <v>183398</v>
      </c>
      <c r="J5" s="5" t="s">
        <v>136</v>
      </c>
      <c r="K5" s="5" t="s">
        <v>81</v>
      </c>
      <c r="L5" s="5" t="s">
        <v>82</v>
      </c>
      <c r="M5" s="5" t="s">
        <v>84</v>
      </c>
    </row>
    <row r="6" spans="1:13" ht="30" customHeight="1" x14ac:dyDescent="0.25">
      <c r="A6" s="65">
        <v>5</v>
      </c>
      <c r="B6" s="11" t="s">
        <v>50</v>
      </c>
      <c r="C6" s="2">
        <v>44029</v>
      </c>
      <c r="D6" s="7">
        <v>84295700</v>
      </c>
      <c r="E6" s="1">
        <v>1</v>
      </c>
      <c r="F6" s="1" t="s">
        <v>87</v>
      </c>
      <c r="G6" s="5" t="s">
        <v>138</v>
      </c>
      <c r="H6" s="5" t="s">
        <v>90</v>
      </c>
      <c r="I6" s="17">
        <v>172535</v>
      </c>
      <c r="J6" s="66" t="s">
        <v>136</v>
      </c>
      <c r="K6" s="5" t="s">
        <v>81</v>
      </c>
      <c r="L6" s="5" t="s">
        <v>83</v>
      </c>
      <c r="M6" s="5" t="s">
        <v>85</v>
      </c>
    </row>
    <row r="7" spans="1:13" ht="30" customHeight="1" x14ac:dyDescent="0.25">
      <c r="A7" s="65">
        <v>6</v>
      </c>
      <c r="B7" s="11" t="s">
        <v>50</v>
      </c>
      <c r="C7" s="2">
        <v>44074</v>
      </c>
      <c r="D7" s="7">
        <v>76617440</v>
      </c>
      <c r="E7" s="59" t="s">
        <v>91</v>
      </c>
      <c r="F7" s="1" t="s">
        <v>119</v>
      </c>
      <c r="G7" s="5" t="s">
        <v>92</v>
      </c>
      <c r="H7" s="5" t="s">
        <v>93</v>
      </c>
      <c r="I7" s="17">
        <v>85680</v>
      </c>
      <c r="J7" s="66" t="s">
        <v>136</v>
      </c>
      <c r="K7" s="5" t="s">
        <v>137</v>
      </c>
      <c r="L7" s="5" t="s">
        <v>83</v>
      </c>
      <c r="M7" s="5" t="s">
        <v>85</v>
      </c>
    </row>
    <row r="8" spans="1:13" ht="30" customHeight="1" x14ac:dyDescent="0.25">
      <c r="A8" s="65">
        <v>7</v>
      </c>
      <c r="B8" s="11" t="s">
        <v>7</v>
      </c>
      <c r="C8" s="2">
        <v>44070</v>
      </c>
      <c r="D8" s="7">
        <v>84295700</v>
      </c>
      <c r="E8" s="1">
        <v>1</v>
      </c>
      <c r="F8" s="1" t="s">
        <v>87</v>
      </c>
      <c r="G8" s="5" t="s">
        <v>95</v>
      </c>
      <c r="H8" s="5" t="s">
        <v>94</v>
      </c>
      <c r="I8" s="17">
        <v>128828</v>
      </c>
      <c r="J8" s="66" t="s">
        <v>136</v>
      </c>
      <c r="K8" s="5" t="s">
        <v>81</v>
      </c>
      <c r="L8" s="5" t="s">
        <v>83</v>
      </c>
      <c r="M8" s="5" t="s">
        <v>85</v>
      </c>
    </row>
    <row r="9" spans="1:13" ht="30" customHeight="1" x14ac:dyDescent="0.25">
      <c r="A9" s="65">
        <v>8</v>
      </c>
      <c r="B9" s="11" t="s">
        <v>8</v>
      </c>
      <c r="C9" s="2">
        <v>44070</v>
      </c>
      <c r="D9" s="7">
        <v>77096893</v>
      </c>
      <c r="E9" s="1">
        <v>3</v>
      </c>
      <c r="F9" s="1" t="s">
        <v>116</v>
      </c>
      <c r="G9" s="5" t="s">
        <v>152</v>
      </c>
      <c r="H9" s="5" t="s">
        <v>96</v>
      </c>
      <c r="I9" s="17">
        <v>219626</v>
      </c>
      <c r="J9" s="5" t="s">
        <v>80</v>
      </c>
      <c r="K9" s="5" t="s">
        <v>81</v>
      </c>
      <c r="L9" s="5" t="s">
        <v>83</v>
      </c>
      <c r="M9" s="5" t="s">
        <v>85</v>
      </c>
    </row>
    <row r="10" spans="1:13" ht="30" customHeight="1" x14ac:dyDescent="0.25">
      <c r="A10" s="65">
        <v>9</v>
      </c>
      <c r="B10" s="11" t="s">
        <v>8</v>
      </c>
      <c r="C10" s="2">
        <v>44102</v>
      </c>
      <c r="D10" s="7">
        <v>90193000</v>
      </c>
      <c r="E10" s="1">
        <v>7</v>
      </c>
      <c r="F10" s="1" t="s">
        <v>12</v>
      </c>
      <c r="G10" s="5" t="s">
        <v>153</v>
      </c>
      <c r="H10" s="16" t="s">
        <v>9</v>
      </c>
      <c r="I10" s="17">
        <v>630303</v>
      </c>
      <c r="J10" s="16" t="s">
        <v>80</v>
      </c>
      <c r="K10" s="16" t="s">
        <v>81</v>
      </c>
      <c r="L10" s="16" t="s">
        <v>82</v>
      </c>
      <c r="M10" s="16" t="s">
        <v>84</v>
      </c>
    </row>
    <row r="11" spans="1:13" ht="30" customHeight="1" x14ac:dyDescent="0.25">
      <c r="A11" s="65">
        <v>10</v>
      </c>
      <c r="B11" s="11" t="s">
        <v>8</v>
      </c>
      <c r="C11" s="2">
        <v>44102</v>
      </c>
      <c r="D11" s="7">
        <v>90193000</v>
      </c>
      <c r="E11" s="1">
        <v>7</v>
      </c>
      <c r="F11" s="1" t="s">
        <v>12</v>
      </c>
      <c r="G11" s="5" t="s">
        <v>141</v>
      </c>
      <c r="H11" s="5" t="s">
        <v>9</v>
      </c>
      <c r="I11" s="17">
        <v>412422</v>
      </c>
      <c r="J11" s="5" t="s">
        <v>80</v>
      </c>
      <c r="K11" s="5" t="s">
        <v>81</v>
      </c>
      <c r="L11" s="5" t="s">
        <v>82</v>
      </c>
      <c r="M11" s="5" t="s">
        <v>84</v>
      </c>
    </row>
    <row r="12" spans="1:13" ht="30" customHeight="1" x14ac:dyDescent="0.25">
      <c r="A12" s="65">
        <v>11</v>
      </c>
      <c r="B12" s="11" t="s">
        <v>8</v>
      </c>
      <c r="C12" s="2">
        <v>44103</v>
      </c>
      <c r="D12" s="7">
        <v>81535500</v>
      </c>
      <c r="E12" s="1">
        <v>8</v>
      </c>
      <c r="F12" s="1" t="s">
        <v>117</v>
      </c>
      <c r="G12" s="5" t="s">
        <v>142</v>
      </c>
      <c r="H12" s="5" t="s">
        <v>97</v>
      </c>
      <c r="I12" s="17">
        <v>142800</v>
      </c>
      <c r="J12" s="5" t="s">
        <v>80</v>
      </c>
      <c r="K12" s="5" t="s">
        <v>81</v>
      </c>
      <c r="L12" s="5" t="s">
        <v>82</v>
      </c>
      <c r="M12" s="5" t="s">
        <v>84</v>
      </c>
    </row>
    <row r="13" spans="1:13" ht="30" customHeight="1" x14ac:dyDescent="0.25">
      <c r="A13" s="65">
        <v>12</v>
      </c>
      <c r="B13" s="11" t="s">
        <v>8</v>
      </c>
      <c r="C13" s="2">
        <v>44103</v>
      </c>
      <c r="D13" s="7">
        <v>81535500</v>
      </c>
      <c r="E13" s="1">
        <v>8</v>
      </c>
      <c r="F13" s="1" t="s">
        <v>117</v>
      </c>
      <c r="G13" s="5" t="s">
        <v>141</v>
      </c>
      <c r="H13" s="5" t="s">
        <v>97</v>
      </c>
      <c r="I13" s="17">
        <v>57120</v>
      </c>
      <c r="J13" s="5" t="s">
        <v>80</v>
      </c>
      <c r="K13" s="5" t="s">
        <v>81</v>
      </c>
      <c r="L13" s="5" t="s">
        <v>82</v>
      </c>
      <c r="M13" s="5" t="s">
        <v>84</v>
      </c>
    </row>
    <row r="14" spans="1:13" ht="30" customHeight="1" x14ac:dyDescent="0.25">
      <c r="A14" s="65">
        <v>13</v>
      </c>
      <c r="B14" s="11" t="s">
        <v>11</v>
      </c>
      <c r="C14" s="2">
        <v>44043</v>
      </c>
      <c r="D14" s="7">
        <v>96546100</v>
      </c>
      <c r="E14" s="1">
        <v>0</v>
      </c>
      <c r="F14" s="1" t="s">
        <v>98</v>
      </c>
      <c r="G14" s="5" t="s">
        <v>139</v>
      </c>
      <c r="H14" s="66" t="s">
        <v>134</v>
      </c>
      <c r="I14" s="17">
        <v>68972</v>
      </c>
      <c r="J14" s="5" t="s">
        <v>80</v>
      </c>
      <c r="K14" s="5" t="s">
        <v>81</v>
      </c>
      <c r="L14" s="5" t="s">
        <v>83</v>
      </c>
      <c r="M14" s="5" t="s">
        <v>85</v>
      </c>
    </row>
    <row r="15" spans="1:13" ht="30" customHeight="1" x14ac:dyDescent="0.25">
      <c r="A15" s="65">
        <v>14</v>
      </c>
      <c r="B15" s="11" t="s">
        <v>11</v>
      </c>
      <c r="C15" s="2">
        <v>44074</v>
      </c>
      <c r="D15" s="7">
        <v>96546100</v>
      </c>
      <c r="E15" s="1">
        <v>0</v>
      </c>
      <c r="F15" s="1" t="s">
        <v>98</v>
      </c>
      <c r="G15" s="5" t="s">
        <v>140</v>
      </c>
      <c r="H15" s="66" t="s">
        <v>134</v>
      </c>
      <c r="I15" s="17">
        <v>68972</v>
      </c>
      <c r="J15" s="5" t="s">
        <v>80</v>
      </c>
      <c r="K15" s="5" t="s">
        <v>81</v>
      </c>
      <c r="L15" s="5" t="s">
        <v>83</v>
      </c>
      <c r="M15" s="5" t="s">
        <v>85</v>
      </c>
    </row>
    <row r="16" spans="1:13" ht="30" customHeight="1" x14ac:dyDescent="0.25">
      <c r="A16" s="65">
        <v>15</v>
      </c>
      <c r="B16" s="11" t="s">
        <v>11</v>
      </c>
      <c r="C16" s="2">
        <v>44104</v>
      </c>
      <c r="D16" s="7">
        <v>96546100</v>
      </c>
      <c r="E16" s="1">
        <v>0</v>
      </c>
      <c r="F16" s="1" t="s">
        <v>98</v>
      </c>
      <c r="G16" s="66" t="s">
        <v>140</v>
      </c>
      <c r="H16" s="5" t="s">
        <v>134</v>
      </c>
      <c r="I16" s="17">
        <v>68972</v>
      </c>
      <c r="J16" s="5" t="s">
        <v>80</v>
      </c>
      <c r="K16" s="5" t="s">
        <v>81</v>
      </c>
      <c r="L16" s="5" t="s">
        <v>83</v>
      </c>
      <c r="M16" s="5" t="s">
        <v>85</v>
      </c>
    </row>
    <row r="17" spans="1:13" ht="30" customHeight="1" x14ac:dyDescent="0.25">
      <c r="A17" s="65">
        <v>16</v>
      </c>
      <c r="B17" s="11" t="s">
        <v>99</v>
      </c>
      <c r="C17" s="2">
        <v>44041</v>
      </c>
      <c r="D17" s="7">
        <v>76564940</v>
      </c>
      <c r="E17" s="1">
        <v>4</v>
      </c>
      <c r="F17" s="1" t="s">
        <v>100</v>
      </c>
      <c r="G17" s="5" t="s">
        <v>101</v>
      </c>
      <c r="H17" s="5" t="s">
        <v>100</v>
      </c>
      <c r="I17" s="17">
        <v>153304</v>
      </c>
      <c r="J17" s="5" t="s">
        <v>80</v>
      </c>
      <c r="K17" s="5" t="s">
        <v>81</v>
      </c>
      <c r="L17" s="5" t="s">
        <v>83</v>
      </c>
      <c r="M17" s="5" t="s">
        <v>85</v>
      </c>
    </row>
    <row r="18" spans="1:13" ht="30" customHeight="1" x14ac:dyDescent="0.25">
      <c r="A18" s="65">
        <v>17</v>
      </c>
      <c r="B18" s="11" t="s">
        <v>57</v>
      </c>
      <c r="C18" s="2">
        <v>44062</v>
      </c>
      <c r="D18" s="7">
        <v>87778800</v>
      </c>
      <c r="E18" s="1">
        <v>8</v>
      </c>
      <c r="F18" s="1" t="s">
        <v>118</v>
      </c>
      <c r="G18" s="5" t="s">
        <v>102</v>
      </c>
      <c r="H18" s="5" t="s">
        <v>103</v>
      </c>
      <c r="I18" s="17">
        <v>360667</v>
      </c>
      <c r="J18" s="5" t="s">
        <v>80</v>
      </c>
      <c r="K18" s="5" t="s">
        <v>81</v>
      </c>
      <c r="L18" s="5" t="s">
        <v>83</v>
      </c>
      <c r="M18" s="5" t="s">
        <v>85</v>
      </c>
    </row>
    <row r="19" spans="1:13" ht="30" customHeight="1" x14ac:dyDescent="0.25">
      <c r="A19" s="65">
        <v>18</v>
      </c>
      <c r="B19" s="11" t="s">
        <v>57</v>
      </c>
      <c r="C19" s="2">
        <v>44074</v>
      </c>
      <c r="D19" s="7">
        <v>76564940</v>
      </c>
      <c r="E19" s="1">
        <v>4</v>
      </c>
      <c r="F19" s="1" t="s">
        <v>105</v>
      </c>
      <c r="G19" s="5" t="s">
        <v>102</v>
      </c>
      <c r="H19" s="5" t="s">
        <v>106</v>
      </c>
      <c r="I19" s="17">
        <v>413745</v>
      </c>
      <c r="J19" s="5" t="s">
        <v>80</v>
      </c>
      <c r="K19" s="5" t="s">
        <v>81</v>
      </c>
      <c r="L19" s="5" t="s">
        <v>83</v>
      </c>
      <c r="M19" s="5" t="s">
        <v>85</v>
      </c>
    </row>
    <row r="20" spans="1:13" ht="30" customHeight="1" x14ac:dyDescent="0.25">
      <c r="A20" s="65">
        <v>19</v>
      </c>
      <c r="B20" s="70" t="s">
        <v>123</v>
      </c>
      <c r="C20" s="2">
        <v>44054</v>
      </c>
      <c r="D20" s="7">
        <v>85732200</v>
      </c>
      <c r="E20" s="1">
        <v>2</v>
      </c>
      <c r="F20" s="1" t="s">
        <v>107</v>
      </c>
      <c r="G20" s="5" t="s">
        <v>149</v>
      </c>
      <c r="H20" s="5" t="s">
        <v>108</v>
      </c>
      <c r="I20" s="17">
        <v>7500</v>
      </c>
      <c r="J20" s="5" t="s">
        <v>136</v>
      </c>
      <c r="K20" s="5" t="s">
        <v>81</v>
      </c>
      <c r="L20" s="5" t="s">
        <v>145</v>
      </c>
      <c r="M20" s="5" t="s">
        <v>104</v>
      </c>
    </row>
    <row r="21" spans="1:13" ht="30" customHeight="1" x14ac:dyDescent="0.25">
      <c r="A21" s="65">
        <v>20</v>
      </c>
      <c r="B21" s="70" t="s">
        <v>123</v>
      </c>
      <c r="C21" s="2">
        <v>44054</v>
      </c>
      <c r="D21" s="7">
        <v>76000759</v>
      </c>
      <c r="E21" s="1">
        <v>5</v>
      </c>
      <c r="F21" s="1" t="s">
        <v>109</v>
      </c>
      <c r="G21" s="66" t="s">
        <v>149</v>
      </c>
      <c r="H21" s="5" t="s">
        <v>110</v>
      </c>
      <c r="I21" s="17">
        <v>5000</v>
      </c>
      <c r="J21" s="5" t="s">
        <v>136</v>
      </c>
      <c r="K21" s="5" t="s">
        <v>81</v>
      </c>
      <c r="L21" s="5" t="s">
        <v>145</v>
      </c>
      <c r="M21" s="5" t="s">
        <v>104</v>
      </c>
    </row>
    <row r="22" spans="1:13" ht="30" customHeight="1" x14ac:dyDescent="0.25">
      <c r="A22" s="65">
        <v>21</v>
      </c>
      <c r="B22" s="70" t="s">
        <v>123</v>
      </c>
      <c r="C22" s="2">
        <v>44054</v>
      </c>
      <c r="D22" s="7">
        <v>85732200</v>
      </c>
      <c r="E22" s="1">
        <v>2</v>
      </c>
      <c r="F22" s="1" t="s">
        <v>107</v>
      </c>
      <c r="G22" s="66" t="s">
        <v>149</v>
      </c>
      <c r="H22" s="5" t="s">
        <v>108</v>
      </c>
      <c r="I22" s="17">
        <v>7500</v>
      </c>
      <c r="J22" s="5" t="s">
        <v>136</v>
      </c>
      <c r="K22" s="5" t="s">
        <v>81</v>
      </c>
      <c r="L22" s="5" t="s">
        <v>145</v>
      </c>
      <c r="M22" s="5" t="s">
        <v>104</v>
      </c>
    </row>
    <row r="23" spans="1:13" ht="30" customHeight="1" x14ac:dyDescent="0.25">
      <c r="A23" s="65">
        <v>22</v>
      </c>
      <c r="B23" s="70" t="s">
        <v>123</v>
      </c>
      <c r="C23" s="2">
        <v>44104</v>
      </c>
      <c r="D23" s="7">
        <v>85732200</v>
      </c>
      <c r="E23" s="1">
        <v>2</v>
      </c>
      <c r="F23" s="1" t="s">
        <v>107</v>
      </c>
      <c r="G23" s="66" t="s">
        <v>149</v>
      </c>
      <c r="H23" s="5" t="s">
        <v>108</v>
      </c>
      <c r="I23" s="17">
        <v>7500</v>
      </c>
      <c r="J23" s="5" t="s">
        <v>136</v>
      </c>
      <c r="K23" s="5" t="s">
        <v>81</v>
      </c>
      <c r="L23" s="5" t="s">
        <v>145</v>
      </c>
      <c r="M23" s="5" t="s">
        <v>104</v>
      </c>
    </row>
    <row r="24" spans="1:13" ht="30" customHeight="1" x14ac:dyDescent="0.25">
      <c r="A24" s="65">
        <v>23</v>
      </c>
      <c r="B24" s="11" t="s">
        <v>112</v>
      </c>
      <c r="C24" s="2">
        <v>44026</v>
      </c>
      <c r="D24" s="7">
        <v>90193000</v>
      </c>
      <c r="E24" s="1">
        <v>7</v>
      </c>
      <c r="F24" s="1" t="s">
        <v>12</v>
      </c>
      <c r="G24" s="66" t="s">
        <v>127</v>
      </c>
      <c r="H24" s="5" t="s">
        <v>9</v>
      </c>
      <c r="I24" s="17">
        <v>342205</v>
      </c>
      <c r="J24" s="5" t="s">
        <v>80</v>
      </c>
      <c r="K24" s="5" t="s">
        <v>81</v>
      </c>
      <c r="L24" s="5" t="s">
        <v>83</v>
      </c>
      <c r="M24" s="5" t="s">
        <v>85</v>
      </c>
    </row>
    <row r="25" spans="1:13" ht="30" customHeight="1" x14ac:dyDescent="0.25">
      <c r="A25" s="65">
        <v>24</v>
      </c>
      <c r="B25" s="70" t="s">
        <v>112</v>
      </c>
      <c r="C25" s="2">
        <v>44055</v>
      </c>
      <c r="D25" s="7">
        <v>90193000</v>
      </c>
      <c r="E25" s="1">
        <v>7</v>
      </c>
      <c r="F25" s="1" t="s">
        <v>12</v>
      </c>
      <c r="G25" s="66" t="s">
        <v>127</v>
      </c>
      <c r="H25" s="5" t="s">
        <v>9</v>
      </c>
      <c r="I25" s="17">
        <v>342206</v>
      </c>
      <c r="J25" s="5" t="s">
        <v>80</v>
      </c>
      <c r="K25" s="5" t="s">
        <v>81</v>
      </c>
      <c r="L25" s="5" t="s">
        <v>83</v>
      </c>
      <c r="M25" s="5" t="s">
        <v>85</v>
      </c>
    </row>
    <row r="26" spans="1:13" ht="30" customHeight="1" x14ac:dyDescent="0.25">
      <c r="A26" s="65">
        <v>25</v>
      </c>
      <c r="B26" s="70" t="s">
        <v>112</v>
      </c>
      <c r="C26" s="2">
        <v>44089</v>
      </c>
      <c r="D26" s="7">
        <v>90193000</v>
      </c>
      <c r="E26" s="1">
        <v>7</v>
      </c>
      <c r="F26" s="1" t="s">
        <v>12</v>
      </c>
      <c r="G26" s="66" t="s">
        <v>127</v>
      </c>
      <c r="H26" s="5" t="s">
        <v>9</v>
      </c>
      <c r="I26" s="17">
        <v>522991</v>
      </c>
      <c r="J26" s="5" t="s">
        <v>80</v>
      </c>
      <c r="K26" s="5" t="s">
        <v>81</v>
      </c>
      <c r="L26" s="5" t="s">
        <v>83</v>
      </c>
      <c r="M26" s="5" t="s">
        <v>85</v>
      </c>
    </row>
    <row r="27" spans="1:13" ht="30" customHeight="1" x14ac:dyDescent="0.25">
      <c r="A27" s="65">
        <v>26</v>
      </c>
      <c r="B27" s="70" t="s">
        <v>120</v>
      </c>
      <c r="C27" s="2">
        <v>44035</v>
      </c>
      <c r="D27" s="7">
        <v>90193000</v>
      </c>
      <c r="E27" s="1">
        <v>7</v>
      </c>
      <c r="F27" s="1" t="s">
        <v>12</v>
      </c>
      <c r="G27" s="5" t="s">
        <v>126</v>
      </c>
      <c r="H27" s="5" t="s">
        <v>9</v>
      </c>
      <c r="I27" s="17">
        <v>342205</v>
      </c>
      <c r="J27" s="5" t="s">
        <v>80</v>
      </c>
      <c r="K27" s="5" t="s">
        <v>81</v>
      </c>
      <c r="L27" s="5" t="s">
        <v>83</v>
      </c>
      <c r="M27" s="5" t="s">
        <v>85</v>
      </c>
    </row>
    <row r="28" spans="1:13" ht="30" customHeight="1" x14ac:dyDescent="0.25">
      <c r="A28" s="65">
        <v>27</v>
      </c>
      <c r="B28" s="70" t="s">
        <v>120</v>
      </c>
      <c r="C28" s="2">
        <v>44022</v>
      </c>
      <c r="D28" s="7">
        <v>90193000</v>
      </c>
      <c r="E28" s="1">
        <v>7</v>
      </c>
      <c r="F28" s="1" t="s">
        <v>12</v>
      </c>
      <c r="G28" s="5" t="s">
        <v>128</v>
      </c>
      <c r="H28" s="5" t="s">
        <v>9</v>
      </c>
      <c r="I28" s="17">
        <v>342205</v>
      </c>
      <c r="J28" s="5" t="s">
        <v>80</v>
      </c>
      <c r="K28" s="5" t="s">
        <v>81</v>
      </c>
      <c r="L28" s="5" t="s">
        <v>83</v>
      </c>
      <c r="M28" s="5" t="s">
        <v>85</v>
      </c>
    </row>
    <row r="29" spans="1:13" ht="30" customHeight="1" x14ac:dyDescent="0.25">
      <c r="A29" s="65">
        <v>28</v>
      </c>
      <c r="B29" s="70" t="s">
        <v>121</v>
      </c>
      <c r="C29" s="2">
        <v>44043</v>
      </c>
      <c r="D29" s="7">
        <v>90193000</v>
      </c>
      <c r="E29" s="1">
        <v>7</v>
      </c>
      <c r="F29" s="1" t="s">
        <v>12</v>
      </c>
      <c r="G29" s="5" t="s">
        <v>154</v>
      </c>
      <c r="H29" s="5" t="s">
        <v>9</v>
      </c>
      <c r="I29" s="17">
        <v>342206</v>
      </c>
      <c r="J29" s="5" t="s">
        <v>80</v>
      </c>
      <c r="K29" s="5" t="s">
        <v>81</v>
      </c>
      <c r="L29" s="5" t="s">
        <v>83</v>
      </c>
      <c r="M29" s="5" t="s">
        <v>85</v>
      </c>
    </row>
    <row r="30" spans="1:13" ht="30" customHeight="1" x14ac:dyDescent="0.25">
      <c r="A30" s="65">
        <v>29</v>
      </c>
      <c r="B30" s="70" t="s">
        <v>121</v>
      </c>
      <c r="C30" s="2">
        <v>44054</v>
      </c>
      <c r="D30" s="7">
        <v>90193000</v>
      </c>
      <c r="E30" s="1">
        <v>7</v>
      </c>
      <c r="F30" s="1" t="s">
        <v>12</v>
      </c>
      <c r="G30" s="5" t="s">
        <v>155</v>
      </c>
      <c r="H30" s="5" t="s">
        <v>9</v>
      </c>
      <c r="I30" s="17">
        <v>342206</v>
      </c>
      <c r="J30" s="5" t="s">
        <v>80</v>
      </c>
      <c r="K30" s="5" t="s">
        <v>81</v>
      </c>
      <c r="L30" s="5" t="s">
        <v>83</v>
      </c>
      <c r="M30" s="5" t="s">
        <v>85</v>
      </c>
    </row>
    <row r="31" spans="1:13" ht="30" customHeight="1" x14ac:dyDescent="0.25">
      <c r="A31" s="65">
        <v>30</v>
      </c>
      <c r="B31" s="70" t="s">
        <v>121</v>
      </c>
      <c r="C31" s="2">
        <v>44067</v>
      </c>
      <c r="D31" s="7">
        <v>90193000</v>
      </c>
      <c r="E31" s="1">
        <v>7</v>
      </c>
      <c r="F31" s="1" t="s">
        <v>12</v>
      </c>
      <c r="G31" s="5" t="s">
        <v>156</v>
      </c>
      <c r="H31" s="5" t="s">
        <v>9</v>
      </c>
      <c r="I31" s="17">
        <v>509420</v>
      </c>
      <c r="J31" s="5" t="s">
        <v>80</v>
      </c>
      <c r="K31" s="5" t="s">
        <v>81</v>
      </c>
      <c r="L31" s="5" t="s">
        <v>83</v>
      </c>
      <c r="M31" s="5" t="s">
        <v>85</v>
      </c>
    </row>
    <row r="32" spans="1:13" ht="30" customHeight="1" x14ac:dyDescent="0.25">
      <c r="A32" s="65">
        <v>31</v>
      </c>
      <c r="B32" s="70" t="s">
        <v>121</v>
      </c>
      <c r="C32" s="2">
        <v>44096</v>
      </c>
      <c r="D32" s="7">
        <v>90193000</v>
      </c>
      <c r="E32" s="1">
        <v>7</v>
      </c>
      <c r="F32" s="1" t="s">
        <v>12</v>
      </c>
      <c r="G32" s="5" t="s">
        <v>157</v>
      </c>
      <c r="H32" s="5" t="s">
        <v>9</v>
      </c>
      <c r="I32" s="17">
        <v>666737</v>
      </c>
      <c r="J32" s="5" t="s">
        <v>80</v>
      </c>
      <c r="K32" s="5" t="s">
        <v>81</v>
      </c>
      <c r="L32" s="5" t="s">
        <v>82</v>
      </c>
      <c r="M32" s="5" t="s">
        <v>84</v>
      </c>
    </row>
    <row r="33" spans="1:13" ht="30" customHeight="1" x14ac:dyDescent="0.25">
      <c r="A33" s="65">
        <v>32</v>
      </c>
      <c r="B33" s="70" t="s">
        <v>111</v>
      </c>
      <c r="C33" s="64">
        <v>44083</v>
      </c>
      <c r="D33" s="67">
        <v>76510964</v>
      </c>
      <c r="E33" s="63">
        <v>7</v>
      </c>
      <c r="F33" s="63" t="s">
        <v>115</v>
      </c>
      <c r="G33" s="66" t="s">
        <v>132</v>
      </c>
      <c r="H33" s="66" t="s">
        <v>133</v>
      </c>
      <c r="I33" s="71">
        <v>104262</v>
      </c>
      <c r="J33" s="66" t="s">
        <v>80</v>
      </c>
      <c r="K33" s="66" t="s">
        <v>122</v>
      </c>
      <c r="L33" s="66" t="s">
        <v>144</v>
      </c>
      <c r="M33" s="66" t="s">
        <v>151</v>
      </c>
    </row>
    <row r="34" spans="1:13" ht="30" customHeight="1" x14ac:dyDescent="0.25">
      <c r="A34" s="65">
        <v>33</v>
      </c>
      <c r="B34" s="70" t="s">
        <v>111</v>
      </c>
      <c r="C34" s="64">
        <v>44060</v>
      </c>
      <c r="D34" s="67">
        <v>90193000</v>
      </c>
      <c r="E34" s="63">
        <v>7</v>
      </c>
      <c r="F34" s="63" t="s">
        <v>12</v>
      </c>
      <c r="G34" s="66" t="s">
        <v>129</v>
      </c>
      <c r="H34" s="66" t="s">
        <v>9</v>
      </c>
      <c r="I34" s="71">
        <v>522991</v>
      </c>
      <c r="J34" s="66" t="s">
        <v>80</v>
      </c>
      <c r="K34" s="66" t="s">
        <v>81</v>
      </c>
      <c r="L34" s="66" t="s">
        <v>82</v>
      </c>
      <c r="M34" s="66" t="s">
        <v>84</v>
      </c>
    </row>
    <row r="35" spans="1:13" ht="30" customHeight="1" x14ac:dyDescent="0.25">
      <c r="A35" s="65">
        <v>34</v>
      </c>
      <c r="B35" s="70" t="s">
        <v>111</v>
      </c>
      <c r="C35" s="64">
        <v>44060</v>
      </c>
      <c r="D35" s="67">
        <v>90193000</v>
      </c>
      <c r="E35" s="63">
        <v>7</v>
      </c>
      <c r="F35" s="63" t="s">
        <v>12</v>
      </c>
      <c r="G35" s="66" t="s">
        <v>130</v>
      </c>
      <c r="H35" s="66" t="s">
        <v>9</v>
      </c>
      <c r="I35" s="71">
        <v>522991</v>
      </c>
      <c r="J35" s="66" t="s">
        <v>80</v>
      </c>
      <c r="K35" s="66" t="s">
        <v>81</v>
      </c>
      <c r="L35" s="66" t="s">
        <v>82</v>
      </c>
      <c r="M35" s="66" t="s">
        <v>84</v>
      </c>
    </row>
    <row r="36" spans="1:13" ht="30" customHeight="1" x14ac:dyDescent="0.25">
      <c r="A36" s="65">
        <v>35</v>
      </c>
      <c r="B36" s="70" t="s">
        <v>111</v>
      </c>
      <c r="C36" s="64">
        <v>44104</v>
      </c>
      <c r="D36" s="67">
        <v>90193000</v>
      </c>
      <c r="E36" s="63">
        <v>7</v>
      </c>
      <c r="F36" s="63" t="s">
        <v>12</v>
      </c>
      <c r="G36" s="66" t="s">
        <v>131</v>
      </c>
      <c r="H36" s="66" t="s">
        <v>9</v>
      </c>
      <c r="I36" s="71">
        <v>342206</v>
      </c>
      <c r="J36" s="66" t="s">
        <v>80</v>
      </c>
      <c r="K36" s="66" t="s">
        <v>81</v>
      </c>
      <c r="L36" s="66" t="s">
        <v>83</v>
      </c>
      <c r="M36" s="66" t="s">
        <v>85</v>
      </c>
    </row>
    <row r="37" spans="1:13" ht="30" customHeight="1" x14ac:dyDescent="0.25">
      <c r="A37" s="65">
        <v>36</v>
      </c>
      <c r="B37" s="11" t="s">
        <v>113</v>
      </c>
      <c r="C37" s="2">
        <v>44042</v>
      </c>
      <c r="D37" s="7">
        <v>90193000</v>
      </c>
      <c r="E37" s="1">
        <v>7</v>
      </c>
      <c r="F37" s="1" t="s">
        <v>12</v>
      </c>
      <c r="G37" s="1" t="s">
        <v>158</v>
      </c>
      <c r="H37" s="1" t="s">
        <v>9</v>
      </c>
      <c r="I37" s="17">
        <v>509420</v>
      </c>
      <c r="J37" s="1" t="s">
        <v>80</v>
      </c>
      <c r="K37" s="1" t="s">
        <v>81</v>
      </c>
      <c r="L37" s="1" t="s">
        <v>82</v>
      </c>
      <c r="M37" s="1" t="s">
        <v>84</v>
      </c>
    </row>
    <row r="38" spans="1:13" ht="30" x14ac:dyDescent="0.25">
      <c r="A38" s="65">
        <v>37</v>
      </c>
      <c r="B38" s="70" t="s">
        <v>113</v>
      </c>
      <c r="C38" s="2">
        <v>44056</v>
      </c>
      <c r="D38" s="7">
        <v>76201828</v>
      </c>
      <c r="E38" s="1">
        <v>4</v>
      </c>
      <c r="F38" s="1" t="s">
        <v>114</v>
      </c>
      <c r="G38" s="5" t="s">
        <v>147</v>
      </c>
      <c r="H38" s="5" t="s">
        <v>148</v>
      </c>
      <c r="I38" s="17">
        <f>33617500+13447000</f>
        <v>47064500</v>
      </c>
      <c r="J38" s="5" t="s">
        <v>135</v>
      </c>
      <c r="K38" s="5" t="s">
        <v>122</v>
      </c>
      <c r="L38" s="66" t="s">
        <v>146</v>
      </c>
      <c r="M38" s="5" t="s">
        <v>84</v>
      </c>
    </row>
    <row r="39" spans="1:13" ht="30" customHeight="1" x14ac:dyDescent="0.25">
      <c r="A39" s="65">
        <v>38</v>
      </c>
      <c r="B39" s="70" t="s">
        <v>113</v>
      </c>
      <c r="C39" s="2">
        <v>44074</v>
      </c>
      <c r="D39" s="7">
        <v>90193000</v>
      </c>
      <c r="E39" s="1">
        <v>7</v>
      </c>
      <c r="F39" s="1" t="s">
        <v>12</v>
      </c>
      <c r="G39" s="5" t="s">
        <v>86</v>
      </c>
      <c r="H39" s="1" t="s">
        <v>9</v>
      </c>
      <c r="I39" s="17">
        <v>194435</v>
      </c>
      <c r="J39" s="5" t="s">
        <v>80</v>
      </c>
      <c r="K39" s="1" t="s">
        <v>81</v>
      </c>
      <c r="L39" s="5" t="s">
        <v>83</v>
      </c>
      <c r="M39" s="5" t="s">
        <v>85</v>
      </c>
    </row>
    <row r="40" spans="1:13" x14ac:dyDescent="0.25">
      <c r="I40" s="69">
        <f>SUM(I2:I39)</f>
        <v>57030303</v>
      </c>
    </row>
    <row r="41" spans="1:13" x14ac:dyDescent="0.25">
      <c r="I41" s="72"/>
    </row>
    <row r="42" spans="1:13" ht="33" customHeight="1" x14ac:dyDescent="0.25">
      <c r="A42" s="57" t="s">
        <v>79</v>
      </c>
      <c r="B42" s="73" t="s">
        <v>150</v>
      </c>
      <c r="C42" s="74"/>
      <c r="D42" s="74"/>
      <c r="E42" s="74"/>
      <c r="F42" s="75"/>
      <c r="G42" s="62"/>
      <c r="I42" s="72"/>
      <c r="J42" s="61"/>
    </row>
    <row r="43" spans="1:13" x14ac:dyDescent="0.25">
      <c r="G43" s="62"/>
    </row>
    <row r="44" spans="1:13" x14ac:dyDescent="0.25">
      <c r="G44" s="62"/>
    </row>
    <row r="45" spans="1:13" x14ac:dyDescent="0.25">
      <c r="G45" s="97"/>
    </row>
    <row r="46" spans="1:13" x14ac:dyDescent="0.25">
      <c r="B46" s="58"/>
      <c r="G46" s="62"/>
    </row>
    <row r="47" spans="1:13" x14ac:dyDescent="0.25">
      <c r="B47" s="58"/>
    </row>
    <row r="48" spans="1:13" x14ac:dyDescent="0.25">
      <c r="A48"/>
      <c r="B48"/>
      <c r="D48"/>
    </row>
    <row r="49" spans="1:4" x14ac:dyDescent="0.25">
      <c r="A49"/>
      <c r="B49"/>
      <c r="D49"/>
    </row>
    <row r="50" spans="1:4" x14ac:dyDescent="0.25">
      <c r="A50"/>
      <c r="B50"/>
      <c r="D50"/>
    </row>
    <row r="51" spans="1:4" x14ac:dyDescent="0.25">
      <c r="A51"/>
      <c r="B51"/>
      <c r="D51"/>
    </row>
    <row r="52" spans="1:4" x14ac:dyDescent="0.25">
      <c r="A52"/>
      <c r="B52"/>
      <c r="D52"/>
    </row>
    <row r="53" spans="1:4" x14ac:dyDescent="0.25">
      <c r="A53"/>
      <c r="B53"/>
      <c r="D53"/>
    </row>
    <row r="54" spans="1:4" x14ac:dyDescent="0.25">
      <c r="A54"/>
      <c r="B54"/>
      <c r="D54"/>
    </row>
    <row r="55" spans="1:4" x14ac:dyDescent="0.25">
      <c r="A55"/>
      <c r="B55"/>
      <c r="D55"/>
    </row>
    <row r="56" spans="1:4" x14ac:dyDescent="0.25">
      <c r="A56"/>
      <c r="B56"/>
      <c r="D56"/>
    </row>
    <row r="57" spans="1:4" x14ac:dyDescent="0.25">
      <c r="A57"/>
      <c r="B57"/>
      <c r="D57"/>
    </row>
    <row r="58" spans="1:4" x14ac:dyDescent="0.25">
      <c r="A58"/>
      <c r="B58"/>
      <c r="D58"/>
    </row>
    <row r="59" spans="1:4" x14ac:dyDescent="0.25">
      <c r="A59"/>
      <c r="B59"/>
      <c r="D59"/>
    </row>
    <row r="60" spans="1:4" x14ac:dyDescent="0.25">
      <c r="A60"/>
      <c r="B60"/>
      <c r="D60"/>
    </row>
    <row r="61" spans="1:4" x14ac:dyDescent="0.25">
      <c r="A61"/>
      <c r="B61"/>
      <c r="D61"/>
    </row>
    <row r="62" spans="1:4" x14ac:dyDescent="0.25">
      <c r="A62"/>
      <c r="B62"/>
      <c r="D62"/>
    </row>
    <row r="63" spans="1:4" x14ac:dyDescent="0.25">
      <c r="A63"/>
      <c r="B63"/>
      <c r="D63"/>
    </row>
    <row r="64" spans="1:4" x14ac:dyDescent="0.25">
      <c r="A64"/>
      <c r="B64"/>
      <c r="D64"/>
    </row>
    <row r="65" spans="1:4" x14ac:dyDescent="0.25">
      <c r="A65"/>
      <c r="B65"/>
      <c r="D65"/>
    </row>
    <row r="66" spans="1:4" x14ac:dyDescent="0.25">
      <c r="A66"/>
      <c r="B66"/>
      <c r="D66"/>
    </row>
    <row r="67" spans="1:4" x14ac:dyDescent="0.25">
      <c r="A67"/>
      <c r="B67"/>
      <c r="D67"/>
    </row>
    <row r="68" spans="1:4" x14ac:dyDescent="0.25">
      <c r="A68"/>
      <c r="B68"/>
      <c r="D68"/>
    </row>
    <row r="69" spans="1:4" x14ac:dyDescent="0.25">
      <c r="A69"/>
      <c r="B69"/>
      <c r="D69"/>
    </row>
    <row r="70" spans="1:4" x14ac:dyDescent="0.25">
      <c r="A70"/>
      <c r="B70"/>
      <c r="D70"/>
    </row>
    <row r="71" spans="1:4" x14ac:dyDescent="0.25">
      <c r="A71"/>
      <c r="B71"/>
      <c r="D71"/>
    </row>
    <row r="72" spans="1:4" x14ac:dyDescent="0.25">
      <c r="A72"/>
      <c r="B72"/>
      <c r="D72"/>
    </row>
    <row r="73" spans="1:4" x14ac:dyDescent="0.25">
      <c r="A73"/>
      <c r="B73"/>
      <c r="D73"/>
    </row>
    <row r="74" spans="1:4" x14ac:dyDescent="0.25">
      <c r="A74"/>
      <c r="B74"/>
      <c r="D74"/>
    </row>
    <row r="75" spans="1:4" x14ac:dyDescent="0.25">
      <c r="A75"/>
      <c r="B75"/>
      <c r="D75"/>
    </row>
    <row r="76" spans="1:4" x14ac:dyDescent="0.25">
      <c r="A76"/>
      <c r="B76"/>
      <c r="D76"/>
    </row>
    <row r="77" spans="1:4" x14ac:dyDescent="0.25">
      <c r="A77"/>
      <c r="B77"/>
      <c r="D77"/>
    </row>
    <row r="78" spans="1:4" x14ac:dyDescent="0.25">
      <c r="A78"/>
      <c r="B78"/>
      <c r="D78"/>
    </row>
    <row r="79" spans="1:4" x14ac:dyDescent="0.25">
      <c r="A79"/>
      <c r="B79"/>
      <c r="D79"/>
    </row>
    <row r="80" spans="1:4" x14ac:dyDescent="0.25">
      <c r="A80"/>
      <c r="B80"/>
      <c r="D80"/>
    </row>
    <row r="81" spans="1:4" x14ac:dyDescent="0.25">
      <c r="A81"/>
      <c r="B81"/>
      <c r="D81"/>
    </row>
    <row r="82" spans="1:4" x14ac:dyDescent="0.25">
      <c r="A82"/>
      <c r="B82"/>
      <c r="D82"/>
    </row>
    <row r="83" spans="1:4" x14ac:dyDescent="0.25">
      <c r="A83"/>
      <c r="B83"/>
      <c r="D83"/>
    </row>
    <row r="84" spans="1:4" x14ac:dyDescent="0.25">
      <c r="A84"/>
      <c r="B84"/>
      <c r="D84"/>
    </row>
    <row r="85" spans="1:4" x14ac:dyDescent="0.25">
      <c r="A85"/>
      <c r="B85"/>
      <c r="D85"/>
    </row>
    <row r="86" spans="1:4" x14ac:dyDescent="0.25">
      <c r="A86"/>
      <c r="B86"/>
      <c r="D86"/>
    </row>
    <row r="87" spans="1:4" x14ac:dyDescent="0.25">
      <c r="A87"/>
      <c r="B87"/>
      <c r="D87"/>
    </row>
    <row r="88" spans="1:4" x14ac:dyDescent="0.25">
      <c r="A88"/>
      <c r="B88"/>
      <c r="D88"/>
    </row>
    <row r="89" spans="1:4" x14ac:dyDescent="0.25">
      <c r="A89"/>
      <c r="B89"/>
      <c r="D89"/>
    </row>
    <row r="90" spans="1:4" x14ac:dyDescent="0.25">
      <c r="A90"/>
      <c r="B90"/>
      <c r="D90"/>
    </row>
    <row r="91" spans="1:4" x14ac:dyDescent="0.25">
      <c r="A91"/>
      <c r="B91"/>
      <c r="D91"/>
    </row>
    <row r="92" spans="1:4" x14ac:dyDescent="0.25">
      <c r="A92"/>
      <c r="B92"/>
      <c r="D92"/>
    </row>
    <row r="93" spans="1:4" x14ac:dyDescent="0.25">
      <c r="A93"/>
      <c r="B93"/>
      <c r="D93"/>
    </row>
    <row r="94" spans="1:4" x14ac:dyDescent="0.25">
      <c r="A94"/>
      <c r="B94"/>
      <c r="D94"/>
    </row>
    <row r="95" spans="1:4" x14ac:dyDescent="0.25">
      <c r="A95"/>
      <c r="B95"/>
      <c r="D95"/>
    </row>
    <row r="96" spans="1:4" x14ac:dyDescent="0.25">
      <c r="A96"/>
      <c r="B96"/>
      <c r="D96"/>
    </row>
    <row r="97" spans="1:4" x14ac:dyDescent="0.25">
      <c r="A97"/>
      <c r="B97"/>
      <c r="D97"/>
    </row>
    <row r="98" spans="1:4" x14ac:dyDescent="0.25">
      <c r="A98"/>
      <c r="B98"/>
      <c r="D98"/>
    </row>
    <row r="99" spans="1:4" x14ac:dyDescent="0.25">
      <c r="A99"/>
      <c r="B99"/>
      <c r="D99"/>
    </row>
    <row r="100" spans="1:4" x14ac:dyDescent="0.25">
      <c r="A100"/>
      <c r="B100"/>
      <c r="D100"/>
    </row>
    <row r="101" spans="1:4" x14ac:dyDescent="0.25">
      <c r="A101"/>
      <c r="B101"/>
      <c r="D101"/>
    </row>
    <row r="102" spans="1:4" x14ac:dyDescent="0.25">
      <c r="A102"/>
      <c r="B102"/>
      <c r="D102"/>
    </row>
    <row r="103" spans="1:4" x14ac:dyDescent="0.25">
      <c r="A103"/>
      <c r="B103"/>
      <c r="D103"/>
    </row>
    <row r="104" spans="1:4" x14ac:dyDescent="0.25">
      <c r="A104"/>
      <c r="B104"/>
      <c r="D104"/>
    </row>
    <row r="105" spans="1:4" x14ac:dyDescent="0.25">
      <c r="A105"/>
      <c r="B105"/>
      <c r="D105"/>
    </row>
    <row r="106" spans="1:4" x14ac:dyDescent="0.25">
      <c r="A106"/>
      <c r="B106"/>
      <c r="D106"/>
    </row>
    <row r="107" spans="1:4" x14ac:dyDescent="0.25">
      <c r="A107"/>
      <c r="B107"/>
      <c r="D107"/>
    </row>
  </sheetData>
  <mergeCells count="1">
    <mergeCell ref="B42:F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zoomScale="85" zoomScaleNormal="85" workbookViewId="0">
      <selection activeCell="E23" sqref="E23"/>
    </sheetView>
  </sheetViews>
  <sheetFormatPr baseColWidth="10" defaultRowHeight="15" x14ac:dyDescent="0.25"/>
  <cols>
    <col min="1" max="1" width="4.28515625" customWidth="1"/>
    <col min="2" max="2" width="49.42578125" bestFit="1" customWidth="1"/>
    <col min="3" max="3" width="12.42578125" customWidth="1"/>
    <col min="4" max="4" width="12.140625" customWidth="1"/>
    <col min="5" max="5" width="11.7109375" customWidth="1"/>
    <col min="6" max="6" width="11.85546875" hidden="1" customWidth="1"/>
    <col min="7" max="7" width="16" customWidth="1"/>
    <col min="9" max="9" width="13.140625" customWidth="1"/>
  </cols>
  <sheetData>
    <row r="2" spans="2:10" ht="15.75" thickBot="1" x14ac:dyDescent="0.3"/>
    <row r="3" spans="2:10" ht="15.75" thickBot="1" x14ac:dyDescent="0.3">
      <c r="C3" s="76" t="s">
        <v>65</v>
      </c>
      <c r="D3" s="77"/>
      <c r="E3" s="77"/>
      <c r="F3" s="77"/>
      <c r="G3" s="78"/>
    </row>
    <row r="4" spans="2:10" ht="24" customHeight="1" thickBot="1" x14ac:dyDescent="0.3">
      <c r="B4" s="40" t="s">
        <v>6</v>
      </c>
      <c r="C4" s="41" t="s">
        <v>66</v>
      </c>
      <c r="D4" s="41" t="s">
        <v>67</v>
      </c>
      <c r="E4" s="41" t="s">
        <v>68</v>
      </c>
      <c r="F4" s="41" t="s">
        <v>69</v>
      </c>
      <c r="G4" s="41" t="s">
        <v>71</v>
      </c>
    </row>
    <row r="5" spans="2:10" x14ac:dyDescent="0.25">
      <c r="B5" s="12" t="s">
        <v>48</v>
      </c>
      <c r="C5" s="13">
        <v>370316</v>
      </c>
      <c r="D5" s="13">
        <v>370316</v>
      </c>
      <c r="E5" s="13">
        <v>0</v>
      </c>
      <c r="F5" s="13"/>
      <c r="G5" s="13">
        <f>SUM(C5:F5)</f>
        <v>740632</v>
      </c>
    </row>
    <row r="6" spans="2:10" x14ac:dyDescent="0.25">
      <c r="B6" s="14" t="s">
        <v>49</v>
      </c>
      <c r="C6" s="15">
        <v>0</v>
      </c>
      <c r="D6" s="15">
        <v>921844</v>
      </c>
      <c r="E6" s="15">
        <v>822273</v>
      </c>
      <c r="F6" s="15"/>
      <c r="G6" s="13">
        <f t="shared" ref="G6:G24" si="0">SUM(C6:F6)</f>
        <v>1744117</v>
      </c>
      <c r="J6" s="8"/>
    </row>
    <row r="7" spans="2:10" x14ac:dyDescent="0.25">
      <c r="B7" s="14" t="s">
        <v>50</v>
      </c>
      <c r="C7" s="15">
        <v>0</v>
      </c>
      <c r="D7" s="15">
        <v>387296</v>
      </c>
      <c r="E7" s="15">
        <v>441613</v>
      </c>
      <c r="F7" s="15"/>
      <c r="G7" s="13">
        <f t="shared" si="0"/>
        <v>828909</v>
      </c>
      <c r="J7" s="8"/>
    </row>
    <row r="8" spans="2:10" x14ac:dyDescent="0.25">
      <c r="B8" s="14" t="s">
        <v>7</v>
      </c>
      <c r="C8" s="15">
        <v>235447</v>
      </c>
      <c r="D8" s="15">
        <v>386484</v>
      </c>
      <c r="E8" s="15">
        <v>128828</v>
      </c>
      <c r="F8" s="15"/>
      <c r="G8" s="13">
        <f t="shared" si="0"/>
        <v>750759</v>
      </c>
      <c r="J8" s="8"/>
    </row>
    <row r="9" spans="2:10" x14ac:dyDescent="0.25">
      <c r="B9" s="14" t="s">
        <v>51</v>
      </c>
      <c r="C9" s="15">
        <v>0</v>
      </c>
      <c r="D9" s="15">
        <v>0</v>
      </c>
      <c r="E9" s="15">
        <v>0</v>
      </c>
      <c r="F9" s="15"/>
      <c r="G9" s="13">
        <f t="shared" si="0"/>
        <v>0</v>
      </c>
      <c r="J9" s="8"/>
    </row>
    <row r="10" spans="2:10" x14ac:dyDescent="0.25">
      <c r="B10" s="14" t="s">
        <v>52</v>
      </c>
      <c r="C10" s="15">
        <v>130748</v>
      </c>
      <c r="D10" s="15">
        <v>603701</v>
      </c>
      <c r="E10" s="15">
        <v>0</v>
      </c>
      <c r="F10" s="15"/>
      <c r="G10" s="13">
        <f t="shared" si="0"/>
        <v>734449</v>
      </c>
      <c r="J10" s="8"/>
    </row>
    <row r="11" spans="2:10" x14ac:dyDescent="0.25">
      <c r="B11" s="14" t="s">
        <v>53</v>
      </c>
      <c r="C11" s="15">
        <v>0</v>
      </c>
      <c r="D11" s="15">
        <v>0</v>
      </c>
      <c r="E11" s="15">
        <v>0</v>
      </c>
      <c r="F11" s="15"/>
      <c r="G11" s="13">
        <f t="shared" si="0"/>
        <v>0</v>
      </c>
      <c r="J11" s="8"/>
    </row>
    <row r="12" spans="2:10" x14ac:dyDescent="0.25">
      <c r="B12" s="14" t="s">
        <v>8</v>
      </c>
      <c r="C12" s="15">
        <v>630303</v>
      </c>
      <c r="D12" s="15">
        <v>0</v>
      </c>
      <c r="E12" s="15">
        <v>1462271</v>
      </c>
      <c r="F12" s="15"/>
      <c r="G12" s="13">
        <f t="shared" si="0"/>
        <v>2092574</v>
      </c>
      <c r="J12" s="8"/>
    </row>
    <row r="13" spans="2:10" x14ac:dyDescent="0.25">
      <c r="B13" s="14" t="s">
        <v>11</v>
      </c>
      <c r="C13" s="15">
        <v>190546</v>
      </c>
      <c r="D13" s="15">
        <v>167505</v>
      </c>
      <c r="E13" s="15">
        <v>206916</v>
      </c>
      <c r="F13" s="15"/>
      <c r="G13" s="13">
        <f t="shared" si="0"/>
        <v>564967</v>
      </c>
      <c r="J13" s="8"/>
    </row>
    <row r="14" spans="2:10" x14ac:dyDescent="0.25">
      <c r="B14" s="14" t="s">
        <v>54</v>
      </c>
      <c r="C14" s="15">
        <v>879896</v>
      </c>
      <c r="D14" s="15">
        <v>0</v>
      </c>
      <c r="E14" s="15">
        <v>153304</v>
      </c>
      <c r="F14" s="15"/>
      <c r="G14" s="13">
        <f t="shared" si="0"/>
        <v>1033200</v>
      </c>
      <c r="J14" s="8"/>
    </row>
    <row r="15" spans="2:10" x14ac:dyDescent="0.25">
      <c r="B15" s="14" t="s">
        <v>55</v>
      </c>
      <c r="C15" s="15">
        <v>0</v>
      </c>
      <c r="D15" s="15">
        <v>0</v>
      </c>
      <c r="E15" s="15">
        <v>0</v>
      </c>
      <c r="F15" s="15"/>
      <c r="G15" s="13">
        <f t="shared" si="0"/>
        <v>0</v>
      </c>
      <c r="J15" s="8"/>
    </row>
    <row r="16" spans="2:10" x14ac:dyDescent="0.25">
      <c r="B16" s="14" t="s">
        <v>56</v>
      </c>
      <c r="C16" s="15">
        <v>317057</v>
      </c>
      <c r="D16" s="15">
        <v>39753</v>
      </c>
      <c r="E16" s="15">
        <v>0</v>
      </c>
      <c r="F16" s="15"/>
      <c r="G16" s="13">
        <f t="shared" si="0"/>
        <v>356810</v>
      </c>
      <c r="J16" s="8"/>
    </row>
    <row r="17" spans="2:10" x14ac:dyDescent="0.25">
      <c r="B17" s="14" t="s">
        <v>57</v>
      </c>
      <c r="C17" s="15">
        <v>0</v>
      </c>
      <c r="D17" s="15">
        <v>533166</v>
      </c>
      <c r="E17" s="15">
        <v>774412</v>
      </c>
      <c r="F17" s="15"/>
      <c r="G17" s="13">
        <f t="shared" si="0"/>
        <v>1307578</v>
      </c>
      <c r="J17" s="8"/>
    </row>
    <row r="18" spans="2:10" x14ac:dyDescent="0.25">
      <c r="B18" s="14" t="s">
        <v>58</v>
      </c>
      <c r="C18" s="15">
        <v>19992</v>
      </c>
      <c r="D18" s="15">
        <v>19992</v>
      </c>
      <c r="E18" s="15">
        <v>0</v>
      </c>
      <c r="F18" s="15"/>
      <c r="G18" s="13">
        <f t="shared" si="0"/>
        <v>39984</v>
      </c>
      <c r="J18" s="8"/>
    </row>
    <row r="19" spans="2:10" x14ac:dyDescent="0.25">
      <c r="B19" s="14" t="s">
        <v>59</v>
      </c>
      <c r="C19" s="15">
        <v>0</v>
      </c>
      <c r="D19" s="15">
        <v>36890</v>
      </c>
      <c r="E19" s="15">
        <v>27500</v>
      </c>
      <c r="F19" s="15"/>
      <c r="G19" s="13">
        <f t="shared" si="0"/>
        <v>64390</v>
      </c>
      <c r="J19" s="56"/>
    </row>
    <row r="20" spans="2:10" x14ac:dyDescent="0.25">
      <c r="B20" s="14" t="s">
        <v>60</v>
      </c>
      <c r="C20" s="15">
        <v>432598</v>
      </c>
      <c r="D20" s="15">
        <v>603702</v>
      </c>
      <c r="E20" s="15">
        <v>1207402</v>
      </c>
      <c r="F20" s="15"/>
      <c r="G20" s="13">
        <f t="shared" si="0"/>
        <v>2243702</v>
      </c>
    </row>
    <row r="21" spans="2:10" x14ac:dyDescent="0.25">
      <c r="B21" s="14" t="s">
        <v>61</v>
      </c>
      <c r="C21" s="15">
        <v>1076655</v>
      </c>
      <c r="D21" s="15">
        <v>522991</v>
      </c>
      <c r="E21" s="15">
        <v>684410</v>
      </c>
      <c r="F21" s="15"/>
      <c r="G21" s="13">
        <f t="shared" si="0"/>
        <v>2284056</v>
      </c>
    </row>
    <row r="22" spans="2:10" x14ac:dyDescent="0.25">
      <c r="B22" s="14" t="s">
        <v>62</v>
      </c>
      <c r="C22" s="15">
        <v>995944</v>
      </c>
      <c r="D22" s="15">
        <v>502909</v>
      </c>
      <c r="E22" s="15">
        <v>1860569</v>
      </c>
      <c r="F22" s="15"/>
      <c r="G22" s="13">
        <f t="shared" si="0"/>
        <v>3359422</v>
      </c>
    </row>
    <row r="23" spans="2:10" x14ac:dyDescent="0.25">
      <c r="B23" s="14" t="s">
        <v>63</v>
      </c>
      <c r="C23" s="15">
        <v>905553</v>
      </c>
      <c r="D23" s="15">
        <v>846726</v>
      </c>
      <c r="E23" s="15">
        <f>1388188+104262</f>
        <v>1492450</v>
      </c>
      <c r="F23" s="15"/>
      <c r="G23" s="13">
        <f t="shared" si="0"/>
        <v>3244729</v>
      </c>
    </row>
    <row r="24" spans="2:10" ht="15.75" thickBot="1" x14ac:dyDescent="0.3">
      <c r="B24" s="14" t="s">
        <v>64</v>
      </c>
      <c r="C24" s="15">
        <v>8007372</v>
      </c>
      <c r="D24" s="15">
        <v>3903091</v>
      </c>
      <c r="E24" s="15">
        <v>47768355</v>
      </c>
      <c r="F24" s="15"/>
      <c r="G24" s="13">
        <f t="shared" si="0"/>
        <v>59678818</v>
      </c>
    </row>
    <row r="25" spans="2:10" ht="15.75" thickBot="1" x14ac:dyDescent="0.3">
      <c r="B25" s="40" t="s">
        <v>70</v>
      </c>
      <c r="C25" s="42">
        <f>SUM(C5:C24)</f>
        <v>14192427</v>
      </c>
      <c r="D25" s="42">
        <f t="shared" ref="D25:F25" si="1">SUM(D5:D24)</f>
        <v>9846366</v>
      </c>
      <c r="E25" s="42">
        <f t="shared" si="1"/>
        <v>57030303</v>
      </c>
      <c r="F25" s="42">
        <f t="shared" si="1"/>
        <v>0</v>
      </c>
      <c r="G25" s="42">
        <f>SUM(G5:G24)</f>
        <v>81069096</v>
      </c>
    </row>
    <row r="26" spans="2:10" x14ac:dyDescent="0.25">
      <c r="G26" s="56"/>
    </row>
    <row r="27" spans="2:10" x14ac:dyDescent="0.25">
      <c r="C27" s="6"/>
      <c r="D27" s="6"/>
      <c r="E27" s="6"/>
      <c r="G27" s="6"/>
    </row>
    <row r="28" spans="2:10" x14ac:dyDescent="0.25">
      <c r="E28" s="6"/>
      <c r="G28" s="6"/>
    </row>
  </sheetData>
  <mergeCells count="1">
    <mergeCell ref="C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21"/>
  <sheetViews>
    <sheetView zoomScale="70" zoomScaleNormal="70" workbookViewId="0">
      <selection activeCell="A13" sqref="A13"/>
    </sheetView>
  </sheetViews>
  <sheetFormatPr baseColWidth="10" defaultRowHeight="15" x14ac:dyDescent="0.25"/>
  <cols>
    <col min="1" max="1" width="5.7109375" bestFit="1" customWidth="1"/>
    <col min="2" max="2" width="5" bestFit="1" customWidth="1"/>
    <col min="3" max="3" width="5.42578125" bestFit="1" customWidth="1"/>
    <col min="4" max="4" width="7.140625" hidden="1" customWidth="1"/>
    <col min="5" max="5" width="34.42578125" bestFit="1" customWidth="1"/>
    <col min="7" max="7" width="12.7109375" customWidth="1"/>
    <col min="9" max="12" width="11.42578125" customWidth="1"/>
    <col min="13" max="13" width="13.42578125" customWidth="1"/>
    <col min="14" max="14" width="15.7109375" customWidth="1"/>
    <col min="15" max="17" width="11.42578125" hidden="1" customWidth="1"/>
    <col min="18" max="18" width="17.28515625" customWidth="1"/>
    <col min="19" max="19" width="14" customWidth="1"/>
    <col min="21" max="21" width="14.7109375" customWidth="1"/>
  </cols>
  <sheetData>
    <row r="5" spans="1:26" s="22" customFormat="1" ht="14.25" customHeight="1" x14ac:dyDescent="0.2">
      <c r="A5" s="81" t="s">
        <v>17</v>
      </c>
      <c r="B5" s="81" t="s">
        <v>18</v>
      </c>
      <c r="C5" s="81" t="s">
        <v>19</v>
      </c>
      <c r="D5" s="45"/>
      <c r="E5" s="81" t="s">
        <v>20</v>
      </c>
      <c r="F5" s="79" t="s">
        <v>21</v>
      </c>
      <c r="G5" s="79" t="s">
        <v>22</v>
      </c>
      <c r="H5" s="79" t="s">
        <v>23</v>
      </c>
      <c r="I5" s="79" t="s">
        <v>24</v>
      </c>
      <c r="J5" s="79" t="s">
        <v>25</v>
      </c>
      <c r="K5" s="79" t="s">
        <v>26</v>
      </c>
      <c r="L5" s="79" t="s">
        <v>27</v>
      </c>
      <c r="M5" s="79" t="s">
        <v>28</v>
      </c>
      <c r="N5" s="79" t="s">
        <v>29</v>
      </c>
      <c r="O5" s="79" t="s">
        <v>30</v>
      </c>
      <c r="P5" s="79" t="s">
        <v>31</v>
      </c>
      <c r="Q5" s="79" t="s">
        <v>32</v>
      </c>
      <c r="R5" s="88" t="s">
        <v>33</v>
      </c>
      <c r="S5" s="83" t="s">
        <v>34</v>
      </c>
      <c r="T5" s="85" t="s">
        <v>35</v>
      </c>
      <c r="U5" s="87" t="s">
        <v>36</v>
      </c>
      <c r="V5" s="21"/>
      <c r="W5" s="21"/>
      <c r="Y5" s="23"/>
    </row>
    <row r="6" spans="1:26" s="22" customFormat="1" ht="14.25" x14ac:dyDescent="0.2">
      <c r="A6" s="82"/>
      <c r="B6" s="82"/>
      <c r="C6" s="82"/>
      <c r="D6" s="46"/>
      <c r="E6" s="82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9"/>
      <c r="S6" s="84"/>
      <c r="T6" s="86"/>
      <c r="U6" s="87"/>
      <c r="V6" s="21"/>
      <c r="W6" s="21"/>
      <c r="Y6" s="23"/>
    </row>
    <row r="7" spans="1:26" s="22" customFormat="1" ht="14.25" x14ac:dyDescent="0.2">
      <c r="A7" s="47">
        <v>22</v>
      </c>
      <c r="B7" s="48" t="s">
        <v>37</v>
      </c>
      <c r="C7" s="48" t="s">
        <v>38</v>
      </c>
      <c r="D7" s="49"/>
      <c r="E7" s="50" t="s">
        <v>15</v>
      </c>
      <c r="F7" s="51">
        <f>SUM(F8:F11)</f>
        <v>8579608</v>
      </c>
      <c r="G7" s="51">
        <f>SUM(G8:G11)</f>
        <v>2403250</v>
      </c>
      <c r="H7" s="51">
        <f>SUM(H8:H11)</f>
        <v>3209569</v>
      </c>
      <c r="I7" s="51">
        <f>SUM(I8:I11)</f>
        <v>1958267</v>
      </c>
      <c r="J7" s="51">
        <f t="shared" ref="J7:Q7" si="0">SUM(J8:J11)</f>
        <v>5868592</v>
      </c>
      <c r="K7" s="51">
        <f t="shared" si="0"/>
        <v>2019507</v>
      </c>
      <c r="L7" s="51">
        <f t="shared" si="0"/>
        <v>2456450</v>
      </c>
      <c r="M7" s="51">
        <f t="shared" si="0"/>
        <v>51375257</v>
      </c>
      <c r="N7" s="51">
        <f>SUM(N8:N11)</f>
        <v>3198596</v>
      </c>
      <c r="O7" s="51">
        <f t="shared" si="0"/>
        <v>0</v>
      </c>
      <c r="P7" s="51">
        <f t="shared" si="0"/>
        <v>0</v>
      </c>
      <c r="Q7" s="51">
        <f t="shared" si="0"/>
        <v>0</v>
      </c>
      <c r="R7" s="51">
        <f>SUM(R8:R11)</f>
        <v>81069096</v>
      </c>
      <c r="S7" s="52">
        <f>SUM(S8:S11)</f>
        <v>398390000</v>
      </c>
      <c r="T7" s="53">
        <f>+R7/S7</f>
        <v>0.20349179447275284</v>
      </c>
      <c r="U7" s="54">
        <f>SUM(U8:U11)</f>
        <v>317320904</v>
      </c>
      <c r="V7" s="24"/>
      <c r="W7" s="24"/>
      <c r="X7" s="24"/>
      <c r="Y7" s="23"/>
      <c r="Z7" s="25"/>
    </row>
    <row r="8" spans="1:26" s="22" customFormat="1" ht="14.25" x14ac:dyDescent="0.2">
      <c r="A8" s="26" t="s">
        <v>38</v>
      </c>
      <c r="B8" s="27" t="s">
        <v>38</v>
      </c>
      <c r="C8" s="27" t="s">
        <v>39</v>
      </c>
      <c r="D8" s="28"/>
      <c r="E8" s="28" t="s">
        <v>40</v>
      </c>
      <c r="F8" s="29">
        <v>8579608</v>
      </c>
      <c r="G8" s="29">
        <v>2403250</v>
      </c>
      <c r="H8" s="29">
        <f>3209569-416500</f>
        <v>2793069</v>
      </c>
      <c r="I8" s="30">
        <v>1797564</v>
      </c>
      <c r="J8" s="31">
        <v>2307707</v>
      </c>
      <c r="K8" s="32">
        <v>1434277</v>
      </c>
      <c r="L8" s="32">
        <v>2456450</v>
      </c>
      <c r="M8" s="32">
        <v>51270995</v>
      </c>
      <c r="N8" s="33">
        <v>3198596</v>
      </c>
      <c r="O8" s="33"/>
      <c r="P8" s="29"/>
      <c r="Q8" s="29"/>
      <c r="R8" s="34">
        <f>SUM(F8:Q8)</f>
        <v>76241516</v>
      </c>
      <c r="S8" s="35">
        <v>260273500</v>
      </c>
      <c r="T8" s="36">
        <f>+R8/S8</f>
        <v>0.29292846179115428</v>
      </c>
      <c r="U8" s="37">
        <f>+S8-R8</f>
        <v>184031984</v>
      </c>
      <c r="V8" s="24"/>
      <c r="W8" s="24"/>
      <c r="X8" s="24"/>
      <c r="Y8" s="23"/>
      <c r="Z8" s="25"/>
    </row>
    <row r="9" spans="1:26" s="22" customFormat="1" ht="14.25" x14ac:dyDescent="0.2">
      <c r="A9" s="26" t="s">
        <v>38</v>
      </c>
      <c r="B9" s="27" t="s">
        <v>38</v>
      </c>
      <c r="C9" s="27" t="s">
        <v>41</v>
      </c>
      <c r="D9" s="28"/>
      <c r="E9" s="28" t="s">
        <v>42</v>
      </c>
      <c r="F9" s="29">
        <v>0</v>
      </c>
      <c r="G9" s="29">
        <v>0</v>
      </c>
      <c r="H9" s="29">
        <v>0</v>
      </c>
      <c r="I9" s="32">
        <v>0</v>
      </c>
      <c r="J9" s="31">
        <v>3560885</v>
      </c>
      <c r="K9" s="32">
        <v>585230</v>
      </c>
      <c r="L9" s="32">
        <v>0</v>
      </c>
      <c r="M9" s="32">
        <v>104262</v>
      </c>
      <c r="N9" s="33">
        <v>0</v>
      </c>
      <c r="O9" s="33"/>
      <c r="P9" s="29"/>
      <c r="Q9" s="29"/>
      <c r="R9" s="34">
        <f>SUM(F9:Q9)</f>
        <v>4250377</v>
      </c>
      <c r="S9" s="35">
        <v>57950000</v>
      </c>
      <c r="T9" s="36">
        <f>+R9/S9</f>
        <v>7.3345591026747189E-2</v>
      </c>
      <c r="U9" s="37">
        <f>+S9-R9</f>
        <v>53699623</v>
      </c>
      <c r="V9" s="24"/>
      <c r="W9" s="24"/>
      <c r="X9" s="24"/>
      <c r="Y9" s="23"/>
      <c r="Z9" s="25"/>
    </row>
    <row r="10" spans="1:26" s="22" customFormat="1" ht="14.25" x14ac:dyDescent="0.2">
      <c r="A10" s="26" t="s">
        <v>38</v>
      </c>
      <c r="B10" s="27" t="s">
        <v>38</v>
      </c>
      <c r="C10" s="27" t="s">
        <v>43</v>
      </c>
      <c r="D10" s="28"/>
      <c r="E10" s="28" t="s">
        <v>44</v>
      </c>
      <c r="F10" s="29">
        <v>0</v>
      </c>
      <c r="G10" s="29">
        <v>0</v>
      </c>
      <c r="H10" s="29">
        <v>0</v>
      </c>
      <c r="I10" s="32">
        <v>0</v>
      </c>
      <c r="J10" s="38">
        <v>0</v>
      </c>
      <c r="K10" s="39">
        <v>0</v>
      </c>
      <c r="L10" s="29">
        <v>0</v>
      </c>
      <c r="M10" s="32">
        <v>0</v>
      </c>
      <c r="N10" s="33">
        <v>0</v>
      </c>
      <c r="O10" s="33"/>
      <c r="P10" s="29"/>
      <c r="Q10" s="29"/>
      <c r="R10" s="34">
        <f>SUM(F10:Q10)</f>
        <v>0</v>
      </c>
      <c r="S10" s="35">
        <v>4450000</v>
      </c>
      <c r="T10" s="36">
        <f>+R10/S10</f>
        <v>0</v>
      </c>
      <c r="U10" s="37">
        <f>+S10-R10</f>
        <v>4450000</v>
      </c>
      <c r="V10" s="24"/>
      <c r="W10" s="24"/>
      <c r="X10" s="24"/>
      <c r="Y10" s="23"/>
      <c r="Z10" s="25"/>
    </row>
    <row r="11" spans="1:26" s="22" customFormat="1" ht="14.25" x14ac:dyDescent="0.2">
      <c r="A11" s="26" t="s">
        <v>38</v>
      </c>
      <c r="B11" s="27" t="s">
        <v>38</v>
      </c>
      <c r="C11" s="27" t="s">
        <v>45</v>
      </c>
      <c r="D11" s="28"/>
      <c r="E11" s="28" t="s">
        <v>46</v>
      </c>
      <c r="F11" s="29">
        <v>0</v>
      </c>
      <c r="G11" s="29">
        <v>0</v>
      </c>
      <c r="H11" s="29">
        <v>416500</v>
      </c>
      <c r="I11" s="32">
        <v>160703</v>
      </c>
      <c r="J11" s="31">
        <v>0</v>
      </c>
      <c r="K11" s="32">
        <v>0</v>
      </c>
      <c r="L11" s="29">
        <v>0</v>
      </c>
      <c r="M11" s="32">
        <v>0</v>
      </c>
      <c r="N11" s="33">
        <v>0</v>
      </c>
      <c r="O11" s="33"/>
      <c r="P11" s="29"/>
      <c r="Q11" s="29"/>
      <c r="R11" s="34">
        <f>SUM(F11:Q11)</f>
        <v>577203</v>
      </c>
      <c r="S11" s="35">
        <v>75716500</v>
      </c>
      <c r="T11" s="36">
        <f>+R11/S11</f>
        <v>7.6232129060376536E-3</v>
      </c>
      <c r="U11" s="37">
        <f>+S11-R11</f>
        <v>75139297</v>
      </c>
      <c r="V11" s="24"/>
      <c r="W11" s="24"/>
      <c r="X11" s="24"/>
      <c r="Y11" s="23"/>
      <c r="Z11" s="25"/>
    </row>
    <row r="21" spans="6:19" x14ac:dyDescent="0.25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</sheetData>
  <mergeCells count="20">
    <mergeCell ref="S5:S6"/>
    <mergeCell ref="T5:T6"/>
    <mergeCell ref="U5:U6"/>
    <mergeCell ref="M5:M6"/>
    <mergeCell ref="N5:N6"/>
    <mergeCell ref="O5:O6"/>
    <mergeCell ref="P5:P6"/>
    <mergeCell ref="Q5:Q6"/>
    <mergeCell ref="R5:R6"/>
    <mergeCell ref="L5:L6"/>
    <mergeCell ref="A5:A6"/>
    <mergeCell ref="B5:B6"/>
    <mergeCell ref="C5:C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workbookViewId="0">
      <selection activeCell="D13" sqref="D13"/>
    </sheetView>
  </sheetViews>
  <sheetFormatPr baseColWidth="10" defaultRowHeight="15" x14ac:dyDescent="0.25"/>
  <cols>
    <col min="1" max="1" width="4" customWidth="1"/>
    <col min="2" max="2" width="20.5703125" customWidth="1"/>
    <col min="3" max="3" width="17.140625" customWidth="1"/>
    <col min="4" max="4" width="22" customWidth="1"/>
  </cols>
  <sheetData>
    <row r="5" spans="2:4" ht="15.75" thickBot="1" x14ac:dyDescent="0.3">
      <c r="B5" s="18"/>
    </row>
    <row r="6" spans="2:4" ht="16.5" thickBot="1" x14ac:dyDescent="0.3">
      <c r="B6" s="19"/>
      <c r="C6" s="20"/>
      <c r="D6" s="55" t="s">
        <v>3</v>
      </c>
    </row>
    <row r="7" spans="2:4" ht="15.75" x14ac:dyDescent="0.25">
      <c r="B7" s="90" t="s">
        <v>5</v>
      </c>
      <c r="C7" s="92" t="s">
        <v>13</v>
      </c>
      <c r="D7" s="43" t="s">
        <v>14</v>
      </c>
    </row>
    <row r="8" spans="2:4" ht="15.75" thickBot="1" x14ac:dyDescent="0.3">
      <c r="B8" s="91"/>
      <c r="C8" s="93"/>
      <c r="D8" s="44" t="s">
        <v>78</v>
      </c>
    </row>
    <row r="9" spans="2:4" x14ac:dyDescent="0.25">
      <c r="B9" s="94" t="s">
        <v>15</v>
      </c>
      <c r="C9" s="94" t="s">
        <v>16</v>
      </c>
      <c r="D9" s="96">
        <v>81069096</v>
      </c>
    </row>
    <row r="10" spans="2:4" ht="15.75" thickBot="1" x14ac:dyDescent="0.3">
      <c r="B10" s="95"/>
      <c r="C10" s="95"/>
      <c r="D10" s="95"/>
    </row>
    <row r="13" spans="2:4" x14ac:dyDescent="0.25">
      <c r="D13" s="8"/>
    </row>
  </sheetData>
  <mergeCells count="5">
    <mergeCell ref="B7:B8"/>
    <mergeCell ref="C7:C8"/>
    <mergeCell ref="B9:B10"/>
    <mergeCell ref="C9:C10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Tercer trimestre del año 2020</vt:lpstr>
      <vt:lpstr>Resumen por Región</vt:lpstr>
      <vt:lpstr>Por Mes y Catalogo</vt:lpstr>
      <vt:lpstr>Acumulado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Raul Abarzua Peña</cp:lastModifiedBy>
  <cp:lastPrinted>2020-04-29T13:43:38Z</cp:lastPrinted>
  <dcterms:created xsi:type="dcterms:W3CDTF">2019-07-29T14:11:59Z</dcterms:created>
  <dcterms:modified xsi:type="dcterms:W3CDTF">2020-10-27T18:44:56Z</dcterms:modified>
</cp:coreProperties>
</file>