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710" windowHeight="7560"/>
  </bookViews>
  <sheets>
    <sheet name="Primer Trimestre del año 2021" sheetId="13" r:id="rId1"/>
    <sheet name="Resumen por Región" sheetId="8" r:id="rId2"/>
    <sheet name="Por Mes y Catalogo" sheetId="10" r:id="rId3"/>
  </sheets>
  <definedNames>
    <definedName name="_xlnm._FilterDatabase" localSheetId="0" hidden="1">'Primer Trimestre del año 2021'!$A$1:$M$23</definedName>
  </definedNames>
  <calcPr calcId="145621"/>
</workbook>
</file>

<file path=xl/calcChain.xml><?xml version="1.0" encoding="utf-8"?>
<calcChain xmlns="http://schemas.openxmlformats.org/spreadsheetml/2006/main">
  <c r="I20" i="13" l="1"/>
  <c r="I22" i="13" s="1"/>
  <c r="C25" i="8"/>
  <c r="I23" i="13"/>
  <c r="I24" i="13" l="1"/>
  <c r="C23" i="8"/>
  <c r="C24" i="8" l="1"/>
  <c r="C16" i="8"/>
  <c r="C20" i="8"/>
  <c r="R8" i="10"/>
  <c r="R9" i="10"/>
  <c r="R10" i="10"/>
  <c r="R11" i="10"/>
  <c r="D25" i="8" l="1"/>
  <c r="E25" i="8"/>
  <c r="F2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5" i="8"/>
  <c r="G25" i="8" l="1"/>
  <c r="U10" i="10" l="1"/>
  <c r="U9" i="10"/>
  <c r="U11" i="10"/>
  <c r="T11" i="10"/>
  <c r="S7" i="10"/>
  <c r="Q7" i="10"/>
  <c r="P7" i="10"/>
  <c r="O7" i="10"/>
  <c r="N7" i="10"/>
  <c r="M7" i="10"/>
  <c r="L7" i="10"/>
  <c r="K7" i="10"/>
  <c r="J7" i="10"/>
  <c r="I7" i="10"/>
  <c r="H7" i="10"/>
  <c r="G7" i="10"/>
  <c r="F7" i="10"/>
  <c r="T8" i="10" l="1"/>
  <c r="U8" i="10"/>
  <c r="U7" i="10" s="1"/>
  <c r="R7" i="10"/>
  <c r="T7" i="10" l="1"/>
</calcChain>
</file>

<file path=xl/sharedStrings.xml><?xml version="1.0" encoding="utf-8"?>
<sst xmlns="http://schemas.openxmlformats.org/spreadsheetml/2006/main" count="228" uniqueCount="132">
  <si>
    <t>Indicar Nombre de Región</t>
  </si>
  <si>
    <t>DV</t>
  </si>
  <si>
    <t>RUT</t>
  </si>
  <si>
    <t>Monto $</t>
  </si>
  <si>
    <t>Detalle</t>
  </si>
  <si>
    <t>Región</t>
  </si>
  <si>
    <t>Región de Atacama</t>
  </si>
  <si>
    <t>Región del Maule</t>
  </si>
  <si>
    <t>Diario El Mercurio</t>
  </si>
  <si>
    <t>Medio de publicación</t>
  </si>
  <si>
    <t>Región de Ñuble</t>
  </si>
  <si>
    <t>Empresa El Mercurio S.A.P.</t>
  </si>
  <si>
    <t>Publicidad y Difusión</t>
  </si>
  <si>
    <t>Subt.</t>
  </si>
  <si>
    <t>Ítem</t>
  </si>
  <si>
    <t>Asig.</t>
  </si>
  <si>
    <t>DENOMINACIONES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</si>
  <si>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</si>
  <si>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</si>
  <si>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</si>
  <si>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</si>
  <si>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</si>
  <si>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</si>
  <si>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</si>
  <si>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</si>
  <si>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</si>
  <si>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</si>
  <si>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</si>
  <si>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</si>
  <si>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Acum.
(Ene-Dic)</t>
  </si>
  <si>
    <t>Ppto. Vigente</t>
  </si>
  <si>
    <t>% de Avance</t>
  </si>
  <si>
    <t>Saldo $</t>
  </si>
  <si>
    <t>07</t>
  </si>
  <si>
    <t/>
  </si>
  <si>
    <t>001</t>
  </si>
  <si>
    <t>Servicios de publicidad</t>
  </si>
  <si>
    <t>002</t>
  </si>
  <si>
    <t>Servicios de impresión</t>
  </si>
  <si>
    <t>003</t>
  </si>
  <si>
    <t>Servicios de encuadernación y empaste</t>
  </si>
  <si>
    <t>999</t>
  </si>
  <si>
    <t>Otros</t>
  </si>
  <si>
    <t>N°</t>
  </si>
  <si>
    <t>Arica y Parinacota</t>
  </si>
  <si>
    <t>Región de Tarapacá</t>
  </si>
  <si>
    <t>Región de Antofagasta</t>
  </si>
  <si>
    <t>Región de Coquimbo</t>
  </si>
  <si>
    <t>Región de Valparaíso</t>
  </si>
  <si>
    <t>Región de O´Higgins</t>
  </si>
  <si>
    <t>Región del Biobío</t>
  </si>
  <si>
    <t>Región de La Araucania</t>
  </si>
  <si>
    <t>Región de Los Rios</t>
  </si>
  <si>
    <t>Región de Los Lagos</t>
  </si>
  <si>
    <t>Región de Aysén</t>
  </si>
  <si>
    <t>Región de Magallanes</t>
  </si>
  <si>
    <t>RM Centro Norte</t>
  </si>
  <si>
    <t>RM Oriente</t>
  </si>
  <si>
    <t>RM Sur</t>
  </si>
  <si>
    <t>RM Occidente</t>
  </si>
  <si>
    <t>Fiscalia Nacional</t>
  </si>
  <si>
    <t>Monto en $</t>
  </si>
  <si>
    <t>I Trimestre</t>
  </si>
  <si>
    <t>II Trimestre</t>
  </si>
  <si>
    <t>III Trimestre</t>
  </si>
  <si>
    <t>IV Trimestre</t>
  </si>
  <si>
    <t>TOTAL   $</t>
  </si>
  <si>
    <t>Total Acumulado</t>
  </si>
  <si>
    <t>Razón Social</t>
  </si>
  <si>
    <t>Modalidad de Compra</t>
  </si>
  <si>
    <t>Tipo de Publicidad Contratada</t>
  </si>
  <si>
    <t>Propósito u Objetivo de la Actividad Comunicacional</t>
  </si>
  <si>
    <t>Público al cual va dirigida la Actividad Comunicacional</t>
  </si>
  <si>
    <t xml:space="preserve">Fecha </t>
  </si>
  <si>
    <t>NOTA:</t>
  </si>
  <si>
    <t>Convenio Marco (Chilecompra)</t>
  </si>
  <si>
    <t>Aviso en el Diario</t>
  </si>
  <si>
    <t xml:space="preserve">Proveer servicio </t>
  </si>
  <si>
    <t>Contratación de cargo vacante</t>
  </si>
  <si>
    <t>Proveedores del Rubro</t>
  </si>
  <si>
    <t>Postulantes que cumplan los requisitos solicitados</t>
  </si>
  <si>
    <t>Empresa Periodística El Norte S.A</t>
  </si>
  <si>
    <t>La Estrella de Iquique</t>
  </si>
  <si>
    <t>Región del Bío Bío</t>
  </si>
  <si>
    <t>Diario El Sur S.A.</t>
  </si>
  <si>
    <t>Región Metropolitana de Santiago (FRM Occidente)</t>
  </si>
  <si>
    <t>Región Metropolitana de Santiago (Fiscalia Nacional)</t>
  </si>
  <si>
    <t>Cisne Negro Comunicaciones S.P.A.</t>
  </si>
  <si>
    <t>Contratación de Servicio</t>
  </si>
  <si>
    <t>Licitación Pública</t>
  </si>
  <si>
    <t>Contratación Directa Reglamento de Compra Ministerio Público.</t>
  </si>
  <si>
    <t xml:space="preserve">Dar a conocer información a las victimas, testigos y usuarios en general en cada una de las fiscalías del país. </t>
  </si>
  <si>
    <t>Servicio Diseño, Producción y Edición de Material Audiovisual para entrega de información en salas de espera de Fiscalías Locales y Oficinas de Atención del Ministerio Público y Redes Sociales a través de  videos.</t>
  </si>
  <si>
    <t xml:space="preserve">Prestación de Servicio de videos en salas de espera en Fiscalías del país. </t>
  </si>
  <si>
    <t>S/P</t>
  </si>
  <si>
    <t>Antonio Puga y Compañía Ltda.</t>
  </si>
  <si>
    <t>Diario El Día</t>
  </si>
  <si>
    <t>Región del Libertador Gral. Bernardo O'Higgins</t>
  </si>
  <si>
    <t>Sociedad Informativa Regional S.A.</t>
  </si>
  <si>
    <t>Región de Los Ríos</t>
  </si>
  <si>
    <t>Sociedad Periodistica Araucania S.A.</t>
  </si>
  <si>
    <t>Diario Austral de Valdivia.</t>
  </si>
  <si>
    <t>EMPRESA EL MERCURIO S.A.P</t>
  </si>
  <si>
    <t>EL Mercurio</t>
  </si>
  <si>
    <t>Contratación de personal</t>
  </si>
  <si>
    <t>Región de Arica y Parinacota</t>
  </si>
  <si>
    <t>Diario Regional La Estrella de Arica</t>
  </si>
  <si>
    <t>Llamado a proveer cargo vacante.</t>
  </si>
  <si>
    <t>Postulantes que cumplan con los requisitos solicitados.</t>
  </si>
  <si>
    <t>Diario Atacama</t>
  </si>
  <si>
    <t>Publicación llamado a concurso público para proveer cargo vacante de Administrativo Operativo para Fiscalía Local de Los Vilos, Fiscalía Regional de Coquimbo.</t>
  </si>
  <si>
    <t>Diario El Rancagüino</t>
  </si>
  <si>
    <t>Empresa el Mercurio SPA</t>
  </si>
  <si>
    <t>Llamado a Concurso Público</t>
  </si>
  <si>
    <t>Publicación de aviso por Concurso Público  Abogado Asistente de Fiscalia Local de Parral.</t>
  </si>
  <si>
    <t>Contratacion de un servicio</t>
  </si>
  <si>
    <t>Empresas que cumplan los requisitos solicitados</t>
  </si>
  <si>
    <t>El Ministerio Público no realiza ningún tipo de Campaña Publicitaria, en televisión, radio u otros proveedores durante el primer trimestre del año 2021.</t>
  </si>
  <si>
    <t>Región Metropolitana de Santiago (FRM Centro Norte)</t>
  </si>
  <si>
    <t>Publicación de aviso por llamado a concurso público, cargo vacante en Fiscalía Local Alto Hospicio.</t>
  </si>
  <si>
    <t>Publicación llamado a Concurso Público proveer cargo de Abogado Asistente de Fiscal, Fiscalía Local de Freirina.</t>
  </si>
  <si>
    <t>Publicación aviso de licitación Pública "Reparación y Mejoramiento de la cubierta de la Fiscalía Local de San Vicente".</t>
  </si>
  <si>
    <t>Publicación de aviso por Licitación Pública, Servicio de Aseo Fiscalía Regional de Arica y Parinacota.</t>
  </si>
  <si>
    <t>Publicación para proveer cargo vacante de abogado asistente, concurso público para la Fiscalía Local de Parral.</t>
  </si>
  <si>
    <t>Publicación llamado a concurso público para proveer cargo vacante de  Administrativo, Fiscalía Local de Concepción.</t>
  </si>
  <si>
    <t>Publicación llamado a concurso público para proveer cargo vacante de Auxiliar Fiscalía Local de Coronel.</t>
  </si>
  <si>
    <t>Publicacion de aviso de Licitación Pública del Servicio de Guardias de Seguridad Fiscalía Regional de Los Ríos.</t>
  </si>
  <si>
    <t>Publicación de aviso de Licitación Pública del Servicio de Guardias de Seguridad Fiscalía Regional de Los Ríos.</t>
  </si>
  <si>
    <t>Publicación de aviso llamado a concurso público para proveer  cargo vacantes.</t>
  </si>
  <si>
    <t>Publicación aviso llamado concurso público para proveer cargo vacante de Abogado asistente de la Fiscalia Local de Maipu.</t>
  </si>
  <si>
    <t>Publicación aviso llamado licitación pública para Contratar Servicio de Aseo para la Fiscalia regional Metropolitana Occidente.</t>
  </si>
  <si>
    <t>Publicación aviso llamado licitacion pública para Contratar Servicio de Sanitizacion para la Fiscalia regional Metropolitana Occidente.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</si>
</sst>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%"/>
    <numFmt numFmtId="165" formatCode="#,##0_ ;[Red]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41" fontId="0" fillId="0" borderId="0" xfId="42" applyFont="1"/>
    <xf numFmtId="0" fontId="0" fillId="0" borderId="13" xfId="0" applyFill="1" applyBorder="1"/>
    <xf numFmtId="41" fontId="0" fillId="0" borderId="15" xfId="42" applyFont="1" applyFill="1" applyBorder="1"/>
    <xf numFmtId="0" fontId="0" fillId="0" borderId="14" xfId="0" applyFill="1" applyBorder="1"/>
    <xf numFmtId="41" fontId="0" fillId="0" borderId="16" xfId="42" applyFont="1" applyFill="1" applyBorder="1"/>
    <xf numFmtId="0" fontId="18" fillId="0" borderId="0" xfId="44" applyFont="1" applyBorder="1"/>
    <xf numFmtId="0" fontId="20" fillId="0" borderId="0" xfId="0" applyFont="1"/>
    <xf numFmtId="41" fontId="20" fillId="0" borderId="0" xfId="42" applyFont="1"/>
    <xf numFmtId="41" fontId="18" fillId="0" borderId="0" xfId="44" applyNumberFormat="1" applyFont="1" applyBorder="1"/>
    <xf numFmtId="41" fontId="20" fillId="0" borderId="0" xfId="0" applyNumberFormat="1" applyFont="1"/>
    <xf numFmtId="0" fontId="19" fillId="34" borderId="20" xfId="44" applyFont="1" applyFill="1" applyBorder="1" applyAlignment="1">
      <alignment horizontal="center" vertical="center"/>
    </xf>
    <xf numFmtId="0" fontId="19" fillId="34" borderId="20" xfId="44" quotePrefix="1" applyFont="1" applyFill="1" applyBorder="1" applyAlignment="1">
      <alignment horizontal="center" vertical="center"/>
    </xf>
    <xf numFmtId="0" fontId="18" fillId="34" borderId="20" xfId="44" applyFont="1" applyFill="1" applyBorder="1" applyAlignment="1">
      <alignment vertical="center"/>
    </xf>
    <xf numFmtId="3" fontId="18" fillId="0" borderId="20" xfId="44" applyNumberFormat="1" applyFont="1" applyFill="1" applyBorder="1" applyAlignment="1">
      <alignment vertical="center"/>
    </xf>
    <xf numFmtId="3" fontId="18" fillId="0" borderId="10" xfId="0" applyNumberFormat="1" applyFont="1" applyBorder="1" applyAlignment="1">
      <alignment wrapText="1"/>
    </xf>
    <xf numFmtId="3" fontId="22" fillId="0" borderId="10" xfId="0" applyNumberFormat="1" applyFont="1" applyFill="1" applyBorder="1" applyAlignment="1">
      <alignment wrapText="1"/>
    </xf>
    <xf numFmtId="3" fontId="22" fillId="0" borderId="10" xfId="0" applyNumberFormat="1" applyFont="1" applyBorder="1" applyAlignment="1">
      <alignment wrapText="1"/>
    </xf>
    <xf numFmtId="3" fontId="18" fillId="35" borderId="20" xfId="44" applyNumberFormat="1" applyFont="1" applyFill="1" applyBorder="1" applyAlignment="1">
      <alignment vertical="center"/>
    </xf>
    <xf numFmtId="3" fontId="19" fillId="35" borderId="20" xfId="44" applyNumberFormat="1" applyFont="1" applyFill="1" applyBorder="1"/>
    <xf numFmtId="3" fontId="21" fillId="0" borderId="10" xfId="0" applyNumberFormat="1" applyFont="1" applyBorder="1" applyAlignment="1">
      <alignment wrapText="1"/>
    </xf>
    <xf numFmtId="164" fontId="18" fillId="0" borderId="24" xfId="43" applyNumberFormat="1" applyFont="1" applyFill="1" applyBorder="1" applyAlignment="1">
      <alignment horizontal="center" vertical="center"/>
    </xf>
    <xf numFmtId="165" fontId="18" fillId="34" borderId="20" xfId="44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wrapText="1"/>
    </xf>
    <xf numFmtId="0" fontId="22" fillId="0" borderId="10" xfId="0" applyFont="1" applyBorder="1" applyAlignment="1">
      <alignment wrapText="1"/>
    </xf>
    <xf numFmtId="0" fontId="16" fillId="33" borderId="12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41" fontId="16" fillId="33" borderId="11" xfId="42" applyFont="1" applyFill="1" applyBorder="1"/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  <xf numFmtId="0" fontId="19" fillId="36" borderId="21" xfId="44" applyFont="1" applyFill="1" applyBorder="1" applyAlignment="1">
      <alignment horizontal="center" vertical="center"/>
    </xf>
    <xf numFmtId="0" fontId="19" fillId="36" borderId="21" xfId="44" quotePrefix="1" applyFont="1" applyFill="1" applyBorder="1" applyAlignment="1">
      <alignment horizontal="center" vertical="center"/>
    </xf>
    <xf numFmtId="0" fontId="18" fillId="36" borderId="21" xfId="44" applyFont="1" applyFill="1" applyBorder="1" applyAlignment="1">
      <alignment vertical="center"/>
    </xf>
    <xf numFmtId="0" fontId="19" fillId="36" borderId="21" xfId="44" applyFont="1" applyFill="1" applyBorder="1" applyAlignment="1">
      <alignment vertical="center"/>
    </xf>
    <xf numFmtId="3" fontId="19" fillId="36" borderId="21" xfId="44" applyNumberFormat="1" applyFont="1" applyFill="1" applyBorder="1" applyAlignment="1">
      <alignment vertical="center"/>
    </xf>
    <xf numFmtId="3" fontId="21" fillId="36" borderId="23" xfId="0" applyNumberFormat="1" applyFont="1" applyFill="1" applyBorder="1" applyAlignment="1">
      <alignment wrapText="1"/>
    </xf>
    <xf numFmtId="164" fontId="19" fillId="36" borderId="22" xfId="43" applyNumberFormat="1" applyFont="1" applyFill="1" applyBorder="1" applyAlignment="1">
      <alignment horizontal="center" vertical="center"/>
    </xf>
    <xf numFmtId="165" fontId="19" fillId="36" borderId="21" xfId="44" applyNumberFormat="1" applyFont="1" applyFill="1" applyBorder="1" applyAlignment="1">
      <alignment vertical="center"/>
    </xf>
    <xf numFmtId="4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 wrapText="1"/>
    </xf>
    <xf numFmtId="0" fontId="0" fillId="0" borderId="0" xfId="0"/>
    <xf numFmtId="41" fontId="0" fillId="0" borderId="10" xfId="42" applyFont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41" fontId="16" fillId="33" borderId="10" xfId="42" applyFont="1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16" fillId="37" borderId="20" xfId="0" applyFont="1" applyFill="1" applyBorder="1" applyAlignment="1">
      <alignment horizontal="center" vertical="justify"/>
    </xf>
    <xf numFmtId="3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1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wrapText="1"/>
    </xf>
    <xf numFmtId="0" fontId="0" fillId="0" borderId="0" xfId="0" applyFont="1"/>
    <xf numFmtId="0" fontId="0" fillId="0" borderId="23" xfId="0" applyFont="1" applyBorder="1" applyAlignment="1">
      <alignment vertical="center" wrapText="1"/>
    </xf>
    <xf numFmtId="0" fontId="0" fillId="0" borderId="10" xfId="0" applyFont="1" applyBorder="1" applyAlignment="1">
      <alignment horizontal="right" wrapText="1"/>
    </xf>
    <xf numFmtId="0" fontId="0" fillId="0" borderId="10" xfId="0" applyFont="1" applyFill="1" applyBorder="1" applyAlignment="1">
      <alignment vertical="center" wrapText="1"/>
    </xf>
    <xf numFmtId="0" fontId="16" fillId="37" borderId="24" xfId="0" applyFont="1" applyFill="1" applyBorder="1" applyAlignment="1">
      <alignment horizontal="left" wrapText="1"/>
    </xf>
    <xf numFmtId="0" fontId="16" fillId="37" borderId="26" xfId="0" applyFont="1" applyFill="1" applyBorder="1" applyAlignment="1">
      <alignment horizontal="left" wrapText="1"/>
    </xf>
    <xf numFmtId="0" fontId="16" fillId="37" borderId="27" xfId="0" applyFont="1" applyFill="1" applyBorder="1" applyAlignment="1">
      <alignment horizontal="left" wrapText="1"/>
    </xf>
    <xf numFmtId="0" fontId="16" fillId="33" borderId="12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19" fillId="33" borderId="18" xfId="44" applyNumberFormat="1" applyFont="1" applyFill="1" applyBorder="1" applyAlignment="1">
      <alignment horizontal="center" vertical="center"/>
    </xf>
    <xf numFmtId="3" fontId="19" fillId="33" borderId="21" xfId="44" applyNumberFormat="1" applyFont="1" applyFill="1" applyBorder="1" applyAlignment="1">
      <alignment horizontal="center" vertical="center"/>
    </xf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  <xf numFmtId="3" fontId="19" fillId="33" borderId="18" xfId="44" applyNumberFormat="1" applyFont="1" applyFill="1" applyBorder="1" applyAlignment="1">
      <alignment horizontal="center" vertical="center" wrapText="1"/>
    </xf>
    <xf numFmtId="3" fontId="19" fillId="33" borderId="21" xfId="44" applyNumberFormat="1" applyFont="1" applyFill="1" applyBorder="1" applyAlignment="1">
      <alignment horizontal="center" vertical="center" wrapText="1"/>
    </xf>
    <xf numFmtId="164" fontId="19" fillId="33" borderId="19" xfId="43" applyNumberFormat="1" applyFont="1" applyFill="1" applyBorder="1" applyAlignment="1">
      <alignment horizontal="center" vertical="center" wrapText="1"/>
    </xf>
    <xf numFmtId="164" fontId="19" fillId="33" borderId="22" xfId="43" applyNumberFormat="1" applyFont="1" applyFill="1" applyBorder="1" applyAlignment="1">
      <alignment horizontal="center" vertical="center" wrapText="1"/>
    </xf>
    <xf numFmtId="165" fontId="19" fillId="33" borderId="20" xfId="44" applyNumberFormat="1" applyFont="1" applyFill="1" applyBorder="1" applyAlignment="1">
      <alignment horizontal="center" vertical="center" wrapText="1"/>
    </xf>
    <xf numFmtId="0" fontId="19" fillId="33" borderId="18" xfId="44" applyFont="1" applyFill="1" applyBorder="1" applyAlignment="1">
      <alignment horizontal="center" vertical="center" wrapText="1"/>
    </xf>
    <xf numFmtId="0" fontId="19" fillId="33" borderId="21" xfId="44" applyFont="1" applyFill="1" applyBorder="1" applyAlignment="1">
      <alignment horizontal="center" vertical="center" wrapText="1"/>
    </xf>
    <xf numFmtId="4" fontId="0" fillId="0" borderId="0" xfId="0" applyNumberFormat="1"/>
    <xf numFmtId="3" fontId="16" fillId="33" borderId="10" xfId="0" applyNumberFormat="1" applyFont="1" applyFill="1" applyBorder="1" applyAlignment="1">
      <alignment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rmal 2" xfId="44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5" x14ac:dyDescent="0.25"/>
  <cols>
    <col min="1" max="1" width="9.5703125" style="1" customWidth="1"/>
    <col min="2" max="2" width="28.85546875" style="1" bestFit="1" customWidth="1"/>
    <col min="3" max="3" width="10.5703125" style="44" bestFit="1" customWidth="1"/>
    <col min="4" max="4" width="11.28515625" style="4" bestFit="1" customWidth="1"/>
    <col min="5" max="5" width="3.7109375" style="44" bestFit="1" customWidth="1"/>
    <col min="6" max="6" width="35.140625" style="44" bestFit="1" customWidth="1"/>
    <col min="7" max="7" width="134.28515625" style="44" bestFit="1" customWidth="1"/>
    <col min="8" max="8" width="36.7109375" style="44" bestFit="1" customWidth="1"/>
    <col min="9" max="9" width="13.42578125" style="44" customWidth="1"/>
    <col min="10" max="10" width="53.5703125" style="44" bestFit="1" customWidth="1"/>
    <col min="11" max="11" width="36.7109375" style="44" bestFit="1" customWidth="1"/>
    <col min="12" max="12" width="88.140625" style="44" bestFit="1" customWidth="1"/>
    <col min="13" max="13" width="68.85546875" style="44" bestFit="1" customWidth="1"/>
    <col min="14" max="16384" width="11.42578125" style="44"/>
  </cols>
  <sheetData>
    <row r="1" spans="1:13" s="2" customFormat="1" ht="35.25" customHeight="1" x14ac:dyDescent="0.25">
      <c r="A1" s="46" t="s">
        <v>43</v>
      </c>
      <c r="B1" s="46" t="s">
        <v>0</v>
      </c>
      <c r="C1" s="46" t="s">
        <v>73</v>
      </c>
      <c r="D1" s="47" t="s">
        <v>2</v>
      </c>
      <c r="E1" s="46" t="s">
        <v>1</v>
      </c>
      <c r="F1" s="46" t="s">
        <v>68</v>
      </c>
      <c r="G1" s="46" t="s">
        <v>4</v>
      </c>
      <c r="H1" s="46" t="s">
        <v>9</v>
      </c>
      <c r="I1" s="46" t="s">
        <v>3</v>
      </c>
      <c r="J1" s="46" t="s">
        <v>69</v>
      </c>
      <c r="K1" s="46" t="s">
        <v>70</v>
      </c>
      <c r="L1" s="46" t="s">
        <v>71</v>
      </c>
      <c r="M1" s="46" t="s">
        <v>72</v>
      </c>
    </row>
    <row r="2" spans="1:13" s="57" customFormat="1" ht="30" customHeight="1" x14ac:dyDescent="0.25">
      <c r="A2" s="51">
        <v>1</v>
      </c>
      <c r="B2" s="52" t="s">
        <v>105</v>
      </c>
      <c r="C2" s="53">
        <v>44245</v>
      </c>
      <c r="D2" s="45">
        <v>84295700</v>
      </c>
      <c r="E2" s="54">
        <v>1</v>
      </c>
      <c r="F2" s="54" t="s">
        <v>81</v>
      </c>
      <c r="G2" s="55" t="s">
        <v>122</v>
      </c>
      <c r="H2" s="55" t="s">
        <v>106</v>
      </c>
      <c r="I2" s="56">
        <v>397198</v>
      </c>
      <c r="J2" s="55" t="s">
        <v>75</v>
      </c>
      <c r="K2" s="55" t="s">
        <v>76</v>
      </c>
      <c r="L2" s="55" t="s">
        <v>77</v>
      </c>
      <c r="M2" s="55" t="s">
        <v>79</v>
      </c>
    </row>
    <row r="3" spans="1:13" s="57" customFormat="1" ht="30" customHeight="1" x14ac:dyDescent="0.25">
      <c r="A3" s="51">
        <v>2</v>
      </c>
      <c r="B3" s="52" t="s">
        <v>45</v>
      </c>
      <c r="C3" s="53">
        <v>44253</v>
      </c>
      <c r="D3" s="45">
        <v>84295700</v>
      </c>
      <c r="E3" s="54">
        <v>1</v>
      </c>
      <c r="F3" s="54" t="s">
        <v>81</v>
      </c>
      <c r="G3" s="55" t="s">
        <v>119</v>
      </c>
      <c r="H3" s="55" t="s">
        <v>82</v>
      </c>
      <c r="I3" s="56">
        <v>248247</v>
      </c>
      <c r="J3" s="55" t="s">
        <v>90</v>
      </c>
      <c r="K3" s="55" t="s">
        <v>76</v>
      </c>
      <c r="L3" s="55" t="s">
        <v>107</v>
      </c>
      <c r="M3" s="55" t="s">
        <v>108</v>
      </c>
    </row>
    <row r="4" spans="1:13" s="57" customFormat="1" ht="30" customHeight="1" x14ac:dyDescent="0.25">
      <c r="A4" s="51">
        <v>3</v>
      </c>
      <c r="B4" s="52" t="s">
        <v>6</v>
      </c>
      <c r="C4" s="53">
        <v>44267</v>
      </c>
      <c r="D4" s="45">
        <v>84295700</v>
      </c>
      <c r="E4" s="54">
        <v>1</v>
      </c>
      <c r="F4" s="54" t="s">
        <v>81</v>
      </c>
      <c r="G4" s="55" t="s">
        <v>120</v>
      </c>
      <c r="H4" s="55" t="s">
        <v>109</v>
      </c>
      <c r="I4" s="56">
        <v>135000</v>
      </c>
      <c r="J4" s="55" t="s">
        <v>75</v>
      </c>
      <c r="K4" s="55" t="s">
        <v>76</v>
      </c>
      <c r="L4" s="58" t="s">
        <v>77</v>
      </c>
      <c r="M4" s="55" t="s">
        <v>80</v>
      </c>
    </row>
    <row r="5" spans="1:13" s="57" customFormat="1" ht="30" customHeight="1" x14ac:dyDescent="0.25">
      <c r="A5" s="51">
        <v>4</v>
      </c>
      <c r="B5" s="52" t="s">
        <v>47</v>
      </c>
      <c r="C5" s="53">
        <v>44239</v>
      </c>
      <c r="D5" s="45">
        <v>80764900</v>
      </c>
      <c r="E5" s="54">
        <v>0</v>
      </c>
      <c r="F5" s="54" t="s">
        <v>95</v>
      </c>
      <c r="G5" s="55" t="s">
        <v>110</v>
      </c>
      <c r="H5" s="55" t="s">
        <v>96</v>
      </c>
      <c r="I5" s="56">
        <v>88899</v>
      </c>
      <c r="J5" s="55" t="s">
        <v>90</v>
      </c>
      <c r="K5" s="55" t="s">
        <v>76</v>
      </c>
      <c r="L5" s="58" t="s">
        <v>78</v>
      </c>
      <c r="M5" s="55" t="s">
        <v>80</v>
      </c>
    </row>
    <row r="6" spans="1:13" s="57" customFormat="1" ht="30" customHeight="1" x14ac:dyDescent="0.25">
      <c r="A6" s="51">
        <v>5</v>
      </c>
      <c r="B6" s="52" t="s">
        <v>97</v>
      </c>
      <c r="C6" s="53">
        <v>44266</v>
      </c>
      <c r="D6" s="45">
        <v>96852720</v>
      </c>
      <c r="E6" s="54">
        <v>7</v>
      </c>
      <c r="F6" s="54" t="s">
        <v>98</v>
      </c>
      <c r="G6" s="55" t="s">
        <v>121</v>
      </c>
      <c r="H6" s="55" t="s">
        <v>111</v>
      </c>
      <c r="I6" s="56">
        <v>69996</v>
      </c>
      <c r="J6" s="55" t="s">
        <v>75</v>
      </c>
      <c r="K6" s="55" t="s">
        <v>76</v>
      </c>
      <c r="L6" s="55" t="s">
        <v>77</v>
      </c>
      <c r="M6" s="55" t="s">
        <v>79</v>
      </c>
    </row>
    <row r="7" spans="1:13" s="57" customFormat="1" ht="30" customHeight="1" x14ac:dyDescent="0.25">
      <c r="A7" s="51">
        <v>6</v>
      </c>
      <c r="B7" s="52" t="s">
        <v>7</v>
      </c>
      <c r="C7" s="53">
        <v>44234</v>
      </c>
      <c r="D7" s="45">
        <v>90193000</v>
      </c>
      <c r="E7" s="54">
        <v>7</v>
      </c>
      <c r="F7" s="54" t="s">
        <v>112</v>
      </c>
      <c r="G7" s="55" t="s">
        <v>123</v>
      </c>
      <c r="H7" s="55" t="s">
        <v>8</v>
      </c>
      <c r="I7" s="56">
        <v>261495</v>
      </c>
      <c r="J7" s="55" t="s">
        <v>75</v>
      </c>
      <c r="K7" s="55" t="s">
        <v>76</v>
      </c>
      <c r="L7" s="55" t="s">
        <v>113</v>
      </c>
      <c r="M7" s="55" t="s">
        <v>114</v>
      </c>
    </row>
    <row r="8" spans="1:13" s="57" customFormat="1" ht="30" customHeight="1" x14ac:dyDescent="0.25">
      <c r="A8" s="51">
        <v>7</v>
      </c>
      <c r="B8" s="52" t="s">
        <v>83</v>
      </c>
      <c r="C8" s="53">
        <v>44249</v>
      </c>
      <c r="D8" s="45">
        <v>76564940</v>
      </c>
      <c r="E8" s="59">
        <v>4</v>
      </c>
      <c r="F8" s="54" t="s">
        <v>84</v>
      </c>
      <c r="G8" s="55" t="s">
        <v>124</v>
      </c>
      <c r="H8" s="55" t="s">
        <v>84</v>
      </c>
      <c r="I8" s="56">
        <v>219005</v>
      </c>
      <c r="J8" s="55" t="s">
        <v>75</v>
      </c>
      <c r="K8" s="55" t="s">
        <v>76</v>
      </c>
      <c r="L8" s="55" t="s">
        <v>78</v>
      </c>
      <c r="M8" s="55" t="s">
        <v>80</v>
      </c>
    </row>
    <row r="9" spans="1:13" s="57" customFormat="1" ht="30" customHeight="1" x14ac:dyDescent="0.25">
      <c r="A9" s="51">
        <v>8</v>
      </c>
      <c r="B9" s="52" t="s">
        <v>83</v>
      </c>
      <c r="C9" s="53">
        <v>44249</v>
      </c>
      <c r="D9" s="45">
        <v>76564940</v>
      </c>
      <c r="E9" s="54">
        <v>4</v>
      </c>
      <c r="F9" s="54" t="s">
        <v>84</v>
      </c>
      <c r="G9" s="55" t="s">
        <v>125</v>
      </c>
      <c r="H9" s="55" t="s">
        <v>84</v>
      </c>
      <c r="I9" s="56">
        <v>219005</v>
      </c>
      <c r="J9" s="55" t="s">
        <v>75</v>
      </c>
      <c r="K9" s="55" t="s">
        <v>76</v>
      </c>
      <c r="L9" s="55" t="s">
        <v>78</v>
      </c>
      <c r="M9" s="55" t="s">
        <v>80</v>
      </c>
    </row>
    <row r="10" spans="1:13" s="57" customFormat="1" ht="30" customHeight="1" x14ac:dyDescent="0.25">
      <c r="A10" s="51">
        <v>9</v>
      </c>
      <c r="B10" s="52" t="s">
        <v>99</v>
      </c>
      <c r="C10" s="53">
        <v>44225</v>
      </c>
      <c r="D10" s="45">
        <v>87778800</v>
      </c>
      <c r="E10" s="54">
        <v>8</v>
      </c>
      <c r="F10" s="54" t="s">
        <v>100</v>
      </c>
      <c r="G10" s="55" t="s">
        <v>127</v>
      </c>
      <c r="H10" s="55" t="s">
        <v>101</v>
      </c>
      <c r="I10" s="56">
        <v>55654</v>
      </c>
      <c r="J10" s="55" t="s">
        <v>90</v>
      </c>
      <c r="K10" s="55" t="s">
        <v>76</v>
      </c>
      <c r="L10" s="55" t="s">
        <v>77</v>
      </c>
      <c r="M10" s="55" t="s">
        <v>79</v>
      </c>
    </row>
    <row r="11" spans="1:13" s="57" customFormat="1" ht="30" customHeight="1" x14ac:dyDescent="0.25">
      <c r="A11" s="51">
        <v>10</v>
      </c>
      <c r="B11" s="52" t="s">
        <v>99</v>
      </c>
      <c r="C11" s="53">
        <v>44225</v>
      </c>
      <c r="D11" s="45">
        <v>90193000</v>
      </c>
      <c r="E11" s="54">
        <v>7</v>
      </c>
      <c r="F11" s="54" t="s">
        <v>102</v>
      </c>
      <c r="G11" s="55" t="s">
        <v>126</v>
      </c>
      <c r="H11" s="60" t="s">
        <v>103</v>
      </c>
      <c r="I11" s="56">
        <v>630303</v>
      </c>
      <c r="J11" s="60" t="s">
        <v>90</v>
      </c>
      <c r="K11" s="60" t="s">
        <v>76</v>
      </c>
      <c r="L11" s="60" t="s">
        <v>77</v>
      </c>
      <c r="M11" s="60" t="s">
        <v>79</v>
      </c>
    </row>
    <row r="12" spans="1:13" s="57" customFormat="1" ht="30" customHeight="1" x14ac:dyDescent="0.25">
      <c r="A12" s="51">
        <v>11</v>
      </c>
      <c r="B12" s="52" t="s">
        <v>118</v>
      </c>
      <c r="C12" s="53">
        <v>44206</v>
      </c>
      <c r="D12" s="45">
        <v>90193000</v>
      </c>
      <c r="E12" s="54">
        <v>7</v>
      </c>
      <c r="F12" s="54" t="s">
        <v>11</v>
      </c>
      <c r="G12" s="55" t="s">
        <v>128</v>
      </c>
      <c r="H12" s="55" t="s">
        <v>8</v>
      </c>
      <c r="I12" s="56">
        <v>342206</v>
      </c>
      <c r="J12" s="55" t="s">
        <v>90</v>
      </c>
      <c r="K12" s="55" t="s">
        <v>76</v>
      </c>
      <c r="L12" s="55" t="s">
        <v>104</v>
      </c>
      <c r="M12" s="55" t="s">
        <v>80</v>
      </c>
    </row>
    <row r="13" spans="1:13" s="57" customFormat="1" ht="30" customHeight="1" x14ac:dyDescent="0.25">
      <c r="A13" s="51">
        <v>12</v>
      </c>
      <c r="B13" s="52" t="s">
        <v>118</v>
      </c>
      <c r="C13" s="53">
        <v>44234</v>
      </c>
      <c r="D13" s="45">
        <v>90193000</v>
      </c>
      <c r="E13" s="54">
        <v>7</v>
      </c>
      <c r="F13" s="54" t="s">
        <v>11</v>
      </c>
      <c r="G13" s="55" t="s">
        <v>128</v>
      </c>
      <c r="H13" s="55" t="s">
        <v>8</v>
      </c>
      <c r="I13" s="56">
        <v>261496</v>
      </c>
      <c r="J13" s="55" t="s">
        <v>90</v>
      </c>
      <c r="K13" s="55" t="s">
        <v>76</v>
      </c>
      <c r="L13" s="55" t="s">
        <v>104</v>
      </c>
      <c r="M13" s="55" t="s">
        <v>80</v>
      </c>
    </row>
    <row r="14" spans="1:13" s="57" customFormat="1" ht="30" customHeight="1" x14ac:dyDescent="0.25">
      <c r="A14" s="51">
        <v>13</v>
      </c>
      <c r="B14" s="52" t="s">
        <v>85</v>
      </c>
      <c r="C14" s="53">
        <v>44199</v>
      </c>
      <c r="D14" s="45">
        <v>90193000</v>
      </c>
      <c r="E14" s="54">
        <v>7</v>
      </c>
      <c r="F14" s="54" t="s">
        <v>11</v>
      </c>
      <c r="G14" s="55" t="s">
        <v>129</v>
      </c>
      <c r="H14" s="55" t="s">
        <v>8</v>
      </c>
      <c r="I14" s="56">
        <v>342206</v>
      </c>
      <c r="J14" s="55" t="s">
        <v>75</v>
      </c>
      <c r="K14" s="55" t="s">
        <v>76</v>
      </c>
      <c r="L14" s="55" t="s">
        <v>78</v>
      </c>
      <c r="M14" s="55" t="s">
        <v>80</v>
      </c>
    </row>
    <row r="15" spans="1:13" s="57" customFormat="1" ht="30" customHeight="1" x14ac:dyDescent="0.25">
      <c r="A15" s="51">
        <v>14</v>
      </c>
      <c r="B15" s="52" t="s">
        <v>85</v>
      </c>
      <c r="C15" s="53">
        <v>44220</v>
      </c>
      <c r="D15" s="45">
        <v>90193000</v>
      </c>
      <c r="E15" s="54">
        <v>7</v>
      </c>
      <c r="F15" s="54" t="s">
        <v>11</v>
      </c>
      <c r="G15" s="55" t="s">
        <v>130</v>
      </c>
      <c r="H15" s="55" t="s">
        <v>8</v>
      </c>
      <c r="I15" s="56">
        <v>522991</v>
      </c>
      <c r="J15" s="55" t="s">
        <v>75</v>
      </c>
      <c r="K15" s="55" t="s">
        <v>76</v>
      </c>
      <c r="L15" s="55" t="s">
        <v>115</v>
      </c>
      <c r="M15" s="55" t="s">
        <v>116</v>
      </c>
    </row>
    <row r="16" spans="1:13" s="57" customFormat="1" ht="30" customHeight="1" x14ac:dyDescent="0.25">
      <c r="A16" s="51">
        <v>15</v>
      </c>
      <c r="B16" s="52" t="s">
        <v>85</v>
      </c>
      <c r="C16" s="53">
        <v>44241</v>
      </c>
      <c r="D16" s="45">
        <v>90193000</v>
      </c>
      <c r="E16" s="54">
        <v>7</v>
      </c>
      <c r="F16" s="54" t="s">
        <v>11</v>
      </c>
      <c r="G16" s="55" t="s">
        <v>131</v>
      </c>
      <c r="H16" s="55" t="s">
        <v>8</v>
      </c>
      <c r="I16" s="56">
        <v>522991</v>
      </c>
      <c r="J16" s="55" t="s">
        <v>75</v>
      </c>
      <c r="K16" s="55" t="s">
        <v>76</v>
      </c>
      <c r="L16" s="55" t="s">
        <v>115</v>
      </c>
      <c r="M16" s="55" t="s">
        <v>116</v>
      </c>
    </row>
    <row r="17" spans="1:13" s="57" customFormat="1" ht="30" customHeight="1" x14ac:dyDescent="0.25">
      <c r="A17" s="51">
        <v>16</v>
      </c>
      <c r="B17" s="52" t="s">
        <v>86</v>
      </c>
      <c r="C17" s="53">
        <v>44227</v>
      </c>
      <c r="D17" s="45">
        <v>76201828</v>
      </c>
      <c r="E17" s="54">
        <v>4</v>
      </c>
      <c r="F17" s="54" t="s">
        <v>87</v>
      </c>
      <c r="G17" s="55" t="s">
        <v>92</v>
      </c>
      <c r="H17" s="55" t="s">
        <v>93</v>
      </c>
      <c r="I17" s="56">
        <v>4034100</v>
      </c>
      <c r="J17" s="55" t="s">
        <v>89</v>
      </c>
      <c r="K17" s="55" t="s">
        <v>88</v>
      </c>
      <c r="L17" s="55" t="s">
        <v>91</v>
      </c>
      <c r="M17" s="55" t="s">
        <v>79</v>
      </c>
    </row>
    <row r="18" spans="1:13" s="57" customFormat="1" ht="30" customHeight="1" x14ac:dyDescent="0.25">
      <c r="A18" s="51">
        <v>17</v>
      </c>
      <c r="B18" s="52" t="s">
        <v>86</v>
      </c>
      <c r="C18" s="53">
        <v>44247</v>
      </c>
      <c r="D18" s="45">
        <v>76201828</v>
      </c>
      <c r="E18" s="54">
        <v>4</v>
      </c>
      <c r="F18" s="54" t="s">
        <v>87</v>
      </c>
      <c r="G18" s="55" t="s">
        <v>92</v>
      </c>
      <c r="H18" s="55" t="s">
        <v>93</v>
      </c>
      <c r="I18" s="56">
        <v>4034100</v>
      </c>
      <c r="J18" s="55" t="s">
        <v>89</v>
      </c>
      <c r="K18" s="55" t="s">
        <v>88</v>
      </c>
      <c r="L18" s="55" t="s">
        <v>91</v>
      </c>
      <c r="M18" s="55" t="s">
        <v>79</v>
      </c>
    </row>
    <row r="19" spans="1:13" s="57" customFormat="1" ht="30" customHeight="1" x14ac:dyDescent="0.25">
      <c r="A19" s="51">
        <v>18</v>
      </c>
      <c r="B19" s="52" t="s">
        <v>86</v>
      </c>
      <c r="C19" s="53">
        <v>44206</v>
      </c>
      <c r="D19" s="45">
        <v>90193000</v>
      </c>
      <c r="E19" s="54">
        <v>7</v>
      </c>
      <c r="F19" s="54" t="s">
        <v>11</v>
      </c>
      <c r="G19" s="55" t="s">
        <v>128</v>
      </c>
      <c r="H19" s="55" t="s">
        <v>8</v>
      </c>
      <c r="I19" s="56">
        <v>342206</v>
      </c>
      <c r="J19" s="55" t="s">
        <v>90</v>
      </c>
      <c r="K19" s="55" t="s">
        <v>76</v>
      </c>
      <c r="L19" s="55" t="s">
        <v>104</v>
      </c>
      <c r="M19" s="55" t="s">
        <v>80</v>
      </c>
    </row>
    <row r="20" spans="1:13" s="57" customFormat="1" ht="30" customHeight="1" x14ac:dyDescent="0.25">
      <c r="A20" s="51"/>
      <c r="B20" s="52"/>
      <c r="C20" s="53"/>
      <c r="D20" s="45"/>
      <c r="E20" s="54"/>
      <c r="F20" s="54"/>
      <c r="G20" s="55"/>
      <c r="H20" s="55"/>
      <c r="I20" s="79">
        <f>SUM(I2:I19)</f>
        <v>12727098</v>
      </c>
      <c r="J20" s="55"/>
      <c r="K20" s="55"/>
      <c r="L20" s="55"/>
      <c r="M20" s="55"/>
    </row>
    <row r="21" spans="1:13" x14ac:dyDescent="0.25">
      <c r="A21" s="49"/>
      <c r="I21" s="3"/>
    </row>
    <row r="22" spans="1:13" x14ac:dyDescent="0.25">
      <c r="A22" s="49"/>
      <c r="I22" s="78">
        <f>SUM(I2:I21)</f>
        <v>25454196</v>
      </c>
    </row>
    <row r="23" spans="1:13" ht="33" customHeight="1" x14ac:dyDescent="0.25">
      <c r="A23" s="50" t="s">
        <v>74</v>
      </c>
      <c r="B23" s="61" t="s">
        <v>117</v>
      </c>
      <c r="C23" s="62"/>
      <c r="D23" s="62"/>
      <c r="E23" s="62"/>
      <c r="F23" s="63"/>
      <c r="I23" s="78">
        <f>+'Resumen por Región'!C25</f>
        <v>12727098</v>
      </c>
      <c r="J23" s="43"/>
    </row>
    <row r="24" spans="1:13" x14ac:dyDescent="0.25">
      <c r="I24" s="41">
        <f>+I22-I23</f>
        <v>12727098</v>
      </c>
    </row>
    <row r="26" spans="1:13" x14ac:dyDescent="0.25">
      <c r="G26" s="48"/>
    </row>
    <row r="27" spans="1:13" x14ac:dyDescent="0.25">
      <c r="B27" s="42"/>
    </row>
    <row r="28" spans="1:13" x14ac:dyDescent="0.25">
      <c r="B28" s="42"/>
    </row>
    <row r="29" spans="1:13" x14ac:dyDescent="0.25">
      <c r="B29" s="44"/>
      <c r="D29" s="44"/>
    </row>
    <row r="30" spans="1:13" x14ac:dyDescent="0.25">
      <c r="B30" s="44"/>
      <c r="D30" s="44"/>
    </row>
    <row r="31" spans="1:13" x14ac:dyDescent="0.25">
      <c r="B31" s="44"/>
      <c r="D31" s="44"/>
    </row>
    <row r="32" spans="1:13" x14ac:dyDescent="0.25">
      <c r="B32" s="44"/>
      <c r="D32" s="44"/>
    </row>
    <row r="33" spans="1:4" x14ac:dyDescent="0.25">
      <c r="B33" s="44"/>
      <c r="D33" s="44"/>
    </row>
    <row r="34" spans="1:4" x14ac:dyDescent="0.25">
      <c r="B34" s="44"/>
      <c r="D34" s="44"/>
    </row>
    <row r="35" spans="1:4" x14ac:dyDescent="0.25">
      <c r="B35" s="44"/>
      <c r="D35" s="44"/>
    </row>
    <row r="36" spans="1:4" x14ac:dyDescent="0.25">
      <c r="B36" s="44"/>
      <c r="D36" s="44"/>
    </row>
    <row r="37" spans="1:4" x14ac:dyDescent="0.25">
      <c r="B37" s="44"/>
      <c r="D37" s="44"/>
    </row>
    <row r="38" spans="1:4" x14ac:dyDescent="0.25">
      <c r="A38" s="44"/>
      <c r="B38" s="44"/>
      <c r="D38" s="44"/>
    </row>
    <row r="39" spans="1:4" x14ac:dyDescent="0.25">
      <c r="A39" s="44"/>
      <c r="B39" s="44"/>
      <c r="D39" s="44"/>
    </row>
    <row r="40" spans="1:4" x14ac:dyDescent="0.25">
      <c r="A40" s="44"/>
      <c r="B40" s="44"/>
      <c r="D40" s="44"/>
    </row>
    <row r="41" spans="1:4" x14ac:dyDescent="0.25">
      <c r="A41" s="44"/>
      <c r="B41" s="44"/>
      <c r="D41" s="44"/>
    </row>
    <row r="42" spans="1:4" x14ac:dyDescent="0.25">
      <c r="A42" s="44"/>
      <c r="B42" s="44"/>
      <c r="D42" s="44"/>
    </row>
    <row r="43" spans="1:4" x14ac:dyDescent="0.25">
      <c r="A43" s="44"/>
      <c r="B43" s="44"/>
      <c r="D43" s="44"/>
    </row>
    <row r="44" spans="1:4" x14ac:dyDescent="0.25">
      <c r="A44" s="44"/>
      <c r="B44" s="44"/>
      <c r="D44" s="44"/>
    </row>
    <row r="45" spans="1:4" x14ac:dyDescent="0.25">
      <c r="A45" s="44"/>
      <c r="B45" s="44"/>
      <c r="D45" s="44"/>
    </row>
    <row r="46" spans="1:4" x14ac:dyDescent="0.25">
      <c r="A46" s="44"/>
      <c r="B46" s="44"/>
      <c r="D46" s="44"/>
    </row>
    <row r="47" spans="1:4" x14ac:dyDescent="0.25">
      <c r="A47" s="44"/>
      <c r="B47" s="44"/>
      <c r="D47" s="44"/>
    </row>
    <row r="48" spans="1:4" x14ac:dyDescent="0.25">
      <c r="A48" s="44"/>
      <c r="B48" s="44"/>
      <c r="D48" s="44"/>
    </row>
    <row r="49" spans="1:4" x14ac:dyDescent="0.25">
      <c r="A49" s="44"/>
      <c r="B49" s="44"/>
      <c r="D49" s="44"/>
    </row>
    <row r="50" spans="1:4" x14ac:dyDescent="0.25">
      <c r="A50" s="44"/>
      <c r="B50" s="44"/>
      <c r="D50" s="44"/>
    </row>
    <row r="51" spans="1:4" x14ac:dyDescent="0.25">
      <c r="A51" s="44"/>
      <c r="B51" s="44"/>
      <c r="D51" s="44"/>
    </row>
    <row r="52" spans="1:4" x14ac:dyDescent="0.25">
      <c r="A52" s="44"/>
      <c r="B52" s="44"/>
      <c r="D52" s="44"/>
    </row>
    <row r="53" spans="1:4" x14ac:dyDescent="0.25">
      <c r="A53" s="44"/>
      <c r="B53" s="44"/>
      <c r="D53" s="44"/>
    </row>
    <row r="54" spans="1:4" x14ac:dyDescent="0.25">
      <c r="A54" s="44"/>
      <c r="B54" s="44"/>
      <c r="D54" s="44"/>
    </row>
    <row r="55" spans="1:4" x14ac:dyDescent="0.25">
      <c r="A55" s="44"/>
      <c r="B55" s="44"/>
      <c r="D55" s="44"/>
    </row>
    <row r="56" spans="1:4" x14ac:dyDescent="0.25">
      <c r="A56" s="44"/>
      <c r="B56" s="44"/>
      <c r="D56" s="44"/>
    </row>
    <row r="57" spans="1:4" x14ac:dyDescent="0.25">
      <c r="A57" s="44"/>
      <c r="B57" s="44"/>
      <c r="D57" s="44"/>
    </row>
    <row r="58" spans="1:4" x14ac:dyDescent="0.25">
      <c r="A58" s="44"/>
      <c r="B58" s="44"/>
      <c r="D58" s="44"/>
    </row>
    <row r="59" spans="1:4" x14ac:dyDescent="0.25">
      <c r="A59" s="44"/>
      <c r="B59" s="44"/>
      <c r="D59" s="44"/>
    </row>
    <row r="60" spans="1:4" x14ac:dyDescent="0.25">
      <c r="A60" s="44"/>
      <c r="B60" s="44"/>
      <c r="D60" s="44"/>
    </row>
    <row r="61" spans="1:4" x14ac:dyDescent="0.25">
      <c r="A61" s="44"/>
      <c r="B61" s="44"/>
      <c r="D61" s="44"/>
    </row>
    <row r="62" spans="1:4" x14ac:dyDescent="0.25">
      <c r="A62" s="44"/>
      <c r="B62" s="44"/>
      <c r="D62" s="44"/>
    </row>
    <row r="63" spans="1:4" x14ac:dyDescent="0.25">
      <c r="A63" s="44"/>
      <c r="B63" s="44"/>
      <c r="D63" s="44"/>
    </row>
    <row r="64" spans="1:4" x14ac:dyDescent="0.25">
      <c r="A64" s="44"/>
      <c r="B64" s="44"/>
      <c r="D64" s="44"/>
    </row>
    <row r="65" spans="1:4" x14ac:dyDescent="0.25">
      <c r="A65" s="44"/>
      <c r="B65" s="44"/>
      <c r="D65" s="44"/>
    </row>
    <row r="66" spans="1:4" x14ac:dyDescent="0.25">
      <c r="A66" s="44"/>
      <c r="B66" s="44"/>
      <c r="D66" s="44"/>
    </row>
    <row r="67" spans="1:4" x14ac:dyDescent="0.25">
      <c r="A67" s="44"/>
      <c r="B67" s="44"/>
      <c r="D67" s="44"/>
    </row>
    <row r="68" spans="1:4" x14ac:dyDescent="0.25">
      <c r="A68" s="44"/>
      <c r="B68" s="44"/>
      <c r="D68" s="44"/>
    </row>
    <row r="69" spans="1:4" x14ac:dyDescent="0.25">
      <c r="A69" s="44"/>
      <c r="B69" s="44"/>
      <c r="D69" s="44"/>
    </row>
    <row r="70" spans="1:4" x14ac:dyDescent="0.25">
      <c r="A70" s="44"/>
      <c r="B70" s="44"/>
      <c r="D70" s="44"/>
    </row>
    <row r="71" spans="1:4" x14ac:dyDescent="0.25">
      <c r="A71" s="44"/>
      <c r="B71" s="44"/>
      <c r="D71" s="44"/>
    </row>
    <row r="72" spans="1:4" x14ac:dyDescent="0.25">
      <c r="A72" s="44"/>
      <c r="B72" s="44"/>
      <c r="D72" s="44"/>
    </row>
    <row r="73" spans="1:4" x14ac:dyDescent="0.25">
      <c r="A73" s="44"/>
      <c r="B73" s="44"/>
      <c r="D73" s="44"/>
    </row>
    <row r="74" spans="1:4" x14ac:dyDescent="0.25">
      <c r="A74" s="44"/>
      <c r="B74" s="44"/>
      <c r="D74" s="44"/>
    </row>
    <row r="75" spans="1:4" x14ac:dyDescent="0.25">
      <c r="A75" s="44"/>
      <c r="B75" s="44"/>
      <c r="D75" s="44"/>
    </row>
    <row r="76" spans="1:4" x14ac:dyDescent="0.25">
      <c r="A76" s="44"/>
      <c r="B76" s="44"/>
      <c r="D76" s="44"/>
    </row>
    <row r="77" spans="1:4" x14ac:dyDescent="0.25">
      <c r="A77" s="44"/>
      <c r="B77" s="44"/>
      <c r="D77" s="44"/>
    </row>
    <row r="78" spans="1:4" x14ac:dyDescent="0.25">
      <c r="A78" s="44"/>
      <c r="B78" s="44"/>
      <c r="D78" s="44"/>
    </row>
    <row r="79" spans="1:4" x14ac:dyDescent="0.25">
      <c r="A79" s="44"/>
      <c r="B79" s="44"/>
      <c r="D79" s="44"/>
    </row>
    <row r="80" spans="1:4" x14ac:dyDescent="0.25">
      <c r="A80" s="44"/>
      <c r="B80" s="44"/>
      <c r="D80" s="44"/>
    </row>
    <row r="81" spans="1:4" x14ac:dyDescent="0.25">
      <c r="A81" s="44"/>
      <c r="B81" s="44"/>
      <c r="D81" s="44"/>
    </row>
    <row r="82" spans="1:4" x14ac:dyDescent="0.25">
      <c r="A82" s="44"/>
      <c r="B82" s="44"/>
      <c r="D82" s="44"/>
    </row>
    <row r="83" spans="1:4" x14ac:dyDescent="0.25">
      <c r="A83" s="44"/>
      <c r="B83" s="44"/>
      <c r="D83" s="44"/>
    </row>
    <row r="84" spans="1:4" x14ac:dyDescent="0.25">
      <c r="A84" s="44"/>
      <c r="B84" s="44"/>
      <c r="D84" s="44"/>
    </row>
    <row r="85" spans="1:4" x14ac:dyDescent="0.25">
      <c r="A85" s="44"/>
      <c r="B85" s="44"/>
      <c r="D85" s="44"/>
    </row>
    <row r="86" spans="1:4" x14ac:dyDescent="0.25">
      <c r="A86" s="44"/>
      <c r="B86" s="44"/>
      <c r="D86" s="44"/>
    </row>
    <row r="87" spans="1:4" x14ac:dyDescent="0.25">
      <c r="A87" s="44"/>
      <c r="B87" s="44"/>
      <c r="D87" s="44"/>
    </row>
    <row r="88" spans="1:4" x14ac:dyDescent="0.25">
      <c r="A88" s="44"/>
      <c r="B88" s="44"/>
      <c r="D88" s="44"/>
    </row>
  </sheetData>
  <mergeCells count="1">
    <mergeCell ref="B23:F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4.28515625" customWidth="1"/>
    <col min="2" max="2" width="49.42578125" bestFit="1" customWidth="1"/>
    <col min="3" max="3" width="12.42578125" customWidth="1"/>
    <col min="4" max="4" width="12.140625" customWidth="1"/>
    <col min="5" max="5" width="11.7109375" customWidth="1"/>
    <col min="6" max="6" width="11.85546875" customWidth="1"/>
    <col min="7" max="7" width="16" customWidth="1"/>
    <col min="9" max="9" width="13.140625" customWidth="1"/>
  </cols>
  <sheetData>
    <row r="2" spans="2:10" ht="15.75" thickBot="1" x14ac:dyDescent="0.3"/>
    <row r="3" spans="2:10" ht="15.75" thickBot="1" x14ac:dyDescent="0.3">
      <c r="C3" s="64" t="s">
        <v>61</v>
      </c>
      <c r="D3" s="65"/>
      <c r="E3" s="65"/>
      <c r="F3" s="65"/>
      <c r="G3" s="66"/>
    </row>
    <row r="4" spans="2:10" ht="24" customHeight="1" thickBot="1" x14ac:dyDescent="0.3">
      <c r="B4" s="28" t="s">
        <v>5</v>
      </c>
      <c r="C4" s="29" t="s">
        <v>62</v>
      </c>
      <c r="D4" s="29" t="s">
        <v>63</v>
      </c>
      <c r="E4" s="29" t="s">
        <v>64</v>
      </c>
      <c r="F4" s="29" t="s">
        <v>65</v>
      </c>
      <c r="G4" s="29" t="s">
        <v>67</v>
      </c>
    </row>
    <row r="5" spans="2:10" x14ac:dyDescent="0.25">
      <c r="B5" s="5" t="s">
        <v>44</v>
      </c>
      <c r="C5" s="6">
        <v>397198</v>
      </c>
      <c r="D5" s="6"/>
      <c r="E5" s="6"/>
      <c r="F5" s="6"/>
      <c r="G5" s="6">
        <f>SUM(C5:F5)</f>
        <v>397198</v>
      </c>
      <c r="H5" s="3"/>
    </row>
    <row r="6" spans="2:10" x14ac:dyDescent="0.25">
      <c r="B6" s="7" t="s">
        <v>45</v>
      </c>
      <c r="C6" s="8">
        <v>248247</v>
      </c>
      <c r="D6" s="8"/>
      <c r="E6" s="8"/>
      <c r="F6" s="8"/>
      <c r="G6" s="6">
        <f t="shared" ref="G6:G24" si="0">SUM(C6:F6)</f>
        <v>248247</v>
      </c>
      <c r="H6" s="3"/>
      <c r="I6" s="3"/>
      <c r="J6" s="4"/>
    </row>
    <row r="7" spans="2:10" x14ac:dyDescent="0.25">
      <c r="B7" s="7" t="s">
        <v>46</v>
      </c>
      <c r="C7" s="8">
        <v>0</v>
      </c>
      <c r="D7" s="8"/>
      <c r="E7" s="8"/>
      <c r="F7" s="8"/>
      <c r="G7" s="6">
        <f t="shared" si="0"/>
        <v>0</v>
      </c>
      <c r="I7" s="3"/>
      <c r="J7" s="4"/>
    </row>
    <row r="8" spans="2:10" x14ac:dyDescent="0.25">
      <c r="B8" s="7" t="s">
        <v>6</v>
      </c>
      <c r="C8" s="8">
        <v>135000</v>
      </c>
      <c r="D8" s="8"/>
      <c r="E8" s="8"/>
      <c r="F8" s="8"/>
      <c r="G8" s="6">
        <f t="shared" si="0"/>
        <v>135000</v>
      </c>
      <c r="H8" s="3"/>
      <c r="I8" s="3"/>
      <c r="J8" s="4"/>
    </row>
    <row r="9" spans="2:10" x14ac:dyDescent="0.25">
      <c r="B9" s="7" t="s">
        <v>47</v>
      </c>
      <c r="C9" s="8">
        <v>88899</v>
      </c>
      <c r="D9" s="8"/>
      <c r="E9" s="8"/>
      <c r="F9" s="8"/>
      <c r="G9" s="6">
        <f t="shared" si="0"/>
        <v>88899</v>
      </c>
      <c r="H9" s="3"/>
      <c r="I9" s="3"/>
      <c r="J9" s="4"/>
    </row>
    <row r="10" spans="2:10" x14ac:dyDescent="0.25">
      <c r="B10" s="7" t="s">
        <v>48</v>
      </c>
      <c r="C10" s="8">
        <v>0</v>
      </c>
      <c r="D10" s="8"/>
      <c r="E10" s="8"/>
      <c r="F10" s="8"/>
      <c r="G10" s="6">
        <f t="shared" si="0"/>
        <v>0</v>
      </c>
      <c r="H10" s="44"/>
      <c r="I10" s="3"/>
      <c r="J10" s="4"/>
    </row>
    <row r="11" spans="2:10" x14ac:dyDescent="0.25">
      <c r="B11" s="7" t="s">
        <v>49</v>
      </c>
      <c r="C11" s="8">
        <v>69996</v>
      </c>
      <c r="D11" s="8"/>
      <c r="E11" s="8"/>
      <c r="F11" s="8"/>
      <c r="G11" s="6">
        <f t="shared" si="0"/>
        <v>69996</v>
      </c>
      <c r="H11" s="3"/>
      <c r="I11" s="3"/>
      <c r="J11" s="4"/>
    </row>
    <row r="12" spans="2:10" x14ac:dyDescent="0.25">
      <c r="B12" s="7" t="s">
        <v>7</v>
      </c>
      <c r="C12" s="8">
        <v>261495</v>
      </c>
      <c r="D12" s="8"/>
      <c r="E12" s="8"/>
      <c r="F12" s="8"/>
      <c r="G12" s="6">
        <f t="shared" si="0"/>
        <v>261495</v>
      </c>
      <c r="H12" s="3"/>
      <c r="I12" s="3"/>
      <c r="J12" s="4"/>
    </row>
    <row r="13" spans="2:10" x14ac:dyDescent="0.25">
      <c r="B13" s="7" t="s">
        <v>10</v>
      </c>
      <c r="C13" s="8">
        <v>0</v>
      </c>
      <c r="D13" s="8"/>
      <c r="E13" s="8"/>
      <c r="F13" s="8"/>
      <c r="G13" s="6">
        <f t="shared" si="0"/>
        <v>0</v>
      </c>
      <c r="H13" s="44"/>
      <c r="I13" s="3"/>
      <c r="J13" s="4"/>
    </row>
    <row r="14" spans="2:10" x14ac:dyDescent="0.25">
      <c r="B14" s="7" t="s">
        <v>50</v>
      </c>
      <c r="C14" s="8">
        <v>438010</v>
      </c>
      <c r="D14" s="8"/>
      <c r="E14" s="8"/>
      <c r="F14" s="8"/>
      <c r="G14" s="6">
        <f t="shared" si="0"/>
        <v>438010</v>
      </c>
      <c r="H14" s="3"/>
      <c r="I14" s="3"/>
      <c r="J14" s="4"/>
    </row>
    <row r="15" spans="2:10" x14ac:dyDescent="0.25">
      <c r="B15" s="7" t="s">
        <v>51</v>
      </c>
      <c r="C15" s="8">
        <v>0</v>
      </c>
      <c r="D15" s="8"/>
      <c r="E15" s="8"/>
      <c r="F15" s="8"/>
      <c r="G15" s="6">
        <f t="shared" si="0"/>
        <v>0</v>
      </c>
      <c r="I15" s="3"/>
      <c r="J15" s="4"/>
    </row>
    <row r="16" spans="2:10" x14ac:dyDescent="0.25">
      <c r="B16" s="7" t="s">
        <v>52</v>
      </c>
      <c r="C16" s="8">
        <f>630303+55654</f>
        <v>685957</v>
      </c>
      <c r="D16" s="8"/>
      <c r="E16" s="8"/>
      <c r="F16" s="8"/>
      <c r="G16" s="6">
        <f t="shared" si="0"/>
        <v>685957</v>
      </c>
      <c r="H16" s="3"/>
      <c r="I16" s="3"/>
      <c r="J16" s="4"/>
    </row>
    <row r="17" spans="2:10" x14ac:dyDescent="0.25">
      <c r="B17" s="7" t="s">
        <v>53</v>
      </c>
      <c r="C17" s="8">
        <v>0</v>
      </c>
      <c r="D17" s="8"/>
      <c r="E17" s="8"/>
      <c r="F17" s="8"/>
      <c r="G17" s="6">
        <f t="shared" si="0"/>
        <v>0</v>
      </c>
      <c r="J17" s="4"/>
    </row>
    <row r="18" spans="2:10" x14ac:dyDescent="0.25">
      <c r="B18" s="7" t="s">
        <v>54</v>
      </c>
      <c r="C18" s="8">
        <v>0</v>
      </c>
      <c r="D18" s="8"/>
      <c r="E18" s="8"/>
      <c r="F18" s="8"/>
      <c r="G18" s="6">
        <f t="shared" si="0"/>
        <v>0</v>
      </c>
      <c r="I18" s="3"/>
      <c r="J18" s="4"/>
    </row>
    <row r="19" spans="2:10" x14ac:dyDescent="0.25">
      <c r="B19" s="7" t="s">
        <v>55</v>
      </c>
      <c r="C19" s="8">
        <v>0</v>
      </c>
      <c r="D19" s="8"/>
      <c r="E19" s="8"/>
      <c r="F19" s="8"/>
      <c r="G19" s="6">
        <f t="shared" si="0"/>
        <v>0</v>
      </c>
      <c r="J19" s="4"/>
    </row>
    <row r="20" spans="2:10" x14ac:dyDescent="0.25">
      <c r="B20" s="7" t="s">
        <v>56</v>
      </c>
      <c r="C20" s="8">
        <f>342206+261496</f>
        <v>603702</v>
      </c>
      <c r="D20" s="8"/>
      <c r="E20" s="8"/>
      <c r="F20" s="8"/>
      <c r="G20" s="6">
        <f t="shared" si="0"/>
        <v>603702</v>
      </c>
      <c r="H20" s="3"/>
      <c r="I20" s="3"/>
      <c r="J20" s="4"/>
    </row>
    <row r="21" spans="2:10" x14ac:dyDescent="0.25">
      <c r="B21" s="7" t="s">
        <v>57</v>
      </c>
      <c r="C21" s="8">
        <v>0</v>
      </c>
      <c r="D21" s="8"/>
      <c r="E21" s="8"/>
      <c r="F21" s="8"/>
      <c r="G21" s="6">
        <f t="shared" si="0"/>
        <v>0</v>
      </c>
      <c r="I21" s="3"/>
      <c r="J21" s="4"/>
    </row>
    <row r="22" spans="2:10" x14ac:dyDescent="0.25">
      <c r="B22" s="7" t="s">
        <v>58</v>
      </c>
      <c r="C22" s="8">
        <v>0</v>
      </c>
      <c r="D22" s="8"/>
      <c r="E22" s="8"/>
      <c r="F22" s="8"/>
      <c r="G22" s="6">
        <f t="shared" si="0"/>
        <v>0</v>
      </c>
      <c r="I22" s="3"/>
      <c r="J22" s="4"/>
    </row>
    <row r="23" spans="2:10" x14ac:dyDescent="0.25">
      <c r="B23" s="7" t="s">
        <v>59</v>
      </c>
      <c r="C23" s="8">
        <f>865197+522991</f>
        <v>1388188</v>
      </c>
      <c r="D23" s="8"/>
      <c r="E23" s="8"/>
      <c r="F23" s="8"/>
      <c r="G23" s="6">
        <f t="shared" si="0"/>
        <v>1388188</v>
      </c>
      <c r="H23" s="3"/>
      <c r="I23" s="3"/>
      <c r="J23" s="4"/>
    </row>
    <row r="24" spans="2:10" ht="15.75" thickBot="1" x14ac:dyDescent="0.3">
      <c r="B24" s="7" t="s">
        <v>60</v>
      </c>
      <c r="C24" s="8">
        <f>342206+4034100+4034100</f>
        <v>8410406</v>
      </c>
      <c r="D24" s="8"/>
      <c r="E24" s="8"/>
      <c r="F24" s="8"/>
      <c r="G24" s="6">
        <f t="shared" si="0"/>
        <v>8410406</v>
      </c>
    </row>
    <row r="25" spans="2:10" ht="15.75" thickBot="1" x14ac:dyDescent="0.3">
      <c r="B25" s="28" t="s">
        <v>66</v>
      </c>
      <c r="C25" s="30">
        <f>SUM(C5:C24)</f>
        <v>12727098</v>
      </c>
      <c r="D25" s="30">
        <f t="shared" ref="D25:F25" si="1">SUM(D5:D24)</f>
        <v>0</v>
      </c>
      <c r="E25" s="30">
        <f t="shared" si="1"/>
        <v>0</v>
      </c>
      <c r="F25" s="30">
        <f t="shared" si="1"/>
        <v>0</v>
      </c>
      <c r="G25" s="30">
        <f>SUM(G5:G24)</f>
        <v>12727098</v>
      </c>
    </row>
    <row r="26" spans="2:10" x14ac:dyDescent="0.25">
      <c r="G26" s="41"/>
    </row>
    <row r="27" spans="2:10" x14ac:dyDescent="0.25">
      <c r="C27" s="3"/>
      <c r="D27" s="3"/>
      <c r="E27" s="3"/>
      <c r="G27" s="3"/>
    </row>
    <row r="28" spans="2:10" x14ac:dyDescent="0.25">
      <c r="C28" s="3"/>
      <c r="E28" s="3"/>
      <c r="G28" s="3"/>
    </row>
    <row r="29" spans="2:10" x14ac:dyDescent="0.25">
      <c r="C29" s="3"/>
    </row>
  </sheetData>
  <mergeCells count="1"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1"/>
  <sheetViews>
    <sheetView zoomScale="70" zoomScaleNormal="7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baseColWidth="10" defaultRowHeight="15" x14ac:dyDescent="0.25"/>
  <cols>
    <col min="1" max="1" width="5.7109375" bestFit="1" customWidth="1"/>
    <col min="2" max="2" width="5" bestFit="1" customWidth="1"/>
    <col min="3" max="3" width="5.42578125" bestFit="1" customWidth="1"/>
    <col min="4" max="4" width="7.140625" hidden="1" customWidth="1"/>
    <col min="5" max="5" width="34.42578125" bestFit="1" customWidth="1"/>
    <col min="7" max="7" width="12.7109375" customWidth="1"/>
    <col min="9" max="12" width="11.42578125" hidden="1" customWidth="1"/>
    <col min="13" max="13" width="13.42578125" hidden="1" customWidth="1"/>
    <col min="14" max="14" width="15.7109375" hidden="1" customWidth="1"/>
    <col min="15" max="16" width="11.42578125" hidden="1" customWidth="1"/>
    <col min="17" max="17" width="14.42578125" hidden="1" customWidth="1"/>
    <col min="18" max="18" width="17.28515625" customWidth="1"/>
    <col min="19" max="19" width="14.85546875" customWidth="1"/>
    <col min="21" max="21" width="14.7109375" customWidth="1"/>
    <col min="23" max="23" width="12.28515625" bestFit="1" customWidth="1"/>
  </cols>
  <sheetData>
    <row r="3" spans="1:26" x14ac:dyDescent="0.25">
      <c r="S3" s="4"/>
    </row>
    <row r="5" spans="1:26" s="10" customFormat="1" ht="14.25" customHeight="1" x14ac:dyDescent="0.2">
      <c r="A5" s="69" t="s">
        <v>13</v>
      </c>
      <c r="B5" s="69" t="s">
        <v>14</v>
      </c>
      <c r="C5" s="69" t="s">
        <v>15</v>
      </c>
      <c r="D5" s="31"/>
      <c r="E5" s="69" t="s">
        <v>16</v>
      </c>
      <c r="F5" s="67" t="s">
        <v>17</v>
      </c>
      <c r="G5" s="67" t="s">
        <v>18</v>
      </c>
      <c r="H5" s="67" t="s">
        <v>19</v>
      </c>
      <c r="I5" s="67" t="s">
        <v>20</v>
      </c>
      <c r="J5" s="67" t="s">
        <v>21</v>
      </c>
      <c r="K5" s="67" t="s">
        <v>22</v>
      </c>
      <c r="L5" s="67" t="s">
        <v>23</v>
      </c>
      <c r="M5" s="67" t="s">
        <v>24</v>
      </c>
      <c r="N5" s="67" t="s">
        <v>25</v>
      </c>
      <c r="O5" s="67" t="s">
        <v>26</v>
      </c>
      <c r="P5" s="67" t="s">
        <v>27</v>
      </c>
      <c r="Q5" s="67" t="s">
        <v>28</v>
      </c>
      <c r="R5" s="76" t="s">
        <v>29</v>
      </c>
      <c r="S5" s="71" t="s">
        <v>30</v>
      </c>
      <c r="T5" s="73" t="s">
        <v>31</v>
      </c>
      <c r="U5" s="75" t="s">
        <v>32</v>
      </c>
      <c r="V5" s="9"/>
      <c r="W5" s="9"/>
      <c r="Y5" s="11"/>
    </row>
    <row r="6" spans="1:26" s="10" customFormat="1" ht="14.25" x14ac:dyDescent="0.2">
      <c r="A6" s="70"/>
      <c r="B6" s="70"/>
      <c r="C6" s="70"/>
      <c r="D6" s="32"/>
      <c r="E6" s="70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77"/>
      <c r="S6" s="72"/>
      <c r="T6" s="74"/>
      <c r="U6" s="75"/>
      <c r="V6" s="9"/>
      <c r="W6" s="9"/>
      <c r="Y6" s="11"/>
    </row>
    <row r="7" spans="1:26" s="10" customFormat="1" ht="14.25" x14ac:dyDescent="0.2">
      <c r="A7" s="33">
        <v>22</v>
      </c>
      <c r="B7" s="34" t="s">
        <v>33</v>
      </c>
      <c r="C7" s="34" t="s">
        <v>34</v>
      </c>
      <c r="D7" s="35"/>
      <c r="E7" s="36" t="s">
        <v>12</v>
      </c>
      <c r="F7" s="37">
        <f>SUM(F8:F11)</f>
        <v>5871806</v>
      </c>
      <c r="G7" s="37">
        <f>SUM(G8:G11)</f>
        <v>5821993</v>
      </c>
      <c r="H7" s="37">
        <f>SUM(H8:H11)</f>
        <v>1033299</v>
      </c>
      <c r="I7" s="37">
        <f>SUM(I8:I11)</f>
        <v>0</v>
      </c>
      <c r="J7" s="37">
        <f t="shared" ref="J7:Q7" si="0">SUM(J8:J11)</f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  <c r="N7" s="37">
        <f>SUM(N8:N11)</f>
        <v>0</v>
      </c>
      <c r="O7" s="37">
        <f t="shared" si="0"/>
        <v>0</v>
      </c>
      <c r="P7" s="37">
        <f t="shared" si="0"/>
        <v>0</v>
      </c>
      <c r="Q7" s="37">
        <f t="shared" si="0"/>
        <v>0</v>
      </c>
      <c r="R7" s="37">
        <f>SUM(R8:R11)</f>
        <v>12727098</v>
      </c>
      <c r="S7" s="38">
        <f>SUM(S8:S11)</f>
        <v>120357000</v>
      </c>
      <c r="T7" s="39">
        <f>+R7/S7</f>
        <v>0.10574455993419576</v>
      </c>
      <c r="U7" s="40">
        <f>SUM(U8:U11)</f>
        <v>107629902</v>
      </c>
      <c r="V7" s="12"/>
      <c r="W7" s="12"/>
      <c r="X7" s="12"/>
      <c r="Y7" s="11"/>
      <c r="Z7" s="13"/>
    </row>
    <row r="8" spans="1:26" s="10" customFormat="1" ht="14.25" x14ac:dyDescent="0.2">
      <c r="A8" s="14" t="s">
        <v>34</v>
      </c>
      <c r="B8" s="15" t="s">
        <v>34</v>
      </c>
      <c r="C8" s="15" t="s">
        <v>35</v>
      </c>
      <c r="D8" s="16"/>
      <c r="E8" s="16" t="s">
        <v>36</v>
      </c>
      <c r="F8" s="17">
        <v>1837706</v>
      </c>
      <c r="G8" s="17">
        <v>1787893</v>
      </c>
      <c r="H8" s="17">
        <v>1033299</v>
      </c>
      <c r="I8" s="18"/>
      <c r="J8" s="19"/>
      <c r="K8" s="20"/>
      <c r="L8" s="20"/>
      <c r="M8" s="20"/>
      <c r="N8" s="21"/>
      <c r="O8" s="21"/>
      <c r="P8" s="17"/>
      <c r="Q8" s="17"/>
      <c r="R8" s="22">
        <f>SUM(F8:Q8)</f>
        <v>4658898</v>
      </c>
      <c r="S8" s="23">
        <v>71947800</v>
      </c>
      <c r="T8" s="24">
        <f>+R8/S8</f>
        <v>6.4753863217499361E-2</v>
      </c>
      <c r="U8" s="25">
        <f>+S8-R8</f>
        <v>67288902</v>
      </c>
      <c r="V8" s="12"/>
      <c r="W8" s="12"/>
      <c r="X8" s="12"/>
      <c r="Y8" s="11"/>
      <c r="Z8" s="13"/>
    </row>
    <row r="9" spans="1:26" s="10" customFormat="1" ht="14.25" x14ac:dyDescent="0.2">
      <c r="A9" s="14" t="s">
        <v>34</v>
      </c>
      <c r="B9" s="15" t="s">
        <v>34</v>
      </c>
      <c r="C9" s="15" t="s">
        <v>37</v>
      </c>
      <c r="D9" s="16"/>
      <c r="E9" s="16" t="s">
        <v>38</v>
      </c>
      <c r="F9" s="17">
        <v>0</v>
      </c>
      <c r="G9" s="17">
        <v>0</v>
      </c>
      <c r="H9" s="17">
        <v>0</v>
      </c>
      <c r="I9" s="20"/>
      <c r="J9" s="19"/>
      <c r="K9" s="20"/>
      <c r="L9" s="20"/>
      <c r="M9" s="20"/>
      <c r="N9" s="21"/>
      <c r="O9" s="21"/>
      <c r="P9" s="17"/>
      <c r="Q9" s="17"/>
      <c r="R9" s="22">
        <f>SUM(F9:Q9)</f>
        <v>0</v>
      </c>
      <c r="S9" s="23">
        <v>0</v>
      </c>
      <c r="T9" s="24" t="s">
        <v>94</v>
      </c>
      <c r="U9" s="25">
        <f>+S9-R9</f>
        <v>0</v>
      </c>
      <c r="V9" s="12"/>
      <c r="W9" s="12"/>
      <c r="X9" s="12"/>
      <c r="Y9" s="11"/>
      <c r="Z9" s="13"/>
    </row>
    <row r="10" spans="1:26" s="10" customFormat="1" ht="14.25" x14ac:dyDescent="0.2">
      <c r="A10" s="14" t="s">
        <v>34</v>
      </c>
      <c r="B10" s="15" t="s">
        <v>34</v>
      </c>
      <c r="C10" s="15" t="s">
        <v>39</v>
      </c>
      <c r="D10" s="16"/>
      <c r="E10" s="16" t="s">
        <v>40</v>
      </c>
      <c r="F10" s="17">
        <v>0</v>
      </c>
      <c r="G10" s="17">
        <v>0</v>
      </c>
      <c r="H10" s="17">
        <v>0</v>
      </c>
      <c r="I10" s="20"/>
      <c r="J10" s="26"/>
      <c r="K10" s="27"/>
      <c r="L10" s="17"/>
      <c r="M10" s="20"/>
      <c r="N10" s="21"/>
      <c r="O10" s="21"/>
      <c r="P10" s="17"/>
      <c r="Q10" s="17"/>
      <c r="R10" s="22">
        <f>SUM(F10:Q10)</f>
        <v>0</v>
      </c>
      <c r="S10" s="23">
        <v>0</v>
      </c>
      <c r="T10" s="24" t="s">
        <v>94</v>
      </c>
      <c r="U10" s="25">
        <f>+S10-R10</f>
        <v>0</v>
      </c>
      <c r="V10" s="12"/>
      <c r="W10" s="12"/>
      <c r="X10" s="12"/>
      <c r="Y10" s="11"/>
      <c r="Z10" s="13"/>
    </row>
    <row r="11" spans="1:26" s="10" customFormat="1" ht="14.25" x14ac:dyDescent="0.2">
      <c r="A11" s="14" t="s">
        <v>34</v>
      </c>
      <c r="B11" s="15" t="s">
        <v>34</v>
      </c>
      <c r="C11" s="15" t="s">
        <v>41</v>
      </c>
      <c r="D11" s="16"/>
      <c r="E11" s="16" t="s">
        <v>42</v>
      </c>
      <c r="F11" s="17">
        <v>4034100</v>
      </c>
      <c r="G11" s="17">
        <v>4034100</v>
      </c>
      <c r="H11" s="17">
        <v>0</v>
      </c>
      <c r="I11" s="20"/>
      <c r="J11" s="19"/>
      <c r="K11" s="20"/>
      <c r="L11" s="17"/>
      <c r="M11" s="20"/>
      <c r="N11" s="21"/>
      <c r="O11" s="21"/>
      <c r="P11" s="17"/>
      <c r="Q11" s="17"/>
      <c r="R11" s="22">
        <f>SUM(F11:Q11)</f>
        <v>8068200</v>
      </c>
      <c r="S11" s="23">
        <v>48409200</v>
      </c>
      <c r="T11" s="24">
        <f>+R11/S11</f>
        <v>0.16666666666666666</v>
      </c>
      <c r="U11" s="25">
        <f>+S11-R11</f>
        <v>40341000</v>
      </c>
      <c r="V11" s="12"/>
      <c r="W11" s="12"/>
      <c r="X11" s="12"/>
      <c r="Y11" s="11"/>
      <c r="Z11" s="13"/>
    </row>
    <row r="13" spans="1:26" x14ac:dyDescent="0.25">
      <c r="R13" s="4"/>
      <c r="S13" s="4"/>
    </row>
    <row r="14" spans="1:26" x14ac:dyDescent="0.25">
      <c r="R14" s="4"/>
      <c r="S14" s="4"/>
    </row>
    <row r="15" spans="1:26" x14ac:dyDescent="0.25">
      <c r="R15" s="4"/>
      <c r="S15" s="4"/>
    </row>
    <row r="16" spans="1:26" x14ac:dyDescent="0.25">
      <c r="R16" s="4"/>
      <c r="S16" s="4"/>
    </row>
    <row r="17" spans="6:19" x14ac:dyDescent="0.25">
      <c r="R17" s="4"/>
      <c r="S17" s="4"/>
    </row>
    <row r="21" spans="6:19" x14ac:dyDescent="0.25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mergeCells count="20"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L5:L6"/>
    <mergeCell ref="A5:A6"/>
    <mergeCell ref="B5:B6"/>
    <mergeCell ref="C5:C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 del año 2021</vt:lpstr>
      <vt:lpstr>Resumen por Región</vt:lpstr>
      <vt:lpstr>Por Mes y Catalogo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Raul Abarzua Peña</cp:lastModifiedBy>
  <cp:lastPrinted>2020-04-29T13:43:38Z</cp:lastPrinted>
  <dcterms:created xsi:type="dcterms:W3CDTF">2019-07-29T14:11:59Z</dcterms:created>
  <dcterms:modified xsi:type="dcterms:W3CDTF">2021-04-28T15:52:15Z</dcterms:modified>
</cp:coreProperties>
</file>